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python\"/>
    </mc:Choice>
  </mc:AlternateContent>
  <xr:revisionPtr revIDLastSave="0" documentId="13_ncr:1_{22186A2D-3FD6-49FA-B183-B65812F3B399}"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720" yWindow="990" windowWidth="27540" windowHeight="13785" tabRatio="732"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R92" i="1" l="1"/>
  <c r="R93" i="1"/>
  <c r="R94" i="1"/>
  <c r="R95" i="1"/>
  <c r="R96" i="1"/>
  <c r="R98" i="1"/>
  <c r="R99" i="1"/>
  <c r="R100" i="1"/>
  <c r="R101" i="1"/>
  <c r="R102" i="1"/>
  <c r="R103" i="1"/>
  <c r="R104" i="1"/>
  <c r="R105" i="1"/>
  <c r="R107" i="1"/>
  <c r="R108" i="1"/>
  <c r="R109" i="1"/>
  <c r="R110" i="1"/>
  <c r="R111" i="1"/>
  <c r="R112" i="1"/>
  <c r="R113" i="1"/>
  <c r="R115" i="1"/>
  <c r="R116"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AB10" i="1"/>
  <c r="AB11" i="1"/>
  <c r="AB12" i="1"/>
  <c r="AB13" i="1"/>
  <c r="AB14" i="1"/>
  <c r="AB16" i="1"/>
  <c r="AB17" i="1"/>
  <c r="AB18" i="1"/>
  <c r="AB19" i="1"/>
  <c r="AB20" i="1"/>
  <c r="AB21" i="1"/>
  <c r="AB22" i="1"/>
  <c r="AB23" i="1"/>
  <c r="AB24" i="1"/>
  <c r="AB26" i="1"/>
  <c r="AB27" i="1"/>
  <c r="AB28" i="1"/>
  <c r="AB29" i="1"/>
  <c r="AB30" i="1"/>
  <c r="AB31" i="1"/>
  <c r="AB32" i="1"/>
  <c r="AB34" i="1"/>
  <c r="AB35" i="1"/>
  <c r="AB36" i="1"/>
  <c r="AB37" i="1"/>
  <c r="AB38" i="1"/>
  <c r="AB39" i="1"/>
  <c r="AB40" i="1"/>
  <c r="AB42" i="1"/>
  <c r="AB43" i="1"/>
  <c r="AB44" i="1"/>
  <c r="AB45" i="1"/>
  <c r="AB46" i="1"/>
  <c r="AB47" i="1"/>
  <c r="AB48" i="1"/>
  <c r="AB50" i="1"/>
  <c r="AB51" i="1"/>
  <c r="AB52" i="1"/>
  <c r="AB53" i="1"/>
  <c r="AB54" i="1"/>
  <c r="AB55" i="1"/>
  <c r="AB56" i="1"/>
  <c r="AB58" i="1"/>
  <c r="AB59" i="1"/>
  <c r="AB60" i="1"/>
  <c r="AB61" i="1"/>
  <c r="AB62" i="1"/>
  <c r="AB63" i="1"/>
  <c r="AB64" i="1"/>
  <c r="AB65" i="1"/>
  <c r="AB66" i="1"/>
  <c r="AB67" i="1"/>
  <c r="AB69" i="1"/>
  <c r="AB70" i="1"/>
  <c r="AB71" i="1"/>
  <c r="AB72" i="1"/>
  <c r="AB73" i="1"/>
  <c r="AB74" i="1"/>
  <c r="AB76" i="1"/>
  <c r="AB77" i="1"/>
  <c r="AB78" i="1"/>
  <c r="AB79" i="1"/>
  <c r="AB80" i="1"/>
  <c r="AB81" i="1"/>
  <c r="AB82" i="1"/>
  <c r="AB84" i="1"/>
  <c r="AB85" i="1"/>
  <c r="AB86" i="1"/>
  <c r="AB87" i="1"/>
  <c r="AB88" i="1"/>
  <c r="AB89" i="1"/>
  <c r="AB90" i="1"/>
  <c r="AB92" i="1"/>
  <c r="AB93" i="1"/>
  <c r="AB94" i="1"/>
  <c r="AB95" i="1"/>
  <c r="AB96" i="1"/>
  <c r="AB98" i="1"/>
  <c r="AB99" i="1"/>
  <c r="AB100" i="1"/>
  <c r="AB101" i="1"/>
  <c r="AB102" i="1"/>
  <c r="AB103" i="1"/>
  <c r="AB104" i="1"/>
  <c r="AB105" i="1"/>
  <c r="AB107" i="1"/>
  <c r="AB108" i="1"/>
  <c r="AB109" i="1"/>
  <c r="AB110" i="1"/>
  <c r="AB111" i="1"/>
  <c r="AB112" i="1"/>
  <c r="AB113" i="1"/>
  <c r="AB115" i="1"/>
  <c r="AB116"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92" i="1"/>
  <c r="Q93" i="1"/>
  <c r="Q94" i="1"/>
  <c r="Q95" i="1"/>
  <c r="Q96" i="1"/>
  <c r="Q98" i="1"/>
  <c r="Q99" i="1"/>
  <c r="Q100" i="1"/>
  <c r="Q101" i="1"/>
  <c r="Q102" i="1"/>
  <c r="Q103" i="1"/>
  <c r="Q104" i="1"/>
  <c r="Q105" i="1"/>
  <c r="Q107" i="1"/>
  <c r="Q108" i="1"/>
  <c r="Q109" i="1"/>
  <c r="Q110" i="1"/>
  <c r="Q111" i="1"/>
  <c r="Q112" i="1"/>
  <c r="Q113" i="1"/>
  <c r="Q115" i="1"/>
  <c r="Q116"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E54" i="16"/>
  <c r="E55" i="16"/>
  <c r="E56" i="16"/>
  <c r="E57" i="16"/>
  <c r="E58" i="16"/>
  <c r="E59" i="16"/>
  <c r="E60" i="16"/>
  <c r="E61" i="16"/>
  <c r="E62" i="16"/>
  <c r="E63" i="16"/>
  <c r="E64" i="16"/>
  <c r="E65" i="16"/>
  <c r="E66" i="16"/>
  <c r="E67" i="16"/>
  <c r="E68" i="16"/>
  <c r="E69" i="16"/>
  <c r="E70" i="16"/>
  <c r="E71" i="16"/>
  <c r="E72" i="16"/>
  <c r="E73" i="16"/>
  <c r="E74" i="16"/>
  <c r="E75" i="16"/>
  <c r="E76" i="16"/>
  <c r="E53" i="16"/>
  <c r="D53" i="16"/>
  <c r="N92" i="1"/>
  <c r="N93" i="1"/>
  <c r="N94" i="1"/>
  <c r="N95" i="1"/>
  <c r="N96" i="1"/>
  <c r="N98" i="1"/>
  <c r="N99" i="1"/>
  <c r="N100" i="1"/>
  <c r="N101" i="1"/>
  <c r="N102" i="1"/>
  <c r="N103" i="1"/>
  <c r="N104" i="1"/>
  <c r="N105" i="1"/>
  <c r="N107" i="1"/>
  <c r="N108" i="1"/>
  <c r="N109" i="1"/>
  <c r="N110" i="1"/>
  <c r="N111" i="1"/>
  <c r="N112" i="1"/>
  <c r="N113" i="1"/>
  <c r="N115" i="1"/>
  <c r="N116"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K92" i="1"/>
  <c r="K93" i="1"/>
  <c r="K94" i="1"/>
  <c r="K95" i="1"/>
  <c r="K96" i="1"/>
  <c r="K98" i="1"/>
  <c r="K99" i="1"/>
  <c r="K100" i="1"/>
  <c r="K101" i="1"/>
  <c r="K102" i="1"/>
  <c r="K103" i="1"/>
  <c r="K104" i="1"/>
  <c r="K105" i="1"/>
  <c r="K107" i="1"/>
  <c r="K108" i="1"/>
  <c r="K109" i="1"/>
  <c r="K110" i="1"/>
  <c r="K111" i="1"/>
  <c r="K112" i="1"/>
  <c r="K113" i="1"/>
  <c r="K115" i="1"/>
  <c r="K116"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D9" i="2"/>
  <c r="D10" i="15"/>
  <c r="D10" i="16"/>
  <c r="AA10" i="1"/>
  <c r="AA11" i="1"/>
  <c r="AA12" i="1"/>
  <c r="AA13" i="1"/>
  <c r="AA14" i="1"/>
  <c r="AA16" i="1"/>
  <c r="AA17" i="1"/>
  <c r="AA18" i="1"/>
  <c r="AA19" i="1"/>
  <c r="AA20" i="1"/>
  <c r="AA21" i="1"/>
  <c r="AA22" i="1"/>
  <c r="AA23" i="1"/>
  <c r="AA24" i="1"/>
  <c r="AA26" i="1"/>
  <c r="AA27" i="1"/>
  <c r="AA28" i="1"/>
  <c r="AA29" i="1"/>
  <c r="AA30" i="1"/>
  <c r="AA31" i="1"/>
  <c r="AA32" i="1"/>
  <c r="AA34" i="1"/>
  <c r="AA35" i="1"/>
  <c r="AA36" i="1"/>
  <c r="AA37" i="1"/>
  <c r="AA38" i="1"/>
  <c r="AA39" i="1"/>
  <c r="AA40" i="1"/>
  <c r="AA42" i="1"/>
  <c r="AA43" i="1"/>
  <c r="AA44" i="1"/>
  <c r="AA45" i="1"/>
  <c r="AA46" i="1"/>
  <c r="AA47" i="1"/>
  <c r="AA48" i="1"/>
  <c r="AA50" i="1"/>
  <c r="AA51" i="1"/>
  <c r="AA52" i="1"/>
  <c r="AA53" i="1"/>
  <c r="AA54" i="1"/>
  <c r="AA55" i="1"/>
  <c r="AA56" i="1"/>
  <c r="AA58" i="1"/>
  <c r="AA59" i="1"/>
  <c r="AA60" i="1"/>
  <c r="AA61" i="1"/>
  <c r="AA62" i="1"/>
  <c r="AA63" i="1"/>
  <c r="AA64" i="1"/>
  <c r="AA65" i="1"/>
  <c r="AA66" i="1"/>
  <c r="AA67" i="1"/>
  <c r="AA69" i="1"/>
  <c r="AA70" i="1"/>
  <c r="AA71" i="1"/>
  <c r="AA72" i="1"/>
  <c r="AA73" i="1"/>
  <c r="AA74" i="1"/>
  <c r="AA76" i="1"/>
  <c r="AA77" i="1"/>
  <c r="AA78" i="1"/>
  <c r="AA79" i="1"/>
  <c r="AA80" i="1"/>
  <c r="AA81" i="1"/>
  <c r="AA82" i="1"/>
  <c r="AA84" i="1"/>
  <c r="AA85" i="1"/>
  <c r="AA86" i="1"/>
  <c r="AA87" i="1"/>
  <c r="AA88" i="1"/>
  <c r="AA89" i="1"/>
  <c r="AA90" i="1"/>
  <c r="AA92" i="1"/>
  <c r="AA93" i="1"/>
  <c r="AA94" i="1"/>
  <c r="AA95" i="1"/>
  <c r="AA96" i="1"/>
  <c r="AA98" i="1"/>
  <c r="AA99" i="1"/>
  <c r="AA100" i="1"/>
  <c r="AA101" i="1"/>
  <c r="AA102" i="1"/>
  <c r="AA103" i="1"/>
  <c r="AA104" i="1"/>
  <c r="AA105" i="1"/>
  <c r="AA107" i="1"/>
  <c r="AA108" i="1"/>
  <c r="AA109" i="1"/>
  <c r="AA110" i="1"/>
  <c r="AA111" i="1"/>
  <c r="AA112" i="1"/>
  <c r="AA113" i="1"/>
  <c r="AA115" i="1"/>
  <c r="AA116"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O92" i="1"/>
  <c r="O93" i="1"/>
  <c r="O94" i="1"/>
  <c r="O95" i="1"/>
  <c r="O96" i="1"/>
  <c r="O98" i="1"/>
  <c r="O99" i="1"/>
  <c r="O100" i="1"/>
  <c r="O101" i="1"/>
  <c r="O102" i="1"/>
  <c r="O103" i="1"/>
  <c r="O104" i="1"/>
  <c r="O105" i="1"/>
  <c r="O107" i="1"/>
  <c r="O108" i="1"/>
  <c r="O109" i="1"/>
  <c r="O110" i="1"/>
  <c r="O111" i="1"/>
  <c r="O112" i="1"/>
  <c r="O113" i="1"/>
  <c r="O115" i="1"/>
  <c r="O116"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D18" i="15"/>
  <c r="D17" i="15"/>
  <c r="D16" i="15"/>
  <c r="D19" i="15"/>
  <c r="L92" i="1"/>
  <c r="L93" i="1"/>
  <c r="L94" i="1"/>
  <c r="L95" i="1"/>
  <c r="L96" i="1"/>
  <c r="L98" i="1"/>
  <c r="L99" i="1"/>
  <c r="L100" i="1"/>
  <c r="L101" i="1"/>
  <c r="L102" i="1"/>
  <c r="L103" i="1"/>
  <c r="L104" i="1"/>
  <c r="L105" i="1"/>
  <c r="L107" i="1"/>
  <c r="L108" i="1"/>
  <c r="L109" i="1"/>
  <c r="L110" i="1"/>
  <c r="L111" i="1"/>
  <c r="L112" i="1"/>
  <c r="L113" i="1"/>
  <c r="L115" i="1"/>
  <c r="L116"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Z10" i="1"/>
  <c r="Z11" i="1"/>
  <c r="Z12" i="1"/>
  <c r="Z13" i="1"/>
  <c r="Z14" i="1"/>
  <c r="Z16" i="1"/>
  <c r="Z17" i="1"/>
  <c r="Z18" i="1"/>
  <c r="Z19" i="1"/>
  <c r="Z20" i="1"/>
  <c r="Z21" i="1"/>
  <c r="Z22" i="1"/>
  <c r="Z23" i="1"/>
  <c r="Z24" i="1"/>
  <c r="Z26" i="1"/>
  <c r="Z27" i="1"/>
  <c r="Z28" i="1"/>
  <c r="Z29" i="1"/>
  <c r="Z30" i="1"/>
  <c r="Z31" i="1"/>
  <c r="Z32" i="1"/>
  <c r="Z34" i="1"/>
  <c r="Z35" i="1"/>
  <c r="Z36" i="1"/>
  <c r="Z37" i="1"/>
  <c r="Z38" i="1"/>
  <c r="Z39" i="1"/>
  <c r="Z40" i="1"/>
  <c r="Z42" i="1"/>
  <c r="Z43" i="1"/>
  <c r="Z44" i="1"/>
  <c r="Z45" i="1"/>
  <c r="Z46" i="1"/>
  <c r="Z47" i="1"/>
  <c r="Z48" i="1"/>
  <c r="Z50" i="1"/>
  <c r="Z51" i="1"/>
  <c r="Z52" i="1"/>
  <c r="Z53" i="1"/>
  <c r="Z54" i="1"/>
  <c r="Z55" i="1"/>
  <c r="Z56" i="1"/>
  <c r="Z58" i="1"/>
  <c r="Z59" i="1"/>
  <c r="Z60" i="1"/>
  <c r="Z61" i="1"/>
  <c r="Z62" i="1"/>
  <c r="Z63" i="1"/>
  <c r="Z64" i="1"/>
  <c r="Z65" i="1"/>
  <c r="Z66" i="1"/>
  <c r="Z67" i="1"/>
  <c r="Z69" i="1"/>
  <c r="Z70" i="1"/>
  <c r="Z71" i="1"/>
  <c r="Z72" i="1"/>
  <c r="Z73" i="1"/>
  <c r="Z74" i="1"/>
  <c r="Z76" i="1"/>
  <c r="Z77" i="1"/>
  <c r="Z78" i="1"/>
  <c r="Z79" i="1"/>
  <c r="Z80" i="1"/>
  <c r="Z81" i="1"/>
  <c r="Z82" i="1"/>
  <c r="Z84" i="1"/>
  <c r="Z85" i="1"/>
  <c r="Z86" i="1"/>
  <c r="Z87" i="1"/>
  <c r="Z88" i="1"/>
  <c r="Z89" i="1"/>
  <c r="Z90" i="1"/>
  <c r="Z92" i="1"/>
  <c r="Z93" i="1"/>
  <c r="Z94" i="1"/>
  <c r="Z95" i="1"/>
  <c r="Z96" i="1"/>
  <c r="Z98" i="1"/>
  <c r="Z99" i="1"/>
  <c r="Z100" i="1"/>
  <c r="Z101" i="1"/>
  <c r="Z102" i="1"/>
  <c r="Z103" i="1"/>
  <c r="Z104" i="1"/>
  <c r="Z105" i="1"/>
  <c r="Z107" i="1"/>
  <c r="Z108" i="1"/>
  <c r="Z109" i="1"/>
  <c r="Z110" i="1"/>
  <c r="Z111" i="1"/>
  <c r="Z112" i="1"/>
  <c r="Z113" i="1"/>
  <c r="Z115" i="1"/>
  <c r="Z116"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D94" i="2"/>
  <c r="D93" i="2"/>
  <c r="D66" i="2"/>
  <c r="D67" i="2"/>
  <c r="D65" i="2"/>
  <c r="D59" i="2"/>
  <c r="D19" i="2"/>
  <c r="D20" i="2"/>
  <c r="D18" i="2"/>
  <c r="D14" i="2"/>
  <c r="E87" i="2"/>
  <c r="X92" i="1" l="1"/>
  <c r="X93" i="1"/>
  <c r="X94" i="1"/>
  <c r="X95" i="1"/>
  <c r="X98" i="1"/>
  <c r="X99" i="1"/>
  <c r="X100" i="1"/>
  <c r="X101" i="1"/>
  <c r="X102" i="1"/>
  <c r="X103" i="1"/>
  <c r="X104" i="1"/>
  <c r="X107" i="1"/>
  <c r="X108" i="1"/>
  <c r="X109" i="1"/>
  <c r="X110" i="1"/>
  <c r="X111" i="1"/>
  <c r="X112" i="1"/>
  <c r="X115"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AD10" i="1"/>
  <c r="AD11" i="1"/>
  <c r="AD12" i="1"/>
  <c r="AD13" i="1"/>
  <c r="AD14" i="1"/>
  <c r="AD17" i="1"/>
  <c r="AD18" i="1"/>
  <c r="AD19" i="1"/>
  <c r="AD20" i="1"/>
  <c r="AD21" i="1"/>
  <c r="AD22" i="1"/>
  <c r="AD23" i="1"/>
  <c r="AD26" i="1"/>
  <c r="AD27" i="1"/>
  <c r="AD28" i="1"/>
  <c r="AD29" i="1"/>
  <c r="AD30" i="1"/>
  <c r="AD31" i="1"/>
  <c r="AD34" i="1"/>
  <c r="AD35" i="1"/>
  <c r="AD36" i="1"/>
  <c r="AD37" i="1"/>
  <c r="AD38" i="1"/>
  <c r="AD39" i="1"/>
  <c r="AD42" i="1"/>
  <c r="AD43" i="1"/>
  <c r="AD44" i="1"/>
  <c r="AD45" i="1"/>
  <c r="AD46" i="1"/>
  <c r="AD47" i="1"/>
  <c r="AD50" i="1"/>
  <c r="AD51" i="1"/>
  <c r="AD52" i="1"/>
  <c r="AD53" i="1"/>
  <c r="AD54" i="1"/>
  <c r="AD55" i="1"/>
  <c r="AD58" i="1"/>
  <c r="AD59" i="1"/>
  <c r="AD60" i="1"/>
  <c r="AD61" i="1"/>
  <c r="AD62" i="1"/>
  <c r="AD63" i="1"/>
  <c r="AD66" i="1"/>
  <c r="AD67" i="1"/>
  <c r="AD69" i="1"/>
  <c r="AD70" i="1"/>
  <c r="AD71" i="1"/>
  <c r="AD74" i="1"/>
  <c r="AD76" i="1"/>
  <c r="AD77" i="1"/>
  <c r="AD78" i="1"/>
  <c r="AD79" i="1"/>
  <c r="AD82" i="1"/>
  <c r="AD84" i="1"/>
  <c r="AD85" i="1"/>
  <c r="AD86" i="1"/>
  <c r="AD87" i="1"/>
  <c r="AD90" i="1"/>
  <c r="AD92" i="1"/>
  <c r="AD93" i="1"/>
  <c r="AD94" i="1"/>
  <c r="AD95" i="1"/>
  <c r="AD98" i="1"/>
  <c r="AD99" i="1"/>
  <c r="AD100" i="1"/>
  <c r="AD101" i="1"/>
  <c r="AD102" i="1"/>
  <c r="AD103" i="1"/>
  <c r="AD104" i="1"/>
  <c r="AD107" i="1"/>
  <c r="AD108" i="1"/>
  <c r="AD109" i="1"/>
  <c r="AD110" i="1"/>
  <c r="AD111" i="1"/>
  <c r="AD112" i="1"/>
  <c r="AD115"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92" i="1"/>
  <c r="W93" i="1"/>
  <c r="W94" i="1"/>
  <c r="W95" i="1"/>
  <c r="W98" i="1"/>
  <c r="W99" i="1"/>
  <c r="W100" i="1"/>
  <c r="W101" i="1"/>
  <c r="W102" i="1"/>
  <c r="W103" i="1"/>
  <c r="W104" i="1"/>
  <c r="W107" i="1"/>
  <c r="W108" i="1"/>
  <c r="W109" i="1"/>
  <c r="W110" i="1"/>
  <c r="W111" i="1"/>
  <c r="W112" i="1"/>
  <c r="W115"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U92" i="1"/>
  <c r="U93" i="1"/>
  <c r="U94" i="1"/>
  <c r="U95" i="1"/>
  <c r="U98" i="1"/>
  <c r="U99" i="1"/>
  <c r="U100" i="1"/>
  <c r="U101" i="1"/>
  <c r="U102" i="1"/>
  <c r="U103" i="1"/>
  <c r="U104" i="1"/>
  <c r="U107" i="1"/>
  <c r="U108" i="1"/>
  <c r="U109" i="1"/>
  <c r="U110" i="1"/>
  <c r="U111" i="1"/>
  <c r="U112" i="1"/>
  <c r="U115"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AC10" i="1"/>
  <c r="AC11" i="1"/>
  <c r="AC12" i="1"/>
  <c r="AC13" i="1"/>
  <c r="AC14" i="1"/>
  <c r="AC17" i="1"/>
  <c r="AC18" i="1"/>
  <c r="AC19" i="1"/>
  <c r="AC20" i="1"/>
  <c r="AC21" i="1"/>
  <c r="AC22" i="1"/>
  <c r="AC23" i="1"/>
  <c r="AC26" i="1"/>
  <c r="AC27" i="1"/>
  <c r="AC28" i="1"/>
  <c r="AC29" i="1"/>
  <c r="AC30" i="1"/>
  <c r="AC31" i="1"/>
  <c r="AC34" i="1"/>
  <c r="AC35" i="1"/>
  <c r="AC36" i="1"/>
  <c r="AC37" i="1"/>
  <c r="AC38" i="1"/>
  <c r="AC39" i="1"/>
  <c r="AC42" i="1"/>
  <c r="AC43" i="1"/>
  <c r="AC44" i="1"/>
  <c r="AC45" i="1"/>
  <c r="AC46" i="1"/>
  <c r="AC47" i="1"/>
  <c r="AC50" i="1"/>
  <c r="AC51" i="1"/>
  <c r="AC52" i="1"/>
  <c r="AC53" i="1"/>
  <c r="AC54" i="1"/>
  <c r="AC55" i="1"/>
  <c r="AC58" i="1"/>
  <c r="AC59" i="1"/>
  <c r="AC60" i="1"/>
  <c r="AC61" i="1"/>
  <c r="AC62" i="1"/>
  <c r="AC63" i="1"/>
  <c r="AC66" i="1"/>
  <c r="AC67" i="1"/>
  <c r="AC69" i="1"/>
  <c r="AC70" i="1"/>
  <c r="AC71" i="1"/>
  <c r="AC74" i="1"/>
  <c r="AC76" i="1"/>
  <c r="AC77" i="1"/>
  <c r="AC78" i="1"/>
  <c r="AC79" i="1"/>
  <c r="AC82" i="1"/>
  <c r="AC84" i="1"/>
  <c r="AC85" i="1"/>
  <c r="AC86" i="1"/>
  <c r="AC87" i="1"/>
  <c r="AC90" i="1"/>
  <c r="AC92" i="1"/>
  <c r="AC93" i="1"/>
  <c r="AC94" i="1"/>
  <c r="AC95" i="1"/>
  <c r="AC98" i="1"/>
  <c r="AC99" i="1"/>
  <c r="AC100" i="1"/>
  <c r="AC101" i="1"/>
  <c r="AC102" i="1"/>
  <c r="AC103" i="1"/>
  <c r="AC104" i="1"/>
  <c r="AC107" i="1"/>
  <c r="AC108" i="1"/>
  <c r="AC109" i="1"/>
  <c r="AC110" i="1"/>
  <c r="AC111" i="1"/>
  <c r="AC112" i="1"/>
  <c r="AC115"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92" i="1"/>
  <c r="T93" i="1"/>
  <c r="T94" i="1"/>
  <c r="T95" i="1"/>
  <c r="T98" i="1"/>
  <c r="T99" i="1"/>
  <c r="T100" i="1"/>
  <c r="T101" i="1"/>
  <c r="T102" i="1"/>
  <c r="T103" i="1"/>
  <c r="T104" i="1"/>
  <c r="T107" i="1"/>
  <c r="T108" i="1"/>
  <c r="T109" i="1"/>
  <c r="T110" i="1"/>
  <c r="T111" i="1"/>
  <c r="T112" i="1"/>
  <c r="T115"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A5" i="15" l="1"/>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A14" i="2"/>
  <c r="B17" i="1" l="1"/>
  <c r="B18" i="1" s="1"/>
  <c r="B19" i="1" s="1"/>
  <c r="B20" i="1" s="1"/>
  <c r="B21" i="1" s="1"/>
  <c r="B22" i="1" s="1"/>
  <c r="B23" i="1" s="1"/>
  <c r="B24" i="1" s="1"/>
  <c r="D90" i="18"/>
  <c r="D91" i="17"/>
  <c r="A19" i="15"/>
  <c r="A18" i="15"/>
  <c r="A17" i="15"/>
  <c r="A16" i="15"/>
  <c r="D59" i="15"/>
  <c r="D90" i="15"/>
  <c r="D17" i="16"/>
  <c r="D16" i="16"/>
  <c r="D15" i="16"/>
  <c r="D58" i="16"/>
  <c r="D57" i="16"/>
  <c r="D90" i="16"/>
  <c r="D2" i="24"/>
  <c r="A21" i="2"/>
  <c r="A20" i="2"/>
  <c r="A19" i="2"/>
  <c r="A18" i="2"/>
  <c r="D1" i="24"/>
  <c r="B25" i="1" l="1"/>
  <c r="B26" i="1" s="1"/>
  <c r="B27" i="1" s="1"/>
  <c r="B28" i="1" s="1"/>
  <c r="B29" i="1" s="1"/>
  <c r="B30" i="1" s="1"/>
  <c r="B31" i="1" s="1"/>
  <c r="B32" i="1" s="1"/>
  <c r="A9" i="2"/>
  <c r="D10" i="17"/>
  <c r="D54" i="17"/>
  <c r="D54" i="18"/>
  <c r="D9" i="18"/>
  <c r="A10" i="15"/>
  <c r="B33" i="1" l="1"/>
  <c r="B34" i="1" s="1"/>
  <c r="B35" i="1" s="1"/>
  <c r="B36" i="1" s="1"/>
  <c r="B37" i="1" s="1"/>
  <c r="B38" i="1" s="1"/>
  <c r="B39" i="1" s="1"/>
  <c r="B40"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5" i="2"/>
  <c r="E56" i="2"/>
  <c r="E57" i="2"/>
  <c r="E58" i="2"/>
  <c r="E60" i="2"/>
  <c r="E61" i="2"/>
  <c r="E62" i="2"/>
  <c r="E63" i="2"/>
  <c r="E91" i="2"/>
  <c r="E92" i="2"/>
  <c r="E64" i="2"/>
  <c r="E68" i="2"/>
  <c r="E69" i="2"/>
  <c r="E70" i="2"/>
  <c r="E65" i="2"/>
  <c r="E66" i="2"/>
  <c r="E67" i="2"/>
  <c r="E71" i="2"/>
  <c r="E72" i="2"/>
  <c r="E73" i="2"/>
  <c r="E74" i="2"/>
  <c r="E75" i="2"/>
  <c r="E76" i="2"/>
  <c r="E77" i="2"/>
  <c r="E78" i="2"/>
  <c r="E79" i="2"/>
  <c r="E50" i="2"/>
  <c r="E84" i="2"/>
  <c r="E85" i="2"/>
  <c r="E86" i="2"/>
  <c r="E97" i="2"/>
  <c r="E88" i="2"/>
  <c r="E89" i="2"/>
  <c r="E95" i="2"/>
  <c r="E96" i="2"/>
  <c r="E98" i="2"/>
  <c r="E99" i="2"/>
  <c r="E100" i="2"/>
  <c r="E101" i="2"/>
  <c r="E102" i="2"/>
  <c r="E93" i="2"/>
  <c r="E94" i="2"/>
  <c r="E103" i="2"/>
  <c r="E104" i="2"/>
  <c r="E90" i="2"/>
  <c r="B41" i="1" l="1"/>
  <c r="B42" i="1" s="1"/>
  <c r="B43" i="1" s="1"/>
  <c r="B44" i="1" s="1"/>
  <c r="B45" i="1" s="1"/>
  <c r="B46" i="1" s="1"/>
  <c r="B47" i="1" s="1"/>
  <c r="B48" i="1" s="1"/>
  <c r="C3" i="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121" i="1" a="1"/>
  <c r="A121" i="1" s="1"/>
  <c r="AH120" i="1"/>
  <c r="AH119" i="1"/>
  <c r="A119" i="1" a="1"/>
  <c r="A119" i="1" s="1"/>
  <c r="AH118" i="1"/>
  <c r="A118" i="1" a="1"/>
  <c r="A118" i="1" s="1"/>
  <c r="AH117" i="1"/>
  <c r="AH116" i="1"/>
  <c r="AH115" i="1"/>
  <c r="A115" i="1" a="1"/>
  <c r="A115" i="1" s="1"/>
  <c r="AH114" i="1"/>
  <c r="AH113" i="1"/>
  <c r="AH112" i="1"/>
  <c r="AH111" i="1"/>
  <c r="A111" i="1" a="1"/>
  <c r="A111" i="1" s="1"/>
  <c r="AH110" i="1"/>
  <c r="A110" i="1" a="1"/>
  <c r="A110" i="1" s="1"/>
  <c r="AH109" i="1"/>
  <c r="A109" i="1" a="1"/>
  <c r="A109" i="1" s="1"/>
  <c r="AH108" i="1"/>
  <c r="A108" i="1" a="1"/>
  <c r="A108" i="1" s="1"/>
  <c r="AH107" i="1"/>
  <c r="A107" i="1" a="1"/>
  <c r="A107" i="1" s="1"/>
  <c r="AH106" i="1"/>
  <c r="AH105" i="1"/>
  <c r="AH104" i="1"/>
  <c r="A104" i="1" a="1"/>
  <c r="A104" i="1" s="1"/>
  <c r="AH103" i="1"/>
  <c r="A103" i="1" a="1"/>
  <c r="A103" i="1" s="1"/>
  <c r="AH102" i="1"/>
  <c r="A102" i="1" a="1"/>
  <c r="A102" i="1" s="1"/>
  <c r="AH101" i="1"/>
  <c r="A101" i="1" a="1"/>
  <c r="A101" i="1" s="1"/>
  <c r="AH100" i="1"/>
  <c r="A100" i="1" a="1"/>
  <c r="A100" i="1" s="1"/>
  <c r="AH99" i="1"/>
  <c r="A99" i="1" a="1"/>
  <c r="A99" i="1" s="1"/>
  <c r="AH98" i="1"/>
  <c r="AH97" i="1"/>
  <c r="AH96" i="1"/>
  <c r="AH95" i="1"/>
  <c r="A95" i="1" a="1"/>
  <c r="A95" i="1" s="1"/>
  <c r="AH94" i="1"/>
  <c r="A94" i="1" a="1"/>
  <c r="A94" i="1" s="1"/>
  <c r="AH93" i="1"/>
  <c r="A93" i="1" a="1"/>
  <c r="A93" i="1" s="1"/>
  <c r="AH92" i="1"/>
  <c r="A92" i="1" a="1"/>
  <c r="A92" i="1" s="1"/>
  <c r="AH91" i="1"/>
  <c r="AH90" i="1"/>
  <c r="A90" i="1" a="1"/>
  <c r="A90" i="1" s="1"/>
  <c r="AH89" i="1"/>
  <c r="AH88" i="1"/>
  <c r="AH87" i="1"/>
  <c r="A87" i="1" a="1"/>
  <c r="A87" i="1" s="1"/>
  <c r="AH86" i="1"/>
  <c r="A86" i="1" a="1"/>
  <c r="A86" i="1" s="1"/>
  <c r="AH85" i="1"/>
  <c r="AH84" i="1"/>
  <c r="A84" i="1" a="1"/>
  <c r="A84" i="1" s="1"/>
  <c r="AH83" i="1"/>
  <c r="AH82" i="1"/>
  <c r="A82" i="1" a="1"/>
  <c r="A82" i="1" s="1"/>
  <c r="AH81" i="1"/>
  <c r="AH80" i="1"/>
  <c r="AH79" i="1"/>
  <c r="A79" i="1" a="1"/>
  <c r="A79" i="1" s="1"/>
  <c r="AH78" i="1"/>
  <c r="A78" i="1" a="1"/>
  <c r="A78" i="1" s="1"/>
  <c r="AH77" i="1"/>
  <c r="A77" i="1" a="1"/>
  <c r="A77" i="1" s="1"/>
  <c r="AH76" i="1"/>
  <c r="AH75" i="1"/>
  <c r="AH74" i="1"/>
  <c r="A74" i="1" a="1"/>
  <c r="A74" i="1" s="1"/>
  <c r="AH73" i="1"/>
  <c r="AH72" i="1"/>
  <c r="AH71" i="1"/>
  <c r="A71" i="1" a="1"/>
  <c r="A71" i="1" s="1"/>
  <c r="AH70" i="1"/>
  <c r="A70" i="1" a="1"/>
  <c r="A70" i="1" s="1"/>
  <c r="AH69" i="1"/>
  <c r="AH68" i="1"/>
  <c r="AH67" i="1"/>
  <c r="A67" i="1" a="1"/>
  <c r="A67" i="1" s="1"/>
  <c r="AH66" i="1"/>
  <c r="AH65" i="1"/>
  <c r="AH64" i="1"/>
  <c r="AH63" i="1"/>
  <c r="A63" i="1" a="1"/>
  <c r="A63" i="1" s="1"/>
  <c r="AH62" i="1"/>
  <c r="A62" i="1" a="1"/>
  <c r="A62" i="1" s="1"/>
  <c r="AH61" i="1"/>
  <c r="AH60" i="1"/>
  <c r="A60" i="1" a="1"/>
  <c r="A60" i="1" s="1"/>
  <c r="AH59" i="1"/>
  <c r="A59" i="1" a="1"/>
  <c r="A59" i="1" s="1"/>
  <c r="AH58" i="1"/>
  <c r="A58" i="1" a="1"/>
  <c r="A58" i="1" s="1"/>
  <c r="AH57" i="1"/>
  <c r="AH56" i="1"/>
  <c r="AH55" i="1"/>
  <c r="AH54" i="1"/>
  <c r="A54" i="1" a="1"/>
  <c r="A54" i="1" s="1"/>
  <c r="AH53" i="1"/>
  <c r="AH52" i="1"/>
  <c r="A52" i="1" a="1"/>
  <c r="A52" i="1" s="1"/>
  <c r="AH51" i="1"/>
  <c r="A51" i="1" a="1"/>
  <c r="A51" i="1" s="1"/>
  <c r="AH50" i="1"/>
  <c r="AH49" i="1"/>
  <c r="AH48" i="1"/>
  <c r="AH47" i="1"/>
  <c r="AH46" i="1"/>
  <c r="AH45" i="1"/>
  <c r="A45" i="1" a="1"/>
  <c r="A45" i="1" s="1"/>
  <c r="AH44" i="1"/>
  <c r="A44" i="1" a="1"/>
  <c r="A44" i="1" s="1"/>
  <c r="AH43" i="1"/>
  <c r="A43" i="1" a="1"/>
  <c r="A43" i="1" s="1"/>
  <c r="AH42" i="1"/>
  <c r="AH41" i="1"/>
  <c r="AH40" i="1"/>
  <c r="AH39" i="1"/>
  <c r="A39" i="1" a="1"/>
  <c r="A39" i="1" s="1"/>
  <c r="AH38" i="1"/>
  <c r="A38" i="1" a="1"/>
  <c r="A38" i="1" s="1"/>
  <c r="AH37" i="1"/>
  <c r="A37" i="1" a="1"/>
  <c r="A37" i="1" s="1"/>
  <c r="AH36" i="1"/>
  <c r="AH35" i="1"/>
  <c r="AH34" i="1"/>
  <c r="AH33" i="1"/>
  <c r="AH32" i="1"/>
  <c r="AH31" i="1"/>
  <c r="A31" i="1" a="1"/>
  <c r="A31" i="1" s="1"/>
  <c r="AH30" i="1"/>
  <c r="A30" i="1" a="1"/>
  <c r="A30" i="1" s="1"/>
  <c r="AH29" i="1"/>
  <c r="A29" i="1" a="1"/>
  <c r="A29" i="1" s="1"/>
  <c r="AH28" i="1"/>
  <c r="A28" i="1" a="1"/>
  <c r="A28" i="1" s="1"/>
  <c r="AH27" i="1"/>
  <c r="AH26" i="1"/>
  <c r="AH25" i="1"/>
  <c r="AH24" i="1"/>
  <c r="AH23" i="1"/>
  <c r="A23" i="1" a="1"/>
  <c r="A23" i="1" s="1"/>
  <c r="AH22" i="1"/>
  <c r="A22" i="1" a="1"/>
  <c r="A22" i="1" s="1"/>
  <c r="AH21" i="1"/>
  <c r="A21" i="1" a="1"/>
  <c r="A21" i="1" s="1"/>
  <c r="AH20" i="1"/>
  <c r="AH19" i="1"/>
  <c r="A19" i="1" a="1"/>
  <c r="A19" i="1" s="1"/>
  <c r="AH18" i="1"/>
  <c r="A18" i="1" a="1"/>
  <c r="A18" i="1" s="1"/>
  <c r="AH17" i="1"/>
  <c r="AH16" i="1"/>
  <c r="AH15" i="1"/>
  <c r="AH14" i="1"/>
  <c r="AH13" i="1"/>
  <c r="A13" i="1" a="1"/>
  <c r="A13" i="1" s="1"/>
  <c r="AH12" i="1"/>
  <c r="A12" i="1" a="1"/>
  <c r="A12" i="1" s="1"/>
  <c r="AH11" i="1"/>
  <c r="A11" i="1" a="1"/>
  <c r="A11" i="1" s="1"/>
  <c r="AH10" i="1"/>
  <c r="A10" i="1" a="1"/>
  <c r="A10" i="1" s="1"/>
  <c r="AH9" i="1"/>
  <c r="A9" i="1" a="1"/>
  <c r="A9" i="1" s="1"/>
  <c r="E6" i="1" a="1"/>
  <c r="E6" i="1" s="1"/>
  <c r="C6" i="1"/>
  <c r="E4" i="1"/>
  <c r="E3" i="1" s="1"/>
  <c r="E2" i="1"/>
  <c r="B49" i="1" l="1"/>
  <c r="AE7" i="1"/>
  <c r="R10" i="1" l="1"/>
  <c r="R23" i="1"/>
  <c r="R37" i="1"/>
  <c r="R51" i="1"/>
  <c r="R64" i="1"/>
  <c r="R78" i="1"/>
  <c r="Q14" i="1"/>
  <c r="Q28" i="1"/>
  <c r="Q42" i="1"/>
  <c r="Q55" i="1"/>
  <c r="Q69" i="1"/>
  <c r="Q82" i="1"/>
  <c r="N17" i="1"/>
  <c r="N31" i="1"/>
  <c r="N45" i="1"/>
  <c r="N59" i="1"/>
  <c r="N74" i="1"/>
  <c r="N90" i="1"/>
  <c r="K11" i="1"/>
  <c r="K27" i="1"/>
  <c r="K40" i="1"/>
  <c r="K54" i="1"/>
  <c r="K69" i="1"/>
  <c r="K85" i="1"/>
  <c r="O20" i="1"/>
  <c r="O34" i="1"/>
  <c r="O47" i="1"/>
  <c r="O61" i="1"/>
  <c r="O74" i="1"/>
  <c r="O88" i="1"/>
  <c r="O9" i="1"/>
  <c r="L18" i="1"/>
  <c r="L31" i="1"/>
  <c r="L45" i="1"/>
  <c r="L59" i="1"/>
  <c r="L72" i="1"/>
  <c r="L86" i="1"/>
  <c r="L32" i="1"/>
  <c r="L60" i="1"/>
  <c r="L87" i="1"/>
  <c r="K79" i="1"/>
  <c r="O43" i="1"/>
  <c r="N58" i="1"/>
  <c r="L30" i="1"/>
  <c r="R11" i="1"/>
  <c r="R24" i="1"/>
  <c r="R38" i="1"/>
  <c r="R52" i="1"/>
  <c r="R65" i="1"/>
  <c r="R79" i="1"/>
  <c r="Q16" i="1"/>
  <c r="Q29" i="1"/>
  <c r="Q43" i="1"/>
  <c r="Q56" i="1"/>
  <c r="Q70" i="1"/>
  <c r="Q84" i="1"/>
  <c r="N18" i="1"/>
  <c r="N32" i="1"/>
  <c r="N46" i="1"/>
  <c r="N60" i="1"/>
  <c r="N76" i="1"/>
  <c r="K12" i="1"/>
  <c r="K28" i="1"/>
  <c r="K42" i="1"/>
  <c r="K55" i="1"/>
  <c r="K70" i="1"/>
  <c r="K86" i="1"/>
  <c r="O21" i="1"/>
  <c r="O35" i="1"/>
  <c r="O48" i="1"/>
  <c r="O62" i="1"/>
  <c r="O76" i="1"/>
  <c r="O89" i="1"/>
  <c r="L19" i="1"/>
  <c r="L46" i="1"/>
  <c r="L73" i="1"/>
  <c r="L13" i="1"/>
  <c r="Q54" i="1"/>
  <c r="O46" i="1"/>
  <c r="R12" i="1"/>
  <c r="R26" i="1"/>
  <c r="R39" i="1"/>
  <c r="R53" i="1"/>
  <c r="R66" i="1"/>
  <c r="R80" i="1"/>
  <c r="Q17" i="1"/>
  <c r="Q30" i="1"/>
  <c r="Q44" i="1"/>
  <c r="Q58" i="1"/>
  <c r="Q71" i="1"/>
  <c r="Q85" i="1"/>
  <c r="N19" i="1"/>
  <c r="N34" i="1"/>
  <c r="N47" i="1"/>
  <c r="N61" i="1"/>
  <c r="N77" i="1"/>
  <c r="K13" i="1"/>
  <c r="K29" i="1"/>
  <c r="K43" i="1"/>
  <c r="K56" i="1"/>
  <c r="K71" i="1"/>
  <c r="K87" i="1"/>
  <c r="O22" i="1"/>
  <c r="O36" i="1"/>
  <c r="O50" i="1"/>
  <c r="O63" i="1"/>
  <c r="O77" i="1"/>
  <c r="O90" i="1"/>
  <c r="L20" i="1"/>
  <c r="L34" i="1"/>
  <c r="L47" i="1"/>
  <c r="L61" i="1"/>
  <c r="L74" i="1"/>
  <c r="L88" i="1"/>
  <c r="L9" i="1"/>
  <c r="L24" i="1"/>
  <c r="L79" i="1"/>
  <c r="L39" i="1"/>
  <c r="N69" i="1"/>
  <c r="O84" i="1"/>
  <c r="N44" i="1"/>
  <c r="K26" i="1"/>
  <c r="O73" i="1"/>
  <c r="L71" i="1"/>
  <c r="R13" i="1"/>
  <c r="R27" i="1"/>
  <c r="R40" i="1"/>
  <c r="R54" i="1"/>
  <c r="R67" i="1"/>
  <c r="R81" i="1"/>
  <c r="Q18" i="1"/>
  <c r="Q31" i="1"/>
  <c r="Q45" i="1"/>
  <c r="Q59" i="1"/>
  <c r="Q72" i="1"/>
  <c r="Q86" i="1"/>
  <c r="N20" i="1"/>
  <c r="N35" i="1"/>
  <c r="N48" i="1"/>
  <c r="N62" i="1"/>
  <c r="N78" i="1"/>
  <c r="K14" i="1"/>
  <c r="K30" i="1"/>
  <c r="K44" i="1"/>
  <c r="K58" i="1"/>
  <c r="K72" i="1"/>
  <c r="K88" i="1"/>
  <c r="O10" i="1"/>
  <c r="O23" i="1"/>
  <c r="O37" i="1"/>
  <c r="O51" i="1"/>
  <c r="O64" i="1"/>
  <c r="O78" i="1"/>
  <c r="L21" i="1"/>
  <c r="L35" i="1"/>
  <c r="L48" i="1"/>
  <c r="L62" i="1"/>
  <c r="L76" i="1"/>
  <c r="L89" i="1"/>
  <c r="L37" i="1"/>
  <c r="K61" i="1"/>
  <c r="O13" i="1"/>
  <c r="O54" i="1"/>
  <c r="L65" i="1"/>
  <c r="K63" i="1"/>
  <c r="O16" i="1"/>
  <c r="L67" i="1"/>
  <c r="N72" i="1"/>
  <c r="O19" i="1"/>
  <c r="L85" i="1"/>
  <c r="R14" i="1"/>
  <c r="R28" i="1"/>
  <c r="R42" i="1"/>
  <c r="R55" i="1"/>
  <c r="R69" i="1"/>
  <c r="R82" i="1"/>
  <c r="Q19" i="1"/>
  <c r="Q32" i="1"/>
  <c r="Q46" i="1"/>
  <c r="Q60" i="1"/>
  <c r="Q73" i="1"/>
  <c r="Q87" i="1"/>
  <c r="N21" i="1"/>
  <c r="N36" i="1"/>
  <c r="N50" i="1"/>
  <c r="N63" i="1"/>
  <c r="N79" i="1"/>
  <c r="K17" i="1"/>
  <c r="K31" i="1"/>
  <c r="K45" i="1"/>
  <c r="K59" i="1"/>
  <c r="K74" i="1"/>
  <c r="K90" i="1"/>
  <c r="O11" i="1"/>
  <c r="O24" i="1"/>
  <c r="O38" i="1"/>
  <c r="O52" i="1"/>
  <c r="O65" i="1"/>
  <c r="O79" i="1"/>
  <c r="L22" i="1"/>
  <c r="L36" i="1"/>
  <c r="L50" i="1"/>
  <c r="L63" i="1"/>
  <c r="L77" i="1"/>
  <c r="L90" i="1"/>
  <c r="L51" i="1"/>
  <c r="L78" i="1"/>
  <c r="K77" i="1"/>
  <c r="O40" i="1"/>
  <c r="L38" i="1"/>
  <c r="N85" i="1"/>
  <c r="L27" i="1"/>
  <c r="Q81" i="1"/>
  <c r="K53" i="1"/>
  <c r="O60" i="1"/>
  <c r="R16" i="1"/>
  <c r="R29" i="1"/>
  <c r="R43" i="1"/>
  <c r="R56" i="1"/>
  <c r="R70" i="1"/>
  <c r="R84" i="1"/>
  <c r="Q20" i="1"/>
  <c r="Q34" i="1"/>
  <c r="Q47" i="1"/>
  <c r="Q61" i="1"/>
  <c r="Q74" i="1"/>
  <c r="Q88" i="1"/>
  <c r="Q9" i="1"/>
  <c r="N22" i="1"/>
  <c r="N37" i="1"/>
  <c r="N51" i="1"/>
  <c r="N64" i="1"/>
  <c r="N80" i="1"/>
  <c r="K18" i="1"/>
  <c r="K32" i="1"/>
  <c r="K46" i="1"/>
  <c r="K60" i="1"/>
  <c r="K76" i="1"/>
  <c r="O12" i="1"/>
  <c r="O26" i="1"/>
  <c r="O39" i="1"/>
  <c r="O53" i="1"/>
  <c r="O66" i="1"/>
  <c r="O80" i="1"/>
  <c r="L10" i="1"/>
  <c r="L23" i="1"/>
  <c r="L64" i="1"/>
  <c r="O27" i="1"/>
  <c r="O81" i="1"/>
  <c r="L11" i="1"/>
  <c r="L53" i="1"/>
  <c r="K50" i="1"/>
  <c r="O56" i="1"/>
  <c r="L81" i="1"/>
  <c r="N30" i="1"/>
  <c r="K84" i="1"/>
  <c r="L58" i="1"/>
  <c r="R17" i="1"/>
  <c r="R30" i="1"/>
  <c r="R44" i="1"/>
  <c r="R58" i="1"/>
  <c r="R71" i="1"/>
  <c r="R85" i="1"/>
  <c r="Q21" i="1"/>
  <c r="Q35" i="1"/>
  <c r="Q48" i="1"/>
  <c r="Q62" i="1"/>
  <c r="Q76" i="1"/>
  <c r="Q89" i="1"/>
  <c r="N23" i="1"/>
  <c r="N38" i="1"/>
  <c r="N52" i="1"/>
  <c r="N66" i="1"/>
  <c r="N82" i="1"/>
  <c r="K19" i="1"/>
  <c r="K34" i="1"/>
  <c r="K47" i="1"/>
  <c r="O67" i="1"/>
  <c r="L52" i="1"/>
  <c r="L66" i="1"/>
  <c r="K36" i="1"/>
  <c r="O70" i="1"/>
  <c r="L54" i="1"/>
  <c r="Q40" i="1"/>
  <c r="K39" i="1"/>
  <c r="R18" i="1"/>
  <c r="R31" i="1"/>
  <c r="R45" i="1"/>
  <c r="R59" i="1"/>
  <c r="R72" i="1"/>
  <c r="R86" i="1"/>
  <c r="Q22" i="1"/>
  <c r="Q36" i="1"/>
  <c r="Q50" i="1"/>
  <c r="Q63" i="1"/>
  <c r="Q77" i="1"/>
  <c r="Q90" i="1"/>
  <c r="N10" i="1"/>
  <c r="N26" i="1"/>
  <c r="N39" i="1"/>
  <c r="N53" i="1"/>
  <c r="N67" i="1"/>
  <c r="N84" i="1"/>
  <c r="K20" i="1"/>
  <c r="K35" i="1"/>
  <c r="K48" i="1"/>
  <c r="K62" i="1"/>
  <c r="K78" i="1"/>
  <c r="O14" i="1"/>
  <c r="O28" i="1"/>
  <c r="O42" i="1"/>
  <c r="O55" i="1"/>
  <c r="O69" i="1"/>
  <c r="O82" i="1"/>
  <c r="L12" i="1"/>
  <c r="L26" i="1"/>
  <c r="L80" i="1"/>
  <c r="K9" i="1"/>
  <c r="N14" i="1"/>
  <c r="L44" i="1"/>
  <c r="R19" i="1"/>
  <c r="R32" i="1"/>
  <c r="R46" i="1"/>
  <c r="R60" i="1"/>
  <c r="R73" i="1"/>
  <c r="R87" i="1"/>
  <c r="Q10" i="1"/>
  <c r="Q23" i="1"/>
  <c r="Q37" i="1"/>
  <c r="Q51" i="1"/>
  <c r="Q64" i="1"/>
  <c r="Q78" i="1"/>
  <c r="N11" i="1"/>
  <c r="N27" i="1"/>
  <c r="N40" i="1"/>
  <c r="N54" i="1"/>
  <c r="K21" i="1"/>
  <c r="O29" i="1"/>
  <c r="L40" i="1"/>
  <c r="Q67" i="1"/>
  <c r="K67" i="1"/>
  <c r="O32" i="1"/>
  <c r="R20" i="1"/>
  <c r="R34" i="1"/>
  <c r="R47" i="1"/>
  <c r="R61" i="1"/>
  <c r="R74" i="1"/>
  <c r="R88" i="1"/>
  <c r="R9" i="1"/>
  <c r="Q11" i="1"/>
  <c r="Q24" i="1"/>
  <c r="Q38" i="1"/>
  <c r="Q52" i="1"/>
  <c r="Q65" i="1"/>
  <c r="Q79" i="1"/>
  <c r="N12" i="1"/>
  <c r="N28" i="1"/>
  <c r="N42" i="1"/>
  <c r="N55" i="1"/>
  <c r="N70" i="1"/>
  <c r="N86" i="1"/>
  <c r="K22" i="1"/>
  <c r="K37" i="1"/>
  <c r="K51" i="1"/>
  <c r="K64" i="1"/>
  <c r="K80" i="1"/>
  <c r="O17" i="1"/>
  <c r="O30" i="1"/>
  <c r="O44" i="1"/>
  <c r="O58" i="1"/>
  <c r="O71" i="1"/>
  <c r="O85" i="1"/>
  <c r="L14" i="1"/>
  <c r="L28" i="1"/>
  <c r="L42" i="1"/>
  <c r="L55" i="1"/>
  <c r="L69" i="1"/>
  <c r="L82" i="1"/>
  <c r="R36" i="1"/>
  <c r="R63" i="1"/>
  <c r="R90" i="1"/>
  <c r="Q13" i="1"/>
  <c r="K10" i="1"/>
  <c r="L17" i="1"/>
  <c r="R21" i="1"/>
  <c r="R35" i="1"/>
  <c r="R48" i="1"/>
  <c r="R62" i="1"/>
  <c r="R76" i="1"/>
  <c r="R89" i="1"/>
  <c r="Q12" i="1"/>
  <c r="Q26" i="1"/>
  <c r="Q39" i="1"/>
  <c r="Q53" i="1"/>
  <c r="Q66" i="1"/>
  <c r="Q80" i="1"/>
  <c r="N13" i="1"/>
  <c r="N29" i="1"/>
  <c r="N43" i="1"/>
  <c r="N56" i="1"/>
  <c r="N71" i="1"/>
  <c r="N87" i="1"/>
  <c r="N9" i="1"/>
  <c r="K23" i="1"/>
  <c r="K38" i="1"/>
  <c r="K52" i="1"/>
  <c r="K66" i="1"/>
  <c r="K82" i="1"/>
  <c r="O18" i="1"/>
  <c r="O31" i="1"/>
  <c r="O45" i="1"/>
  <c r="O59" i="1"/>
  <c r="O72" i="1"/>
  <c r="O86" i="1"/>
  <c r="L16" i="1"/>
  <c r="L29" i="1"/>
  <c r="L43" i="1"/>
  <c r="L56" i="1"/>
  <c r="L70" i="1"/>
  <c r="L84" i="1"/>
  <c r="R22" i="1"/>
  <c r="R50" i="1"/>
  <c r="R77" i="1"/>
  <c r="Q27" i="1"/>
  <c r="N88" i="1"/>
  <c r="O87" i="1"/>
  <c r="K73" i="1"/>
  <c r="X10" i="1"/>
  <c r="X26" i="1"/>
  <c r="X42" i="1"/>
  <c r="X58" i="1"/>
  <c r="X76" i="1"/>
  <c r="W14" i="1"/>
  <c r="W30" i="1"/>
  <c r="W46" i="1"/>
  <c r="W62" i="1"/>
  <c r="W82" i="1"/>
  <c r="U10" i="1"/>
  <c r="U26" i="1"/>
  <c r="U42" i="1"/>
  <c r="U58" i="1"/>
  <c r="U76" i="1"/>
  <c r="T14" i="1"/>
  <c r="T30" i="1"/>
  <c r="T46" i="1"/>
  <c r="T62" i="1"/>
  <c r="T82" i="1"/>
  <c r="T17" i="1"/>
  <c r="T47" i="1"/>
  <c r="T84" i="1"/>
  <c r="W34" i="1"/>
  <c r="W50" i="1"/>
  <c r="W85" i="1"/>
  <c r="U28" i="1"/>
  <c r="U44" i="1"/>
  <c r="U78" i="1"/>
  <c r="T50" i="1"/>
  <c r="N16" i="1"/>
  <c r="X11" i="1"/>
  <c r="X27" i="1"/>
  <c r="X43" i="1"/>
  <c r="X59" i="1"/>
  <c r="X77" i="1"/>
  <c r="W17" i="1"/>
  <c r="W31" i="1"/>
  <c r="W47" i="1"/>
  <c r="W63" i="1"/>
  <c r="W84" i="1"/>
  <c r="U11" i="1"/>
  <c r="U27" i="1"/>
  <c r="U43" i="1"/>
  <c r="U59" i="1"/>
  <c r="U77" i="1"/>
  <c r="T31" i="1"/>
  <c r="T63" i="1"/>
  <c r="W18" i="1"/>
  <c r="W66" i="1"/>
  <c r="U12" i="1"/>
  <c r="U60" i="1"/>
  <c r="T18" i="1"/>
  <c r="N24" i="1"/>
  <c r="X12" i="1"/>
  <c r="X28" i="1"/>
  <c r="X44" i="1"/>
  <c r="X60" i="1"/>
  <c r="X78" i="1"/>
  <c r="K81" i="1"/>
  <c r="X13" i="1"/>
  <c r="X29" i="1"/>
  <c r="X45" i="1"/>
  <c r="X61" i="1"/>
  <c r="X79" i="1"/>
  <c r="X9" i="1"/>
  <c r="W19" i="1"/>
  <c r="W35" i="1"/>
  <c r="W51" i="1"/>
  <c r="W67" i="1"/>
  <c r="W86" i="1"/>
  <c r="U13" i="1"/>
  <c r="U29" i="1"/>
  <c r="U45" i="1"/>
  <c r="U61" i="1"/>
  <c r="U79" i="1"/>
  <c r="U9" i="1"/>
  <c r="T19" i="1"/>
  <c r="T35" i="1"/>
  <c r="T51" i="1"/>
  <c r="T67" i="1"/>
  <c r="T86" i="1"/>
  <c r="W58" i="1"/>
  <c r="U52" i="1"/>
  <c r="T42" i="1"/>
  <c r="T13" i="1"/>
  <c r="N65" i="1"/>
  <c r="X14" i="1"/>
  <c r="X30" i="1"/>
  <c r="X46" i="1"/>
  <c r="X62" i="1"/>
  <c r="X82" i="1"/>
  <c r="W20" i="1"/>
  <c r="W36" i="1"/>
  <c r="W52" i="1"/>
  <c r="W69" i="1"/>
  <c r="W87" i="1"/>
  <c r="U14" i="1"/>
  <c r="U30" i="1"/>
  <c r="U46" i="1"/>
  <c r="U62" i="1"/>
  <c r="U82" i="1"/>
  <c r="T20" i="1"/>
  <c r="T36" i="1"/>
  <c r="T52" i="1"/>
  <c r="T69" i="1"/>
  <c r="T87" i="1"/>
  <c r="T90" i="1"/>
  <c r="T38" i="1"/>
  <c r="T55" i="1"/>
  <c r="W42" i="1"/>
  <c r="U36" i="1"/>
  <c r="T26" i="1"/>
  <c r="W61" i="1"/>
  <c r="T79" i="1"/>
  <c r="T85" i="1"/>
  <c r="K65" i="1"/>
  <c r="X17" i="1"/>
  <c r="X31" i="1"/>
  <c r="X47" i="1"/>
  <c r="X63" i="1"/>
  <c r="X84" i="1"/>
  <c r="W21" i="1"/>
  <c r="W37" i="1"/>
  <c r="W53" i="1"/>
  <c r="W70" i="1"/>
  <c r="W90" i="1"/>
  <c r="U17" i="1"/>
  <c r="U31" i="1"/>
  <c r="U47" i="1"/>
  <c r="U63" i="1"/>
  <c r="U84" i="1"/>
  <c r="T21" i="1"/>
  <c r="T37" i="1"/>
  <c r="T53" i="1"/>
  <c r="T70" i="1"/>
  <c r="T22" i="1"/>
  <c r="T71" i="1"/>
  <c r="T74" i="1"/>
  <c r="X87" i="1"/>
  <c r="W10" i="1"/>
  <c r="U20" i="1"/>
  <c r="T10" i="1"/>
  <c r="W79" i="1"/>
  <c r="W9" i="1"/>
  <c r="T29" i="1"/>
  <c r="K24" i="1"/>
  <c r="X18" i="1"/>
  <c r="X34" i="1"/>
  <c r="X50" i="1"/>
  <c r="X66" i="1"/>
  <c r="X85" i="1"/>
  <c r="W22" i="1"/>
  <c r="W38" i="1"/>
  <c r="W54" i="1"/>
  <c r="W71" i="1"/>
  <c r="U18" i="1"/>
  <c r="U34" i="1"/>
  <c r="U50" i="1"/>
  <c r="U66" i="1"/>
  <c r="U85" i="1"/>
  <c r="T54" i="1"/>
  <c r="T39" i="1"/>
  <c r="W26" i="1"/>
  <c r="U69" i="1"/>
  <c r="T58" i="1"/>
  <c r="W45" i="1"/>
  <c r="U55" i="1"/>
  <c r="T34" i="1"/>
  <c r="N89" i="1"/>
  <c r="X19" i="1"/>
  <c r="X35" i="1"/>
  <c r="X51" i="1"/>
  <c r="X67" i="1"/>
  <c r="X86" i="1"/>
  <c r="W23" i="1"/>
  <c r="W39" i="1"/>
  <c r="W55" i="1"/>
  <c r="W74" i="1"/>
  <c r="U19" i="1"/>
  <c r="U35" i="1"/>
  <c r="U51" i="1"/>
  <c r="U67" i="1"/>
  <c r="U86" i="1"/>
  <c r="T23" i="1"/>
  <c r="W76" i="1"/>
  <c r="U87" i="1"/>
  <c r="T76" i="1"/>
  <c r="U23" i="1"/>
  <c r="T45" i="1"/>
  <c r="K16" i="1"/>
  <c r="X20" i="1"/>
  <c r="X36" i="1"/>
  <c r="X52" i="1"/>
  <c r="X69" i="1"/>
  <c r="N81" i="1"/>
  <c r="X21" i="1"/>
  <c r="X37" i="1"/>
  <c r="X53" i="1"/>
  <c r="X70" i="1"/>
  <c r="X90" i="1"/>
  <c r="W11" i="1"/>
  <c r="W27" i="1"/>
  <c r="W43" i="1"/>
  <c r="W59" i="1"/>
  <c r="W77" i="1"/>
  <c r="U21" i="1"/>
  <c r="U37" i="1"/>
  <c r="U53" i="1"/>
  <c r="U70" i="1"/>
  <c r="U90" i="1"/>
  <c r="T11" i="1"/>
  <c r="T27" i="1"/>
  <c r="T43" i="1"/>
  <c r="T59" i="1"/>
  <c r="T77" i="1"/>
  <c r="W13" i="1"/>
  <c r="U39" i="1"/>
  <c r="T66" i="1"/>
  <c r="K89" i="1"/>
  <c r="X22" i="1"/>
  <c r="X38" i="1"/>
  <c r="X54" i="1"/>
  <c r="X71" i="1"/>
  <c r="W12" i="1"/>
  <c r="W28" i="1"/>
  <c r="W44" i="1"/>
  <c r="W60" i="1"/>
  <c r="W78" i="1"/>
  <c r="U22" i="1"/>
  <c r="U38" i="1"/>
  <c r="U54" i="1"/>
  <c r="U71" i="1"/>
  <c r="T12" i="1"/>
  <c r="T28" i="1"/>
  <c r="T44" i="1"/>
  <c r="T60" i="1"/>
  <c r="T78" i="1"/>
  <c r="N73" i="1"/>
  <c r="X23" i="1"/>
  <c r="X39" i="1"/>
  <c r="X55" i="1"/>
  <c r="X74" i="1"/>
  <c r="W29" i="1"/>
  <c r="U74" i="1"/>
  <c r="T61" i="1"/>
  <c r="T9" i="1"/>
  <c r="L1" i="1"/>
  <c r="B50" i="1"/>
  <c r="B51" i="1" s="1"/>
  <c r="B52" i="1" s="1"/>
  <c r="B53" i="1" s="1"/>
  <c r="B54" i="1" s="1"/>
  <c r="B55" i="1" s="1"/>
  <c r="B56" i="1" s="1"/>
  <c r="B57" i="1" l="1"/>
  <c r="B58" i="1" s="1"/>
  <c r="B59" i="1" s="1"/>
  <c r="B60" i="1" s="1"/>
  <c r="B61" i="1" s="1"/>
  <c r="B62" i="1" s="1"/>
  <c r="B63" i="1" s="1"/>
  <c r="B64" i="1" s="1"/>
  <c r="A17" i="1" a="1"/>
  <c r="A17" i="1" s="1"/>
  <c r="A35" i="1" a="1"/>
  <c r="A35" i="1" s="1"/>
  <c r="A26" i="1" a="1"/>
  <c r="A26" i="1" s="1"/>
  <c r="A36" i="1" a="1"/>
  <c r="A36" i="1" s="1"/>
  <c r="A34" i="1" a="1"/>
  <c r="A34" i="1" s="1"/>
  <c r="A50" i="1" a="1"/>
  <c r="A50" i="1" s="1"/>
  <c r="A42" i="1" a="1"/>
  <c r="A42" i="1" s="1"/>
  <c r="A47" i="1" a="1"/>
  <c r="A47" i="1" s="1"/>
  <c r="A55" i="1" a="1"/>
  <c r="A55" i="1" s="1"/>
  <c r="A66" i="1" a="1"/>
  <c r="A66" i="1" s="1"/>
  <c r="A85" i="1" a="1"/>
  <c r="A85" i="1" s="1"/>
  <c r="A14" i="1" a="1"/>
  <c r="A14" i="1" s="1"/>
  <c r="A20" i="1" a="1"/>
  <c r="A20" i="1" s="1"/>
  <c r="A27" i="1" a="1"/>
  <c r="A27" i="1" s="1"/>
  <c r="A46" i="1" a="1"/>
  <c r="A46" i="1" s="1"/>
  <c r="A53" i="1" a="1"/>
  <c r="A53" i="1" s="1"/>
  <c r="A69" i="1" a="1"/>
  <c r="A69" i="1" s="1"/>
  <c r="A61" i="1" a="1"/>
  <c r="A61" i="1" s="1"/>
  <c r="A76" i="1" a="1"/>
  <c r="A76" i="1" s="1"/>
  <c r="A98" i="1" a="1"/>
  <c r="A98" i="1" s="1"/>
  <c r="A120" i="1" a="1"/>
  <c r="A120" i="1" s="1"/>
  <c r="A112" i="1" a="1"/>
  <c r="A112" i="1" s="1"/>
  <c r="B65" i="1" l="1"/>
  <c r="B66" i="1" l="1"/>
  <c r="B67" i="1" l="1"/>
  <c r="B68" i="1" l="1"/>
  <c r="B69" i="1" l="1"/>
  <c r="B70" i="1" l="1"/>
  <c r="B71" i="1" l="1"/>
  <c r="B72" i="1" l="1"/>
  <c r="B73" i="1" l="1"/>
  <c r="B74" i="1" l="1"/>
  <c r="B75" i="1" s="1"/>
  <c r="B76" i="1" l="1"/>
  <c r="B77" i="1" s="1"/>
  <c r="B78" i="1" s="1"/>
  <c r="B79" i="1" s="1"/>
  <c r="B80" i="1" s="1"/>
  <c r="B81" i="1" l="1"/>
  <c r="B82" i="1" l="1"/>
  <c r="B83" i="1" s="1"/>
  <c r="B84" i="1" l="1"/>
  <c r="B85" i="1" l="1"/>
  <c r="B86" i="1" l="1"/>
  <c r="B87" i="1" s="1"/>
  <c r="B88" i="1" s="1"/>
  <c r="B89" i="1" s="1"/>
  <c r="B90" i="1" l="1"/>
  <c r="B91" i="1" l="1"/>
  <c r="B92" i="1" l="1"/>
  <c r="B93" i="1" s="1"/>
  <c r="B94" i="1" s="1"/>
  <c r="B95" i="1" s="1"/>
  <c r="B96" i="1"/>
  <c r="B97" i="1" l="1"/>
  <c r="B98" i="1" l="1"/>
  <c r="B99" i="1" s="1"/>
  <c r="B100" i="1" s="1"/>
  <c r="B101" i="1" s="1"/>
  <c r="B102" i="1" s="1"/>
  <c r="B103" i="1" s="1"/>
  <c r="B104" i="1" s="1"/>
  <c r="B105" i="1" s="1"/>
  <c r="B106" i="1" s="1"/>
  <c r="B107" i="1" l="1"/>
  <c r="B108" i="1" s="1"/>
  <c r="B109" i="1" s="1"/>
  <c r="B110" i="1" s="1"/>
  <c r="B111" i="1" s="1"/>
  <c r="B112" i="1" s="1"/>
  <c r="B113" i="1" s="1"/>
  <c r="B114" i="1" s="1"/>
  <c r="B115" i="1" l="1"/>
  <c r="B116" i="1" l="1"/>
  <c r="B117" i="1" s="1"/>
  <c r="A96" i="1" a="1"/>
  <c r="A96" i="1" s="1"/>
  <c r="A113" i="1" a="1"/>
  <c r="A113" i="1" s="1"/>
  <c r="A15" i="1" l="1" a="1"/>
  <c r="A15" i="1" s="1"/>
  <c r="A25" i="1" a="1"/>
  <c r="A25" i="1" s="1"/>
  <c r="A68" i="1" a="1"/>
  <c r="A68" i="1" s="1"/>
  <c r="A75" i="1" a="1"/>
  <c r="A75" i="1" s="1"/>
  <c r="A83" i="1" a="1"/>
  <c r="A83" i="1" s="1"/>
  <c r="A91" i="1" a="1"/>
  <c r="A91" i="1" s="1"/>
  <c r="U113" i="1"/>
  <c r="X113" i="1"/>
  <c r="AC113" i="1"/>
  <c r="T113" i="1" s="1"/>
  <c r="AD113" i="1"/>
  <c r="W113" i="1" s="1"/>
  <c r="AC96" i="1"/>
  <c r="T96" i="1" s="1"/>
  <c r="AD96" i="1"/>
  <c r="W96" i="1" s="1"/>
  <c r="U96" i="1"/>
  <c r="X96" i="1"/>
  <c r="A117" i="1" a="1"/>
  <c r="A117" i="1" s="1"/>
  <c r="A49" i="1" a="1"/>
  <c r="A49" i="1" s="1"/>
  <c r="A65" i="1" a="1"/>
  <c r="A65" i="1" s="1"/>
  <c r="A33" i="1" a="1"/>
  <c r="A33" i="1" s="1"/>
  <c r="A57" i="1" a="1"/>
  <c r="A57" i="1" s="1"/>
  <c r="A41" i="1" a="1"/>
  <c r="A41" i="1" s="1"/>
  <c r="A73" i="1" a="1"/>
  <c r="A73" i="1" s="1"/>
  <c r="A81" i="1" a="1"/>
  <c r="A81" i="1" s="1"/>
  <c r="A89" i="1" a="1"/>
  <c r="A89" i="1" s="1"/>
  <c r="A97" i="1" a="1"/>
  <c r="A97" i="1" s="1"/>
  <c r="A106" i="1" a="1"/>
  <c r="A106" i="1" s="1"/>
  <c r="A114" i="1" a="1"/>
  <c r="A114" i="1" s="1"/>
  <c r="A116" i="1" a="1"/>
  <c r="A116" i="1" s="1"/>
  <c r="A56" i="1" a="1"/>
  <c r="A56" i="1" s="1"/>
  <c r="A48" i="1" a="1"/>
  <c r="A48" i="1" s="1"/>
  <c r="A32" i="1" a="1"/>
  <c r="A32" i="1" s="1"/>
  <c r="A64" i="1" a="1"/>
  <c r="A64" i="1" s="1"/>
  <c r="A16" i="1" a="1"/>
  <c r="A16" i="1" s="1"/>
  <c r="A40" i="1" a="1"/>
  <c r="A40" i="1" s="1"/>
  <c r="A24" i="1" a="1"/>
  <c r="A24" i="1" s="1"/>
  <c r="A72" i="1" a="1"/>
  <c r="A72" i="1" s="1"/>
  <c r="A80" i="1" a="1"/>
  <c r="A80" i="1" s="1"/>
  <c r="A88" i="1" a="1"/>
  <c r="A88" i="1" s="1"/>
  <c r="A105" i="1" a="1"/>
  <c r="A105" i="1" s="1"/>
  <c r="L117" i="1" l="1"/>
  <c r="Z117" i="1"/>
  <c r="K117" i="1" s="1"/>
  <c r="AA117" i="1"/>
  <c r="N117" i="1" s="1"/>
  <c r="O117" i="1"/>
  <c r="R117" i="1"/>
  <c r="AB117" i="1"/>
  <c r="Q117" i="1" s="1"/>
  <c r="AA97" i="1"/>
  <c r="N97" i="1" s="1"/>
  <c r="O97" i="1"/>
  <c r="Z97" i="1"/>
  <c r="K97" i="1" s="1"/>
  <c r="R97" i="1"/>
  <c r="AB97" i="1"/>
  <c r="Q97" i="1" s="1"/>
  <c r="L97" i="1"/>
  <c r="AA114" i="1"/>
  <c r="N114" i="1" s="1"/>
  <c r="O114" i="1"/>
  <c r="R114" i="1"/>
  <c r="AB114" i="1"/>
  <c r="Q114" i="1" s="1"/>
  <c r="L114" i="1"/>
  <c r="Z114" i="1"/>
  <c r="K114" i="1" s="1"/>
  <c r="R106" i="1"/>
  <c r="AB106" i="1"/>
  <c r="Q106" i="1" s="1"/>
  <c r="L106" i="1"/>
  <c r="Z106" i="1"/>
  <c r="K106" i="1" s="1"/>
  <c r="AA106" i="1"/>
  <c r="N106" i="1" s="1"/>
  <c r="O106" i="1"/>
  <c r="AA41" i="1"/>
  <c r="N41" i="1" s="1"/>
  <c r="O41" i="1"/>
  <c r="R41" i="1"/>
  <c r="AB41" i="1"/>
  <c r="Q41" i="1" s="1"/>
  <c r="L41" i="1"/>
  <c r="Z41" i="1"/>
  <c r="K41" i="1" s="1"/>
  <c r="L57" i="1"/>
  <c r="Z57" i="1"/>
  <c r="K57" i="1" s="1"/>
  <c r="AA57" i="1"/>
  <c r="N57" i="1" s="1"/>
  <c r="O57" i="1"/>
  <c r="R57" i="1"/>
  <c r="AB57" i="1"/>
  <c r="Q57" i="1" s="1"/>
  <c r="L33" i="1"/>
  <c r="Z33" i="1"/>
  <c r="K33" i="1" s="1"/>
  <c r="AA33" i="1"/>
  <c r="N33" i="1" s="1"/>
  <c r="O33" i="1"/>
  <c r="R33" i="1"/>
  <c r="AB33" i="1"/>
  <c r="Q33" i="1" s="1"/>
  <c r="L91" i="1"/>
  <c r="Z91" i="1"/>
  <c r="K91" i="1" s="1"/>
  <c r="AA91" i="1"/>
  <c r="N91" i="1" s="1"/>
  <c r="O91" i="1"/>
  <c r="R91" i="1"/>
  <c r="AB91" i="1"/>
  <c r="Q91" i="1" s="1"/>
  <c r="AD91" i="1"/>
  <c r="W91" i="1" s="1"/>
  <c r="X91" i="1"/>
  <c r="AC91" i="1"/>
  <c r="T91" i="1" s="1"/>
  <c r="U91" i="1"/>
  <c r="AA83" i="1"/>
  <c r="N83" i="1" s="1"/>
  <c r="O83" i="1"/>
  <c r="L83" i="1"/>
  <c r="R83" i="1"/>
  <c r="AB83" i="1"/>
  <c r="Q83" i="1" s="1"/>
  <c r="Z83" i="1"/>
  <c r="K83" i="1" s="1"/>
  <c r="AC83" i="1"/>
  <c r="T83" i="1" s="1"/>
  <c r="U83" i="1"/>
  <c r="AD83" i="1"/>
  <c r="W83" i="1" s="1"/>
  <c r="X83" i="1"/>
  <c r="AA75" i="1"/>
  <c r="N75" i="1" s="1"/>
  <c r="O75" i="1"/>
  <c r="R75" i="1"/>
  <c r="AB75" i="1"/>
  <c r="Q75" i="1" s="1"/>
  <c r="Z75" i="1"/>
  <c r="K75" i="1" s="1"/>
  <c r="L75" i="1"/>
  <c r="AD75" i="1"/>
  <c r="W75" i="1" s="1"/>
  <c r="X75" i="1"/>
  <c r="AC75" i="1"/>
  <c r="T75" i="1" s="1"/>
  <c r="U75" i="1"/>
  <c r="L68" i="1"/>
  <c r="Z68" i="1"/>
  <c r="K68" i="1" s="1"/>
  <c r="AA68" i="1"/>
  <c r="N68" i="1" s="1"/>
  <c r="O68" i="1"/>
  <c r="R68" i="1"/>
  <c r="AB68" i="1"/>
  <c r="Q68" i="1" s="1"/>
  <c r="AC68" i="1"/>
  <c r="T68" i="1" s="1"/>
  <c r="U68" i="1"/>
  <c r="AD68" i="1"/>
  <c r="W68" i="1" s="1"/>
  <c r="X68" i="1"/>
  <c r="AA49" i="1"/>
  <c r="N49" i="1" s="1"/>
  <c r="O49" i="1"/>
  <c r="R49" i="1"/>
  <c r="AB49" i="1"/>
  <c r="Q49" i="1" s="1"/>
  <c r="L49" i="1"/>
  <c r="Z49" i="1"/>
  <c r="K49" i="1" s="1"/>
  <c r="AA25" i="1"/>
  <c r="N25" i="1" s="1"/>
  <c r="O25" i="1"/>
  <c r="Z25" i="1"/>
  <c r="K25" i="1" s="1"/>
  <c r="R25" i="1"/>
  <c r="AB25" i="1"/>
  <c r="Q25" i="1" s="1"/>
  <c r="L25" i="1"/>
  <c r="X25" i="1"/>
  <c r="AC25" i="1"/>
  <c r="T25" i="1" s="1"/>
  <c r="U25" i="1"/>
  <c r="AD25" i="1"/>
  <c r="W25" i="1" s="1"/>
  <c r="Z15" i="1"/>
  <c r="K15" i="1" s="1"/>
  <c r="AA15" i="1"/>
  <c r="N15" i="1" s="1"/>
  <c r="O15" i="1"/>
  <c r="R15" i="1"/>
  <c r="AB15" i="1"/>
  <c r="Q15" i="1" s="1"/>
  <c r="L15" i="1"/>
  <c r="AD15" i="1"/>
  <c r="W15" i="1" s="1"/>
  <c r="AC15" i="1"/>
  <c r="T15" i="1" s="1"/>
  <c r="X15" i="1"/>
  <c r="U15" i="1"/>
  <c r="AD32" i="1"/>
  <c r="W32" i="1" s="1"/>
  <c r="U32" i="1"/>
  <c r="X32" i="1"/>
  <c r="AC32" i="1"/>
  <c r="T32" i="1" s="1"/>
  <c r="AC56" i="1"/>
  <c r="T56" i="1" s="1"/>
  <c r="AD56" i="1"/>
  <c r="W56" i="1" s="1"/>
  <c r="U56" i="1"/>
  <c r="X56" i="1"/>
  <c r="AC48" i="1"/>
  <c r="T48" i="1" s="1"/>
  <c r="AD48" i="1"/>
  <c r="W48" i="1" s="1"/>
  <c r="U48" i="1"/>
  <c r="X48" i="1"/>
  <c r="AC116" i="1"/>
  <c r="T116" i="1" s="1"/>
  <c r="AD116" i="1"/>
  <c r="W116" i="1" s="1"/>
  <c r="U116" i="1"/>
  <c r="X116" i="1"/>
  <c r="AC105" i="1"/>
  <c r="T105" i="1" s="1"/>
  <c r="AD105" i="1"/>
  <c r="W105" i="1" s="1"/>
  <c r="U105" i="1"/>
  <c r="X105" i="1"/>
  <c r="AC88" i="1"/>
  <c r="T88" i="1" s="1"/>
  <c r="AD88" i="1"/>
  <c r="W88" i="1" s="1"/>
  <c r="U88" i="1"/>
  <c r="X88" i="1"/>
  <c r="AC80" i="1"/>
  <c r="T80" i="1" s="1"/>
  <c r="AD80" i="1"/>
  <c r="W80" i="1" s="1"/>
  <c r="U80" i="1"/>
  <c r="X80" i="1"/>
  <c r="U72" i="1"/>
  <c r="X72" i="1"/>
  <c r="AC72" i="1"/>
  <c r="T72" i="1" s="1"/>
  <c r="AD72" i="1"/>
  <c r="W72" i="1" s="1"/>
  <c r="AC40" i="1"/>
  <c r="T40" i="1" s="1"/>
  <c r="AD40" i="1"/>
  <c r="W40" i="1" s="1"/>
  <c r="U40" i="1"/>
  <c r="X40" i="1"/>
  <c r="AC64" i="1"/>
  <c r="T64" i="1" s="1"/>
  <c r="AD64" i="1"/>
  <c r="W64" i="1" s="1"/>
  <c r="U64" i="1"/>
  <c r="X64" i="1"/>
  <c r="X114" i="1"/>
  <c r="AD114" i="1"/>
  <c r="W114" i="1" s="1"/>
  <c r="U114" i="1"/>
  <c r="AC114" i="1"/>
  <c r="T114" i="1" s="1"/>
  <c r="X106" i="1"/>
  <c r="AD106" i="1"/>
  <c r="W106" i="1" s="1"/>
  <c r="U106" i="1"/>
  <c r="AC106" i="1"/>
  <c r="T106" i="1" s="1"/>
  <c r="U97" i="1"/>
  <c r="AC97" i="1"/>
  <c r="T97" i="1" s="1"/>
  <c r="X97" i="1"/>
  <c r="AD97" i="1"/>
  <c r="W97" i="1" s="1"/>
  <c r="U24" i="1"/>
  <c r="AC24" i="1"/>
  <c r="T24" i="1" s="1"/>
  <c r="X24" i="1"/>
  <c r="AD24" i="1"/>
  <c r="W24" i="1" s="1"/>
  <c r="X89" i="1"/>
  <c r="AD89" i="1"/>
  <c r="W89" i="1" s="1"/>
  <c r="U89" i="1"/>
  <c r="AC89" i="1"/>
  <c r="T89" i="1" s="1"/>
  <c r="X81" i="1"/>
  <c r="AD81" i="1"/>
  <c r="W81" i="1" s="1"/>
  <c r="U81" i="1"/>
  <c r="AC81" i="1"/>
  <c r="T81" i="1" s="1"/>
  <c r="U73" i="1"/>
  <c r="AC73" i="1"/>
  <c r="T73" i="1" s="1"/>
  <c r="X73" i="1"/>
  <c r="AD73" i="1"/>
  <c r="W73" i="1" s="1"/>
  <c r="X41" i="1"/>
  <c r="AD41" i="1"/>
  <c r="W41" i="1" s="1"/>
  <c r="U41" i="1"/>
  <c r="AC41" i="1"/>
  <c r="T41" i="1" s="1"/>
  <c r="X57" i="1"/>
  <c r="AD57" i="1"/>
  <c r="W57" i="1" s="1"/>
  <c r="U57" i="1"/>
  <c r="AC57" i="1"/>
  <c r="T57" i="1" s="1"/>
  <c r="X16" i="1"/>
  <c r="AD16" i="1"/>
  <c r="W16" i="1" s="1"/>
  <c r="U16" i="1"/>
  <c r="AC16" i="1"/>
  <c r="T16" i="1" s="1"/>
  <c r="X33" i="1"/>
  <c r="AD33" i="1"/>
  <c r="W33" i="1" s="1"/>
  <c r="U33" i="1"/>
  <c r="AC33" i="1"/>
  <c r="T33" i="1" s="1"/>
  <c r="X65" i="1"/>
  <c r="AD65" i="1"/>
  <c r="W65" i="1" s="1"/>
  <c r="U65" i="1"/>
  <c r="AC65" i="1"/>
  <c r="T65" i="1" s="1"/>
  <c r="U49" i="1"/>
  <c r="AC49" i="1"/>
  <c r="T49" i="1" s="1"/>
  <c r="X49" i="1"/>
  <c r="AD49" i="1"/>
  <c r="W49" i="1" s="1"/>
  <c r="X117" i="1"/>
  <c r="AD117" i="1"/>
  <c r="W117" i="1" s="1"/>
  <c r="U117" i="1"/>
  <c r="AC117" i="1"/>
  <c r="T11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<sst xmlns="http://schemas.openxmlformats.org/spreadsheetml/2006/main" count="2745" uniqueCount="958">
  <si>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</si>
  <si>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</si>
  <si>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</si>
  <si>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</si>
  <si>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</si>
  <si>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</si>
  <si>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</si>
  <si>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</si>
  <si>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</si>
  <si>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</si>
  <si>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</si>
  <si>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</si>
  <si>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</si>
  <si>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</si>
  <si>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</si>
  <si>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</si>
  <si>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</si>
  <si>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</si>
  <si>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</si>
  <si>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</si>
  <si>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</si>
  <si>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</si>
  <si>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</si>
  <si>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</si>
  <si>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</si>
  <si>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</si>
  <si>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</si>
  <si>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</si>
  <si>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</si>
  <si>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</si>
  <si>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</si>
  <si>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</si>
  <si>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</si>
  <si>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</si>
  <si>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</si>
  <si>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</si>
  <si>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</si>
  <si>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</si>
  <si>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</si>
  <si>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</si>
  <si>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</si>
  <si>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</si>
  <si>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</si>
  <si>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</si>
  <si>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</si>
  <si>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</si>
  <si>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</si>
  <si>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</si>
  <si>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</si>
  <si>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</si>
  <si>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</si>
  <si>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</si>
  <si>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</si>
  <si>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</si>
  <si>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</si>
  <si>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</si>
  <si>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</si>
  <si>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</si>
  <si>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</si>
  <si>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</si>
  <si>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</si>
  <si>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</si>
  <si>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</si>
  <si>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</si>
  <si>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</si>
  <si>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</si>
  <si>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</si>
  <si>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</si>
  <si>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</si>
  <si>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</si>
  <si>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</si>
  <si>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</si>
  <si>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</si>
  <si>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</si>
  <si>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</si>
  <si>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</si>
  <si>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</si>
  <si>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</si>
  <si>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</si>
  <si>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</si>
  <si>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</si>
  <si>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</si>
  <si>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</si>
  <si>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</si>
  <si>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</si>
  <si>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</si>
  <si>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</si>
  <si>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</si>
  <si>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</si>
  <si>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</si>
  <si>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</si>
  <si>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</si>
  <si>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</si>
  <si>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</si>
  <si>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</si>
  <si>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</si>
  <si>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</si>
  <si>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</si>
  <si>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</si>
  <si>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</si>
  <si>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</si>
  <si>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</si>
  <si>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</si>
  <si>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</si>
  <si>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</si>
  <si>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</si>
  <si>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</si>
  <si>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</si>
  <si>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</si>
  <si>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</si>
  <si>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</si>
  <si>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</si>
  <si>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</si>
  <si>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</si>
  <si>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</si>
  <si>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</si>
  <si>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</si>
  <si>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</si>
  <si>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</si>
  <si>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</si>
  <si>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</si>
  <si>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</si>
  <si>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</si>
  <si>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</si>
  <si>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</si>
  <si>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</si>
  <si>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</si>
  <si>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</si>
  <si>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</si>
  <si>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</si>
  <si>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</si>
  <si>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</si>
  <si>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</si>
  <si>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</si>
  <si>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</si>
  <si>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</si>
  <si>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</si>
  <si>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</si>
  <si>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</si>
  <si>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</si>
  <si>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</si>
  <si>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</si>
  <si>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</si>
  <si>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</si>
  <si>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</si>
  <si>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</si>
  <si>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</si>
  <si>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</si>
  <si>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</si>
  <si>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</si>
  <si>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</si>
  <si>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</si>
  <si>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</si>
  <si>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</si>
  <si>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</si>
  <si>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</si>
  <si>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</si>
  <si>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</si>
  <si>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</si>
  <si>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</si>
  <si>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</si>
  <si>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</si>
  <si>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</si>
  <si>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</si>
  <si>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</si>
  <si>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</si>
  <si>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</si>
  <si>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</si>
  <si>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</si>
  <si>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</si>
  <si>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</si>
  <si>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</si>
  <si>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</si>
  <si>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</si>
  <si>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</si>
  <si>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</si>
  <si>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</si>
  <si>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</si>
  <si>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</si>
  <si>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</si>
  <si>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</si>
  <si>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</si>
  <si>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</si>
  <si>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</si>
  <si>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</si>
  <si>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</si>
  <si>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</si>
  <si>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</si>
  <si>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</si>
  <si>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</si>
  <si>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</si>
  <si>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</si>
  <si>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</si>
  <si>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</si>
  <si>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</si>
  <si>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</si>
  <si>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</si>
  <si>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</si>
  <si>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</si>
  <si>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</si>
  <si>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</si>
  <si>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</si>
  <si>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</si>
  <si>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</si>
  <si>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</si>
  <si>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</si>
  <si>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</si>
  <si>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</si>
  <si>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</si>
  <si>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</si>
  <si>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</si>
  <si>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</si>
  <si>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</si>
  <si>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</si>
  <si>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</si>
  <si>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</si>
  <si>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</si>
  <si>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</si>
  <si>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</si>
  <si>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</si>
  <si>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</si>
  <si>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</si>
  <si>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</si>
  <si>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</si>
  <si>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</si>
  <si>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</si>
  <si>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</si>
  <si>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</si>
  <si>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</si>
  <si>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</si>
  <si>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</si>
  <si>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</si>
  <si>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</si>
  <si>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</si>
  <si>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</si>
  <si>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</si>
  <si>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</si>
  <si>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</si>
  <si>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</si>
  <si>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</si>
  <si>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</si>
  <si>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</si>
  <si>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</si>
  <si>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</si>
  <si>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</si>
  <si>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</si>
  <si>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</si>
  <si>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</si>
  <si>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</si>
  <si>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</si>
  <si>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</si>
  <si>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</si>
  <si>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</si>
  <si>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</si>
  <si>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</si>
  <si>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</si>
  <si>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</si>
  <si>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</si>
  <si>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</si>
  <si>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</si>
  <si>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</si>
  <si>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</si>
  <si>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</si>
  <si>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</si>
  <si>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</si>
  <si>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</si>
  <si>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</si>
  <si>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</si>
  <si>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</si>
  <si>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</si>
  <si>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</si>
  <si>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</si>
  <si>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</si>
  <si>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</si>
  <si>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</si>
  <si>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</si>
  <si>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</si>
  <si>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</si>
  <si>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</si>
  <si>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</si>
  <si>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</si>
  <si>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</si>
  <si>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</si>
  <si>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</si>
  <si>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</si>
  <si>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</si>
  <si>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</si>
  <si>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</si>
  <si>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</si>
  <si>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</si>
  <si>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</si>
  <si>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</si>
  <si>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</si>
  <si>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</si>
  <si>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</si>
  <si>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</si>
  <si>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</si>
  <si>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</si>
  <si>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</si>
  <si>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</si>
  <si>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</si>
  <si>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</si>
  <si>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</si>
  <si>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</si>
  <si>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</si>
  <si>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</si>
  <si>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</si>
  <si>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</si>
  <si>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</si>
  <si>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</si>
  <si>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</si>
  <si>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</si>
  <si>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</si>
  <si>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</si>
  <si>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</si>
  <si>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</si>
  <si>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</si>
  <si>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</si>
  <si>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</si>
  <si>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</si>
  <si>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</si>
  <si>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</si>
  <si>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</si>
  <si>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</si>
  <si>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</si>
  <si>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</si>
  <si>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</si>
  <si>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</si>
  <si>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</si>
  <si>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</si>
  <si>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</si>
  <si>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</si>
  <si>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</si>
  <si>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</si>
  <si>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</si>
  <si>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</si>
  <si>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</si>
  <si>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</si>
  <si>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</si>
  <si>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</si>
  <si>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</si>
  <si>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</si>
  <si>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</si>
  <si>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</si>
  <si>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</si>
  <si>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</si>
  <si>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</si>
  <si>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</si>
  <si>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</si>
  <si>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</si>
  <si>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</si>
  <si>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</si>
  <si>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</si>
  <si>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</si>
  <si>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</si>
  <si>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</si>
  <si>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</si>
  <si>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</si>
  <si>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</si>
  <si>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</si>
  <si>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</si>
  <si>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</si>
  <si>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</si>
  <si>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</si>
  <si>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</si>
  <si>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</si>
  <si>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</si>
  <si>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</si>
  <si>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</si>
  <si>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</si>
  <si>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</si>
  <si>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</si>
  <si>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</si>
  <si>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</si>
  <si>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</si>
  <si>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</si>
  <si>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</si>
  <si>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</si>
  <si>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</si>
  <si>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</si>
  <si>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</si>
  <si>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</si>
  <si>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</si>
  <si>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</si>
  <si>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</si>
  <si>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</si>
  <si>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</si>
  <si>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</si>
  <si>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</si>
  <si>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</si>
  <si>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</si>
  <si>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</si>
  <si>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</si>
  <si>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</si>
  <si>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</si>
  <si>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</si>
  <si>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</si>
  <si>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</si>
  <si>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</si>
  <si>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</si>
  <si>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</si>
  <si>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</si>
  <si>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</si>
  <si>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</si>
  <si>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</si>
  <si>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</si>
  <si>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</si>
  <si>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</si>
  <si>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</si>
  <si>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</si>
  <si>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</si>
  <si>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</si>
  <si>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</si>
  <si>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</si>
  <si>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</si>
  <si>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</si>
  <si>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</si>
  <si>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</si>
  <si>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</si>
  <si>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</si>
  <si>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</si>
  <si>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</si>
  <si>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</si>
  <si>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</si>
  <si>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</si>
  <si>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</si>
  <si>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</si>
  <si>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</si>
  <si>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</si>
  <si>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</si>
  <si>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</si>
  <si>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</si>
  <si>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</si>
  <si>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</si>
  <si>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</si>
  <si>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</si>
  <si>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</si>
  <si>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</si>
  <si>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</si>
  <si>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</si>
  <si>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</si>
  <si>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</si>
  <si>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</si>
  <si>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</si>
  <si>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</si>
  <si>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</si>
  <si>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</si>
  <si>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</si>
  <si>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</si>
  <si>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</si>
  <si>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</si>
  <si>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</si>
  <si>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</si>
  <si>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</si>
  <si>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</si>
  <si>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</si>
  <si>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</si>
  <si>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</si>
  <si>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</si>
  <si>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</si>
  <si>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</si>
  <si>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</si>
  <si>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</si>
  <si>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</si>
  <si>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</si>
  <si>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</si>
  <si>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</si>
  <si>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</si>
  <si>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</si>
  <si>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</si>
  <si>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</si>
  <si>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</si>
  <si>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</si>
  <si>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</si>
  <si>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</si>
  <si>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</si>
  <si>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</si>
  <si>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</si>
  <si>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</si>
  <si>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</si>
  <si>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</si>
  <si>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</si>
  <si>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</si>
  <si>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</si>
  <si>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</si>
  <si>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</si>
  <si>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</si>
  <si>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</si>
  <si>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</si>
  <si>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</si>
  <si>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</si>
  <si>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</si>
  <si>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</si>
  <si>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</si>
  <si>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</si>
  <si>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</si>
  <si>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</si>
  <si>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</si>
  <si>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</si>
  <si>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</si>
  <si>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</si>
  <si>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</si>
  <si>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</si>
  <si>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</si>
  <si>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</si>
  <si>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</si>
  <si>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</si>
  <si>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</si>
  <si>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</si>
  <si>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</si>
  <si>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</si>
  <si>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</si>
  <si>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</si>
  <si>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</si>
  <si>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</si>
  <si>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</si>
  <si>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</si>
  <si>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</si>
  <si>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</si>
  <si>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</si>
  <si>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</si>
  <si>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</si>
  <si>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</si>
  <si>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</si>
  <si>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</si>
  <si>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</si>
  <si>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</si>
  <si>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</si>
  <si>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</si>
  <si>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</si>
  <si>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</si>
  <si>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</si>
  <si>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</si>
  <si>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</si>
  <si>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</si>
  <si>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</si>
  <si>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</si>
  <si>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</si>
  <si>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</si>
  <si>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</si>
  <si>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</si>
  <si>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</si>
  <si>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</si>
  <si>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</si>
  <si>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</si>
  <si>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</si>
  <si>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</si>
  <si>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</si>
  <si>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</si>
  <si>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</si>
  <si>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</si>
  <si>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</si>
  <si>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</si>
  <si>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</si>
  <si>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</si>
  <si>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</si>
  <si>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</si>
  <si>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</si>
  <si>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</si>
  <si>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</si>
  <si>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</si>
  <si>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</si>
  <si>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</si>
  <si>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</si>
  <si>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</si>
  <si>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</si>
  <si>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</si>
  <si>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</si>
  <si>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</si>
  <si>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</si>
  <si>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</si>
  <si>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</si>
  <si>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</si>
  <si>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</si>
  <si>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</si>
  <si>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</si>
  <si>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</si>
  <si>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</si>
  <si>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</si>
  <si>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</si>
  <si>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</si>
  <si>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</si>
  <si>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</si>
  <si>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</si>
  <si>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</si>
  <si>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</si>
  <si>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</si>
  <si>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</si>
  <si>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</si>
  <si>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</si>
  <si>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</si>
  <si>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</si>
  <si>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</si>
  <si>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</si>
  <si>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</si>
  <si>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</si>
  <si>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</si>
  <si>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</si>
  <si>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</si>
  <si>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</si>
  <si>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</si>
  <si>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</si>
  <si>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Mentor</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</si>
  <si>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</si>
  <si>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</si>
  <si>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</si>
  <si>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</si>
  <si>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</si>
  <si>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</si>
  <si>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</si>
  <si>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</si>
  <si>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</si>
  <si>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</si>
  <si>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Rule Component</t>
  </si>
  <si>
    <t>Component Tag</t>
  </si>
  <si>
    <t>Projects</t>
  </si>
  <si>
    <t>[VISUAL_ARCHITECTURE_COMMENTS]</t>
  </si>
  <si>
    <t>[VISUAL_BLOCK_COMMENT]</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</si>
  <si>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</si>
  <si>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</si>
  <si>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</si>
  <si>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</si>
  <si>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</si>
  <si>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</si>
  <si>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</si>
  <si>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</si>
  <si>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</si>
  <si>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</si>
  <si>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</si>
  <si>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</si>
  <si>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[TESTING_SYNTAX_LIMITS]</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</si>
  <si>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</si>
  <si>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</si>
  <si>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</si>
  <si>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</si>
  <si>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</si>
  <si>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</si>
  <si>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</si>
  <si>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</si>
  <si>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</si>
  <si>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</si>
  <si>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</si>
  <si>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</si>
  <si>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</si>
  <si>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</si>
  <si>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</si>
  <si>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</si>
  <si>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</si>
  <si>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</si>
  <si>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</si>
  <si>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</si>
  <si>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</si>
  <si>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</si>
  <si>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</si>
  <si>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</si>
  <si>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</si>
  <si>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</si>
  <si>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</si>
  <si>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</si>
  <si>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</si>
  <si>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</si>
  <si>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</si>
  <si>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</si>
  <si>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</si>
  <si>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</si>
  <si>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</si>
  <si>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</si>
  <si>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</si>
  <si>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</si>
  <si>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</si>
  <si>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</si>
  <si>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</si>
  <si>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</si>
  <si>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</si>
  <si>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</si>
  <si>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</si>
  <si>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</si>
  <si>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</si>
  <si>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</si>
  <si>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</si>
  <si>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</si>
  <si>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</si>
  <si>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</si>
  <si>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</si>
  <si>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</si>
  <si>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</si>
  <si>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</si>
  <si>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</si>
  <si>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</si>
  <si>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</si>
  <si>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</si>
  <si>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</si>
  <si>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</si>
  <si>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</si>
  <si>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</si>
  <si>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</si>
  <si>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</si>
  <si>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</si>
  <si>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</si>
  <si>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</si>
  <si>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</si>
  <si>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</si>
  <si>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</si>
  <si>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</si>
  <si>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</si>
  <si>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</si>
  <si>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</si>
  <si>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</si>
  <si>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</si>
  <si>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</si>
  <si>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79 characters (PEP 8 standard)</t>
  </si>
  <si>
    <t>Expect clean functional composition, closures, decorators, generator expressions, and type hints. Enforce zero OOP classes and zero class definitions.</t>
  </si>
  <si>
    <t>Expect complete modular scripts with asyncio event loops, subprocess I/O, custom context managers, and structural pattern matching using match/case.</t>
  </si>
  <si>
    <t>Use descriptive snake_case for functions/variables, UPPER_CASE for constants, and snake_case for file names.</t>
  </si>
  <si>
    <t>Reject class definitions, OOP methods, mutating global variables, abusing Any type, or writing un-annotated monolithic scripts.</t>
  </si>
  <si>
    <t>If using default parameters, NEVER use mutable default arguments (e.g. default_list=[]); use None as default and initialize inside function.</t>
  </si>
  <si>
    <t>Use descriptive snake_case for variables/functions, UPPER_CASE for constants, and snake_case for file names.</t>
  </si>
  <si>
    <t>Code MUST adhere strictly to PEP 8 guidelines. Use snake_case for variables/functions, UPPER_CASE for constants, snake_case for files. Avoid global state; emphasize strict type hints, functools, and clean functional architectures without OOP classes.</t>
  </si>
  <si>
    <t>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t>
  </si>
  <si>
    <t>Each example MUST include: - Internal data OR dataset usage - Print key intermediate steps and the final result - MUST NOT exceed exactly " &amp; $C9 &amp; " lines of EXECUTABLE code (STRICT: Do NOT count comments or blank lines). - NEVER exceed this limit. | " &amp;</t>
  </si>
  <si>
    <t>" &amp; A9 &amp; " | " &amp;</t>
  </si>
  <si>
    <t>You are helping a Junior Developer who is " &amp; IF(UPPER(H9)="PROJECT", "building a PROJECT: " &amp; I9 &amp; ". Topics applied in this project: " &amp; A9 &amp; ". Project objective: " &amp; J9, "learning: " &amp; I9 &amp; ". Topic details: " &amp; J9) &amp; " | " &amp;</t>
  </si>
  <si>
    <t>You are helping a Junior Developer debug a " &amp; IF(UPPER(H9)="PROJECT", "PROJECT: " &amp; I9 &amp; ". Topics involved: " &amp; A9 &amp; ". Project objective: " &amp; J9, "TOPIC: " &amp; I9 &amp; ". Topic details: " &amp; J9) &amp; " | " &amp;</t>
  </si>
  <si>
    <t>You are helping a Junior Developer complete a " &amp; IF(UPPER(H9)="PROJECT", "PROJECT: " &amp; I9 &amp; ". Topics involved: " &amp; A9 &amp; ". Project objective: " &amp; J9, "TOPIC: " &amp; I9 &amp; ". Topic details: " &amp; J9) &amp; " | " &amp;</t>
  </si>
  <si>
    <t>You are performing a Code Review for a " &amp; IF(UPPER(H9)="PROJECT", "PROJECT: " &amp; I9 &amp; ". Topics involved: " &amp; A9 &amp; ". Project objective: " &amp; J9, "TOPIC: " &amp; I9 &amp; ". Topic details: " &amp; J9) &amp; " | " &amp;</t>
  </si>
  <si>
    <t>You are reviewing the final implementation of a new feature for a " &amp; IF(UPPER(H9)="PROJECT", "PROJECT: " &amp; I9 &amp; ". Topics integrated: " &amp; A9 &amp; ". Business Goal: " &amp; J9, "TOPIC: " &amp; I9 &amp; ". Goal: " &amp; J9) &amp; " | " &amp;</t>
  </si>
  <si>
    <t>[EXECUTABLE_LINES_LIMIT]</t>
  </si>
  <si>
    <t>[PROJECT_LINE_LIMIT]</t>
  </si>
  <si>
    <t>Native built-in functions, basic operators, and standard core execution models.</t>
  </si>
  <si>
    <t>Basic primitive types (int, float, str, bool) or simple lists/dictionaries.</t>
  </si>
  <si>
    <t>print() statements with comma-separated values to display outputs clearly.</t>
  </si>
  <si>
    <t>Standard basic logic validation using native assert statements.</t>
  </si>
  <si>
    <t>visual block tags separating functional script sections (e.g., '# --- BLOQUE 1: [NAME] ---')</t>
  </si>
  <si>
    <t>Evaluate based on basic print statements, data structures, and conditional logic. Do NOT expect decorators, generators, or functions unless explicitly demanded.</t>
  </si>
  <si>
    <t>Basic Python built-ins, primitive operators, and explicit type conversion.</t>
  </si>
  <si>
    <t>Focus strictly on flat linear scripts, variables, print statements, and primitive data types. DO NOT use custom def functions.</t>
  </si>
  <si>
    <t>Advanced functional composition, closures, decorators, generator expressions, and async coroutines.</t>
  </si>
  <si>
    <t>Enforce encoding='utf-8' and newline='' when handling files via open() with context managers or pathlib.Path.</t>
  </si>
  <si>
    <t>Environment variables via os.getenv() or python-dotenv may be used but bugs MUST exist ONLY in Python code logic, NEVER in .env files.</t>
  </si>
  <si>
    <t>Support files (.env, .env.example) MUST be provided BEFORE the broken code, fully correct, and contain NO bugs.</t>
  </si>
  <si>
    <t>Validation using print() statements or native assert statements. Avoid defining OOP TestClasses or complex test suites.</t>
  </si>
  <si>
    <t>Standard Python runtime context. If external packages are needed, specify them strictly in support files or inline pip comments.</t>
  </si>
  <si>
    <t>Each challenge MUST include: internal data OR dataset usage, at least 1 print statement, at least 1 loop (when applicable), EXACTLY 1 function, and EXACTLY 1 function call.</t>
  </si>
  <si>
    <t>All challenges MUST have similar complexity, length, and functional scope.</t>
  </si>
  <si>
    <t>Simulate a messy Python script. The project MUST contain EXACTLY 2–5 bugs mixing Syntax errors, Logic errors, and common Runtime Exceptions.</t>
  </si>
  <si>
    <t>1. Syntax &amp; Type Errors (e.g., indentation errors, typos, missing colons/brackets, TypeError, unhandled NoneType access),</t>
  </si>
  <si>
    <t>2. Logic Errors (e.g., incorrect calculations, faulty comparison operators, improper loop boundaries, wrong return values), AND</t>
  </si>
  <si>
    <t>3. Runtime Exceptions (e.g., KeyError, FileNotFoundError, ValueError in type casting, ZeroDivisionError, IndexError).</t>
  </si>
  <si>
    <t>Clean, Pythonic, PEP 8 compliant code, descriptive snake_case naming, 4-space indentation, and explicit Minimal Intervention Rule.</t>
  </si>
  <si>
    <t>Act as 'The Analytical Partner' (El Detective con Café). Translate machine tracebacks from bottom to top into plain human language. Enforce NO KEYBOARD rule in Phase 1.</t>
  </si>
  <si>
    <t>NEVER use mutable default arguments (e.g., default_list=[]); use None as default and initialize inside function.</t>
  </si>
  <si>
    <t>Require standard pip tooling and requirements.txt file for external dependencies when applicable.</t>
  </si>
  <si>
    <t>MUST be between 25–40 lines of EXECUTABLE base Python code (STRICT: Do NOT count comments or # TODO blocks).</t>
  </si>
  <si>
    <t>Multi-step functional script flow. Max 2 functions, NO classes. Lógica de integración ubicada exclusivamente dentro de los bloques # TODO.</t>
  </si>
  <si>
    <t>Clean, Pythonic, PEP 8 compliant code with 4-space indentation. Enforce Minimal Intervention Rule and NO KEYBOARD rule in Phase 1.</t>
  </si>
  <si>
    <t>Reject OOP class definitions and global variable mutations. NEVER use mutable default arguments in functions (use None instead).</t>
  </si>
  <si>
    <t>Standard Python built-ins. Strictly ZERO external PyPI packages required for beginner topics.</t>
  </si>
  <si>
    <t>Simple console output verification via standard print() statements.</t>
  </si>
  <si>
    <t>For Beginner level, # TODO MUST be atomic (1-2 simple lines max, e.g., basic variable assignment, primitive print call, or direct comparison). NO complex buffer redirections or string parsing.</t>
  </si>
  <si>
    <t>5–15 lines of EXECUTABLE base code. Code outside # TODO MUST be 100% valid and readable. If no_def flag is present in AJ, use flat linear code without def.</t>
  </si>
  <si>
    <t>Act as 'The Logical Scaffold' (El Maestro de Obra). Focus on simple Data Gap Analysis (Point A -&gt; Point B -&gt; Point C) and structural code completion.</t>
  </si>
  <si>
    <t>reinventing native package features using raw Python code, manual boilerplate parsing, or ignoring the library's built-in helper functions and idioms</t>
  </si>
  <si>
    <t>official API design patterns, native objects, core helper modules, and idiomatic execution flows</t>
  </si>
  <si>
    <t>STRICT REQUIREMENT: Integrate custom 'def' function definitions, return values, and positional/keyword arguments in EVERY example.</t>
  </si>
  <si>
    <t>Use basic primitive data types (int, float, str, bool) and simple data structures like standard lists or dictionaries without complex nesting.</t>
  </si>
  <si>
    <t>Print intermediate steps and final results explicitly using standard print() statements with comma-separated values or formatted variables.</t>
  </si>
  <si>
    <t>MUST NOT exceed exactly 6 lines of EXECUTABLE code per example (STRICT: Do NOT count comment lines or blank lines towards this limit).</t>
  </si>
  <si>
    <t>[EXECUTION_CALL_RULE]</t>
  </si>
  <si>
    <t>If a custom def function is used, you MUST include a single, direct function call at the very end of the script to execute it. STRICTLY PROHIBITED: Do NOT use if __name__ == '__main__': or complex boilerplate entry points.</t>
  </si>
  <si>
    <t>[CONCEPT_ISOLATION_RULE]</t>
  </si>
  <si>
    <t>Focus SOLELY on teaching the target topic concept. DO NOT use unlearned or complex control structures (like if/else, ternary operators, or list comprehensions) unless the topic explicitly demands them. Keep internal function logic strictly linear, simple, and direct.</t>
  </si>
  <si>
    <t>comprehensive docstrings using triple quotes ('3xquotes') explaining function parameters, return types, and exceptions</t>
  </si>
  <si>
    <t>[TESTING_FRAMEWORK_RULE]</t>
  </si>
  <si>
    <t>[DEPENDENCY_MANAGEMENT_RULE]</t>
  </si>
  <si>
    <t>lines of EXECUTABLE broken Python code per challenge (STRICT: Do NOT count blank lines). NO classes and NO global executable code EXCEPT the single function call.</t>
  </si>
  <si>
    <t>[CORE_QUALITY_POLICY]</t>
  </si>
  <si>
    <t>UP</t>
  </si>
  <si>
    <t>Python</t>
  </si>
  <si>
    <t>Numpy</t>
  </si>
  <si>
    <t>Import the NumPy library using the standard alias 'np' in Python to access its core array processing and numerical capabilities</t>
  </si>
  <si>
    <t>Importing NumPy &amp; Standard Conventions (import numpy as np)</t>
  </si>
  <si>
    <t>Create one-dimensional NumPy arrays from standard Python lists using the np.array() function to initialize vector data structures</t>
  </si>
  <si>
    <t>Creating 1D Arrays from Lists (np.array)</t>
  </si>
  <si>
    <t>Construct two-dimensional and three-dimensional NumPy arrays using nested Python lists to represent complex matrices and multi-dimensional tensors</t>
  </si>
  <si>
    <t>Creating 2D and 3D Arrays (Nested Lists)</t>
  </si>
  <si>
    <t>Evaluate NumPy array metadata by accessing intrinsic attributes such as the number of dimensions (.ndim), structural shape (.shape), total element count (.size), and element data type (.dtype)</t>
  </si>
  <si>
    <t>Inspecting Array Attributes (.ndim, .shape, .size, .dtype)</t>
  </si>
  <si>
    <t>Generate pre-populated NumPy arrays of specific shapes using intrinsic memory allocation functions like np.zeros() for empty states, np.ones() for unit states, and np.empty() for uninitialized states</t>
  </si>
  <si>
    <t>Intrinsic Array Creation I: Zeros, Ones, and Empty (np.zeros, np.ones, np.empty)</t>
  </si>
  <si>
    <t>Generate numerical sequences in NumPy using np.arange() for strictly defined step-based intervals and np.linspace() for evenly distributed, continuous data points</t>
  </si>
  <si>
    <t>Intrinsic Array Creation II: Sequences (np.arange, np.linspace)</t>
  </si>
  <si>
    <t>N/A</t>
  </si>
  <si>
    <t>Build a synthetic dataset grid generator that takes dimension inputs, initializes a 2D NumPy array using intrinsic sequence functions, and outputs a formatted summary of the array's shape, size, and data type</t>
  </si>
  <si>
    <t>Initialize &amp; Inspect a Synthetic Dataset Grid</t>
  </si>
  <si>
    <t>Specify memory-efficient data types during NumPy array creation using the dtype parameter and convert existing array structures into new types using the .astype() method</t>
  </si>
  <si>
    <t>Data Types and Casting (dtype parameter, .astype())</t>
  </si>
  <si>
    <t>Access specific elements in one-dimensional NumPy arrays using positive indexing for forward selection and negative indexing for reverse numerical selection</t>
  </si>
  <si>
    <t>Basic 1D Indexing (Positive &amp; Negative indices)</t>
  </si>
  <si>
    <t>Extract sequential subsets of one-dimensional NumPy arrays using standard slicing notation to define precise start, stop, and step intervals</t>
  </si>
  <si>
    <t>Basic 1D Slicing ([start:stop:step])</t>
  </si>
  <si>
    <t>Access discrete elements within multi-dimensional NumPy arrays by explicitly specifying targeted row and column index coordinates</t>
  </si>
  <si>
    <t>Multi-dimensional Indexing (array[row, col])</t>
  </si>
  <si>
    <t>Extract isolated sub-matrices from multi-dimensional NumPy arrays by applying slicing notation across both row and column axes simultaneously</t>
  </si>
  <si>
    <t>Multi-dimensional Slicing (array[row_slice, col_slice])</t>
  </si>
  <si>
    <t>Differentiate between modifying original NumPy array memory via standard slicing views and creating independent, isolated data duplicates using the .copy() method</t>
  </si>
  <si>
    <t>Memory Modes: Copy vs. View (.copy() vs Standard Slicing)</t>
  </si>
  <si>
    <t>Evaluate how NumPy organizes underlying array memory layouts in row-major (C-Contiguous) versus column-major (Fortran-Contiguous) formats to optimize downstream computational performance</t>
  </si>
  <si>
    <t>Memory Organization (C-Contiguous vs F-Contiguous)</t>
  </si>
  <si>
    <t>Analyze NumPy memory allocation architecture by inspecting the array.strides attribute to determine the exact byte steps required to traverse multi-dimensional data</t>
  </si>
  <si>
    <t>The Concept of Memory Strides (array.strides)</t>
  </si>
  <si>
    <t>Manipulate NumPy array memory layouts directly without triggering data duplication by using np.lib.stride_tricks.as_strided to construct highly customized dimensional views</t>
  </si>
  <si>
    <t>Memory Manipulation (np.lib.stride_tricks.as_strided)</t>
  </si>
  <si>
    <t>Build a matrix data extraction tool that takes a 2D NumPy array grid as input, applies targeted multidimensional indexing and slicing logic, and outputs specific isolated sub-matrix views to the user</t>
  </si>
  <si>
    <t>Extract and Isolate Specific Data Segments from a Matrix</t>
  </si>
  <si>
    <t>Perform basic element-wise arithmetic operations including addition, subtraction, multiplication, division, and exponentiation on NumPy arrays utilizing both scalar values and secondary arrays</t>
  </si>
  <si>
    <t>Element-wise Arithmetic Operations (+, -, *, /, ** with scalars/arrays)</t>
  </si>
  <si>
    <t>Apply NumPy mathematical universal functions (ufuncs) such as np.sqrt() for square roots, np.exp() for exponential scaling, and np.log() for logarithmic transformations across all array elements</t>
  </si>
  <si>
    <t>Mathematical Universal Functions - ufuncs (np.sqrt, np.exp, np.log)</t>
  </si>
  <si>
    <t>Calculate geometric and trigonometric values across multi-element NumPy arrays utilizing universal functions such as np.sin(), np.cos(), and np.tan()</t>
  </si>
  <si>
    <t>Trigonometric Universal Functions (np.sin, np.cos, np.tan)</t>
  </si>
  <si>
    <t>Modify floating-point NumPy arrays using structural rounding functions including np.around() to nearest integers, np.floor() to round down, and np.ceil() to force round up operations</t>
  </si>
  <si>
    <t>Rounding Operations (np.around, np.floor, np.ceil, np.trunc)</t>
  </si>
  <si>
    <t>Calculate global summary statistics across an entire, unflattened NumPy array utilizing core aggregation functions including np.sum(), np.min(), and np.max()</t>
  </si>
  <si>
    <t>Basic Global Aggregation (np.sum, np.min, np.max)</t>
  </si>
  <si>
    <t>Perform directional data aggregations on multi-dimensional NumPy arrays by assigning the axis parameter to strictly compute column-wise (axis=0) or row-wise (axis=1) statistical metrics</t>
  </si>
  <si>
    <t>The axis Parameter Concept (Aggregating along axis 0 vs axis 1)</t>
  </si>
  <si>
    <t>Implement advanced universal function methods in NumPy, utilizing .reduce() for cumulative reduction, .accumulate() for running totals, and .outer() for outer product generation</t>
  </si>
  <si>
    <t>Advanced Ufunc Methods (.reduce, .accumulate, .outer, .at)</t>
  </si>
  <si>
    <t>Build a numerical sequence analyzer that takes a 1D NumPy array of raw data as input, applies global aggregation and mathematical ufuncs to calculate statistical metrics, and outputs the transformed analytical values</t>
  </si>
  <si>
    <t>Calculate Metrics and Transform Values on Numerical Sequences</t>
  </si>
  <si>
    <t>Compute core statistical metrics on numerical NumPy arrays using dedicated functions such as np.mean() for averages, np.median() for central tendencies, and np.std() for standard deviations</t>
  </si>
  <si>
    <t>Statistical Operations (np.mean, np.median, np.std, np.var)</t>
  </si>
  <si>
    <t>Identify the precise positional index coordinates of the minimum and maximum data values residing within a NumPy array by executing np.argmin() and np.argmax()</t>
  </si>
  <si>
    <t>Positional Aggregations (np.argmin, np.argmax)</t>
  </si>
  <si>
    <t>Evaluate numerical NumPy arrays utilizing relational operators to generate mapped Boolean arrays that represent true or false logical states for each discrete element</t>
  </si>
  <si>
    <t>Relational Operators &amp; Boolean Arrays (&gt;, &lt;, ==, !=)</t>
  </si>
  <si>
    <t>Extract specific subsets of data from a NumPy array by applying conditional Boolean masks to systematically filter out elements that do not meet predefined threshold criteria</t>
  </si>
  <si>
    <t>Array Filtering using Boolean Masks (array[boolean_mask])</t>
  </si>
  <si>
    <t>Construct complex filtering logic in NumPy by combining multiple conditional statements utilizing bitwise logical operators like &amp; (AND), | (OR), and ~ (NOT) to perform element-wise Boolean selection on multi-dimensional arrays</t>
  </si>
  <si>
    <t>Multiple Condition Masking (&amp; (AND), | (OR), ~ (NOT))</t>
  </si>
  <si>
    <t>Implement conditional data replacement logic on NumPy arrays using the np.where() function to evaluate Boolean conditions and substitute elements accordingly</t>
  </si>
  <si>
    <t>Conditional Replacement &amp; Logic (np.where)</t>
  </si>
  <si>
    <t>Constrain NumPy array elements within specific numerical boundaries by applying the np.clip() function to establish strict minimum and maximum thresholds</t>
  </si>
  <si>
    <t>Clipping Values to a Range (np.clip)</t>
  </si>
  <si>
    <t>https://coding5s.com/numpy-33-project-clean-filter-outliers-from-a-dataset-using-statistical-thresholds/</t>
  </si>
  <si>
    <t>Build an outlier cleaning tool that takes a 1D NumPy array dataset, calculates standard deviation boundaries, applies Boolean masking to filter anomalous values, and outputs the clean numerical dataset</t>
  </si>
  <si>
    <t>Clean &amp; Filter Outliers from a Dataset using Statistical Thresholds</t>
  </si>
  <si>
    <t>Transform the structural dimensions of NumPy arrays without altering underlying data by applying the .reshape() method and utilizing the -1 placeholder to dynamically infer matrix sizes</t>
  </si>
  <si>
    <t>Reshaping Arrays (np.reshape(), .reshape(), inferring dimensions with -1)</t>
  </si>
  <si>
    <t>Collapse multi-dimensional NumPy arrays into continuous 1D vectors utilizing the .flatten() method for independent copies or the .ravel() method for memory-efficient views</t>
  </si>
  <si>
    <t>Flattening Dimensions (.flatten(), .ravel())</t>
  </si>
  <si>
    <t>Reorient multi-dimensional NumPy arrays by swapping row and column axes utilizing the .T attribute or the np.transpose() function to restructure matrix layouts</t>
  </si>
  <si>
    <t>Array Transposition (.T, np.transpose())</t>
  </si>
  <si>
    <t>Increase the dimensionality of existing NumPy arrays systematically by injecting new axes using the np.newaxis alias or the np.expand_dims() function to facilitate complex broadcasting operations</t>
  </si>
  <si>
    <t>Expanding Dimensions (np.newaxis, np.expand_dims())</t>
  </si>
  <si>
    <t>Merge multiple independent NumPy arrays along existing dimensional axes utilizing the np.concatenate() function to unify fragmented datasets into a single contiguous structure</t>
  </si>
  <si>
    <t>Concatenating Arrays (np.concatenate())</t>
  </si>
  <si>
    <t>Combine distinct NumPy arrays across newly created dimensions by executing specialized stacking functions including np.vstack() for vertical rows, np.hstack() for horizontal columns, and np.dstack() for depth</t>
  </si>
  <si>
    <t>Stacking Arrays (np.vstack, np.hstack, np.dstack)</t>
  </si>
  <si>
    <t>Divide a primary NumPy array into multiple smaller sub-arrays by applying structural splitting functions like np.split(), np.hsplit() for horizontal division, and np.vsplit() for vertical division based on index markers</t>
  </si>
  <si>
    <t>Splitting Arrays (np.split, np.hsplit, np.vsplit)</t>
  </si>
  <si>
    <t>Build a data restructuring utility that takes multiple disorganized 1D arrays, reshapes them into 2D matrices, merges them using horizontal and vertical stacking, splits the final structure into designated blocks, and outputs the resulting sub-arrays</t>
  </si>
  <si>
    <t>Restructure, Split, &amp; Merge Multiple Data Blocks</t>
  </si>
  <si>
    <t>Evaluate and implement NumPy broadcasting rules to perform element-wise arithmetic operations seamlessly across arrays with mismatched dimensional shapes without requiring explicit data duplication</t>
  </si>
  <si>
    <t>Broadcasting Concept &amp; Mechanics</t>
  </si>
  <si>
    <t>Explicitly project smaller NumPy arrays onto larger dimensional shapes using np.broadcast_to() and synchronize multiple arrays to a common shape using np.broadcast_arrays() to prepare for vectorized computations</t>
  </si>
  <si>
    <t>Advanced Array Expansion (np.broadcast_to, np.broadcast_arrays)</t>
  </si>
  <si>
    <t>Generate multi-dimensional coordinate grids from 1D coordinate vectors by executing the np.meshgrid() function to evaluate mathematical functions across a continuous spatial domain</t>
  </si>
  <si>
    <t>Generating Coordinate Grids (np.meshgrid)</t>
  </si>
  <si>
    <t>Extract arbitrary, non-sequential elements from NumPy arrays by passing arrays of integer indices to dynamically map and retrieve specific data points</t>
  </si>
  <si>
    <t>Fancy Indexing (Using Integer Arrays for Selection)</t>
  </si>
  <si>
    <t>Execute complex data retrieval operations on multi-dimensional NumPy arrays by simultaneously integrating fancy integer indexing, standard slicing notation, and Boolean conditional masking into a unified selection sequence</t>
  </si>
  <si>
    <t>Combining Fancy Indexing with Slicing and Masking</t>
  </si>
  <si>
    <t>Organize NumPy array elements numerically or alphabetically by applying np.sort() to generate an ordered copy or utilizing the ndarray.sort() method to manipulate the array in-place without allocating new memory</t>
  </si>
  <si>
    <t>Item Sorting (np.sort(), ndarray.sort() in-place vs out-of-place)</t>
  </si>
  <si>
    <t>Determine the sorted structural order of a NumPy array without altering the original data sequence by executing np.argsort() to extract an array of indices representing the sorted element positions</t>
  </si>
  <si>
    <t>Indirect Sorting (np.argsort())</t>
  </si>
  <si>
    <t>https://coding5s.com/49-numpy-project-advanced-data-retrieval-and-order-mapping-using-broadcasting/</t>
  </si>
  <si>
    <t>Build a data mapping application that takes a 2D NumPy array of values and a 1D array of weights, applies broadcasting to calculate weighted scores, uses indirect sorting to find the top indices, and outputs the reordered, optimized dataset</t>
  </si>
  <si>
    <t>Advanced Data Retrieval and Order Mapping using Broadcasting</t>
  </si>
  <si>
    <t>Analyze NumPy arrays to identify distinct elements and their occurrence frequencies by executing the np.unique() function with appropriate parameters to extract deduplicated values and corresponding counts</t>
  </si>
  <si>
    <t>Set Operations (np.unique, extracting unique values and counts)</t>
  </si>
  <si>
    <t>Compare two 1D NumPy arrays using mathematical set logic to extract common elements via np.intersect1d(), combine distinct elements via np.union1d(), and isolate unique differences via np.setdiff1d()</t>
  </si>
  <si>
    <t>Set Logic (np.intersect1d, np.union1d, np.setdiff1d)</t>
  </si>
  <si>
    <t>Identify and manage invalid or missing numerical data within NumPy arrays by utilizing the np.nan floating-point representation and systematically detecting these values using the np.isnan() function</t>
  </si>
  <si>
    <t>Handling Missing Data (np.nan, np.isnan())</t>
  </si>
  <si>
    <t>Compute statistical metrics on NumPy arrays containing missing data without throwing errors by utilizing NaN-safe aggregation functions such as np.nanmean(), np.nansum(), and np.nanmax() to ignore np.nan elements</t>
  </si>
  <si>
    <t>NaN-safe Aggregations (np.nanmean, np.nansum, np.nanmax)</t>
  </si>
  <si>
    <t>https://coding5s.com/54-numpy-masked-arrays-for-invalid-data-numpy-ma-module/</t>
  </si>
  <si>
    <t>Implement the numpy.ma module to create masked arrays that explicitly hide invalid or corrupt data points, allowing standard NumPy operations to process the remaining valid elements seamlessly</t>
  </si>
  <si>
    <t>Masked Arrays for Invalid Data (numpy.ma module)</t>
  </si>
  <si>
    <t>Calculate running totals and cumulative products across specified axes of a NumPy array utilizing the np.cumsum() and np.cumprod() functions to analyze sequential data trends over time</t>
  </si>
  <si>
    <t>Cumulative Operations (np.cumsum, np.cumprod)</t>
  </si>
  <si>
    <t>Compute the algebraic dot product of two 1D NumPy vectors or perform matrix multiplication on 2D arrays utilizing the np.dot() function to evaluate linear combinations</t>
  </si>
  <si>
    <t>Vector Dot Product (np.dot())</t>
  </si>
  <si>
    <t>Execute strict matrix multiplication operations on 2D and multi-dimensional NumPy arrays utilizing the @ operator or the np.matmul() function to process linear algebra transformations</t>
  </si>
  <si>
    <t>Matrix Multiplication (@ operator, np.matmul())</t>
  </si>
  <si>
    <t>Perform generalized tensor contractions across multi-dimensional NumPy arrays by specifying arbitrary axes for multiplication and summation utilizing the highly configurable np.tensordot() function</t>
  </si>
  <si>
    <t>Tensor Products for N-Dimensional Arrays (np.tensordot)</t>
  </si>
  <si>
    <t>Implement concise, string-based subscript notations to execute complex multi-dimensional array operations, including traces, diagonals, and tensor products, utilizing NumPy's powerful np.einsum() function</t>
  </si>
  <si>
    <t>Einstein Summation Convention (np.einsum)</t>
  </si>
  <si>
    <t>https://coding5s.com/60-numpy-project-calculate-weighted-portfolio-scores-handling-missing-data/</t>
  </si>
  <si>
    <t>Build a financial portfolio scorer that takes a 2D NumPy array of asset returns with missing values, applies NaN-safe aggregations, performs a dot product with a 1D weights vector, and outputs the final portfolio performance metrics</t>
  </si>
  <si>
    <t>Calculate Weighted Portfolio Scores Handling Missing Data</t>
  </si>
  <si>
    <t>Compute essential linear algebra transformations on 2D NumPy square matrices by calculating the multiplicative inverse using np.linalg.inv() and evaluating the matrix determinant using np.linalg.det()</t>
  </si>
  <si>
    <t>Linear Algebra Essentials (np.linalg.inv(), np.linalg.det())</t>
  </si>
  <si>
    <t>Resolve advanced linear algebra problems by computing eigenvalues and right eigenvectors using np.linalg.eig() and solving exact linear tensor equations using np.linalg.solve()</t>
  </si>
  <si>
    <t>Advanced Linear Algebra (np.linalg.eig(), np.linalg.solve())</t>
  </si>
  <si>
    <t>Instantiate the modern NumPy random number generation API by creating a Generator instance using np.random.default_rng() to ensure reproducible and statistically sound pseudorandom state management</t>
  </si>
  <si>
    <t>Random Number Generation (Modern API: np.random.default_rng())</t>
  </si>
  <si>
    <t>Generate basic pseudorandom NumPy arrays by sampling discrete integers, continuous floats, and selecting randomized elements from existing 1D arrays using the modern Generator methods</t>
  </si>
  <si>
    <t>Basic Random Distributions (integers, random, choice)</t>
  </si>
  <si>
    <t>Model complex statistical probabilities by populating NumPy arrays with values drawn from specific mathematical distributions including normal (Gaussian), uniform, and binomial using the modern random Generator API</t>
  </si>
  <si>
    <t>Statistical Random Distributions (normal, uniform, binomial)</t>
  </si>
  <si>
    <t>Randomize the sequential order of multi-dimensional NumPy arrays by applying in-place modifications utilizing the shuffle() method or generating newly ordered array copies utilizing the permutation() method</t>
  </si>
  <si>
    <t>Random Array Shuffling (shuffle(), permutation())</t>
  </si>
  <si>
    <t>Build a Monte Carlo 2D random walk simulation that takes step counts and probabilities as input, generates cumulative random directional movements using NumPy RNG and cumulative sums, and outputs final spatial coordinate arrays representing the traversal path</t>
  </si>
  <si>
    <t>Monte Carlo Simulation: 2D Random Walk</t>
  </si>
  <si>
    <t>https://coding5s.com/68-numpy-vectorized-string-operations-np-char-add-np-char-upper/</t>
  </si>
  <si>
    <t>Perform element-wise string manipulations across NumPy arrays of text data by applying vectorized functions from the np.char module such as np.char.add() for concatenation and np.char.upper() for casing transformations</t>
  </si>
  <si>
    <t>Vectorized String Operations (np.char.add(), np.char.upper())</t>
  </si>
  <si>
    <t>https://coding5s.com/69-numpy-string-searching-comparison-np-char-find-np-char-equal/</t>
  </si>
  <si>
    <t>Evaluate and filter string-based NumPy arrays by executing vectorized search and matching operations utilizing np.char.find() to locate substrings and np.char.equal() to test for exact string equivalence</t>
  </si>
  <si>
    <t>String Searching &amp; Comparison (np.char.find(), np.char.equal())</t>
  </si>
  <si>
    <t>https://coding5s.com/70-numpy-structured-arrays-mixed-data-types-np-recarray/</t>
  </si>
  <si>
    <t>Construct complex memory-mapped data records utilizing NumPy structured arrays and np.recarray to group heterogeneous data types (such as integers, floats, and strings) into named composite fields within a single array structure</t>
  </si>
  <si>
    <t>Structured Arrays &amp; Mixed Data Types (np.recarray)</t>
  </si>
  <si>
    <t>https://coding5s.com/71-numpy-saving-loading-single-arrays-np-save-np-load/</t>
  </si>
  <si>
    <t>Persist and retrieve standalone NumPy arrays to and from local disk storage efficiently by executing the binary np.save() function to write .npy files and the np.load() function to restore them into active memory</t>
  </si>
  <si>
    <t>Saving &amp; Loading Single Arrays (np.save(), np.load())</t>
  </si>
  <si>
    <t>https://coding5s.com/72-numpy-saving-loading-multiple-arrays-or-text-np-savez-np-savetxt-np-loadtxt/</t>
  </si>
  <si>
    <t>Archive and restore multiple NumPy arrays simultaneously by utilizing np.savez() for compressed binary archives, and facilitate human-readable data exchange by using np.savetxt() and np.loadtxt() for standard text files</t>
  </si>
  <si>
    <t>Saving &amp; Loading Multiple Arrays or Text (np.savez(), np.savetxt(), np.loadtxt())</t>
  </si>
  <si>
    <t>Displace elements within a multi-dimensional NumPy array along specified axes utilizing the np.roll() function to create circular spatial shifts without altering the underlying structural dimensions</t>
  </si>
  <si>
    <t>Shifting Array Elements (np.roll())</t>
  </si>
  <si>
    <t>Expand the physical boundaries of existing NumPy arrays by dynamically injecting constant values or repeated edge elements around the perimeter utilizing the highly configurable np.pad() function</t>
  </si>
  <si>
    <t>Padding Arrays (np.pad())</t>
  </si>
  <si>
    <t>https://coding5s.com/automated-data-cleaning-formating-for-sensor-logs/</t>
  </si>
  <si>
    <t>Build an automated sensor log cleaner that takes a raw, noisy NumPy array of sequential sensor readings, applies array padding to handle boundary conditions, shifts elements to calculate moving differences, and outputs a formatted, smoothed data array</t>
  </si>
  <si>
    <t>Automated Data Cleaning &amp; Formatting for Sensor Logs</t>
  </si>
  <si>
    <t>Extract or construct diagonal matrix elements across 2D NumPy arrays utilizing np.diag() and calculate the algebraic sum of the main diagonal utilizing the np.trace() function</t>
  </si>
  <si>
    <t>Diagonal Operations (np.diag(), np.trace())</t>
  </si>
  <si>
    <t>Represent and manipulate temporal data precisely within NumPy arrays by initializing specialized np.datetime64 objects for absolute timestamps and np.timedelta64 objects to calculate relative time intervals</t>
  </si>
  <si>
    <t>Date and Time Arrays (np.datetime64, np.timedelta64)</t>
  </si>
  <si>
    <t>https://coding5s.com/77-numpy-binning-and-discretizing-data-np-digitize-np-histogram/</t>
  </si>
  <si>
    <t>Categorize continuous numerical NumPy array data into discrete analytical bins utilizing np.digitize() to map values to thresholds and np.histogram() to compute frequency distributions across defined spatial intervals</t>
  </si>
  <si>
    <t>Binning and Discretizing Data (np.digitize(), np.histogram())</t>
  </si>
  <si>
    <t>Apply arbitrary Python logic across multi-dimensional NumPy arrays efficiently by wrapping standard functions with np.vectorize() or mapping custom operations along specific dimensional axes utilizing np.apply_along_axis()</t>
  </si>
  <si>
    <t>Applying Custom Functions to Arrays (np.vectorize(), np.apply_along_axis())</t>
  </si>
  <si>
    <t>Model mathematical curves and evaluate continuous datasets by utilizing the robust numpy.polynomial module to fit polynomial equations to empirical data points and predict targeted outputs</t>
  </si>
  <si>
    <t>Polynomial Fitting and Evaluation (np.polynomial module)</t>
  </si>
  <si>
    <t>Validate the mathematical accuracy and structural integrity of NumPy arrays during development by utilizing the numpy.testing module functions like assert_allclose and assert_array_equal to construct deterministic unit tests</t>
  </si>
  <si>
    <t>NumPy Testing Ecosystem (numpy.testing)</t>
  </si>
  <si>
    <t>Facilitate zero-copy memory sharing and seamless data interoperability between NumPy and external deep learning frameworks by implementing the DLPack protocol and the standard array_interface attribute</t>
  </si>
  <si>
    <t>Interoperability &amp; Memory Sharing (DLPack, array_interface)</t>
  </si>
  <si>
    <t>https://coding5s.com/82-numpy-project-comprehensive-time-series-data-analysis-transformation-pipeline/</t>
  </si>
  <si>
    <t>Build a comprehensive time-series analysis pipeline that takes chronological data arrays with missing inputs, interpolates values, applies rolling window calculations, digitizes the results into categories, and outputs a structured multi-dimensional analytical report</t>
  </si>
  <si>
    <t>Comprehensive Time-Series Data Analysis &amp; Transformation Pipeline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</si>
</sst>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4">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1" fillId="0" borderId="0" xfId="0" applyFont="1"/>
    <xf numFmtId="0" fontId="1" fillId="30" borderId="1" xfId="0" applyFont="1" applyFill="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85" zoomScaleNormal="85" workbookViewId="0">
      <selection activeCell="F16" sqref="F16"/>
    </sheetView>
  </sheetViews>
  <sheetFormatPr defaultColWidth="11.42578125" defaultRowHeight="15"/>
  <cols>
    <col min="1" max="1" width="15.7109375" customWidth="1"/>
    <col min="2" max="2" width="10" bestFit="1" customWidth="1"/>
    <col min="3" max="3" width="11.28515625" bestFit="1"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96"/>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 [TASK] Teach and explain concepts clearly with correct code examples | [TOPIC] Import the NumPy library using the standard alias 'np' in Python to access its core array processing and numerical capabilities | [LEVEL] Beginner | [COUNT] 3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Python | 📊 Level: Beginner | 🌐 Coding5s.com
**Concept:** Importing NumPy &amp; Standard Conventions (import numpy as np)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6" t="s">
        <v>226</v>
      </c>
      <c r="D2" s="16"/>
      <c r="E2" s="99" t="str">
        <f>IF(E1="Stage 1","k9:L200",IF(E1="Stage 2","N9:O200",IF(E1="Stage 3","Q9:R200",IF(E1="Stage 4","T9:U200",IF(E1="Stage 5","W9:X200","Stage Incorrecta")))))</f>
        <v>k9:L200</v>
      </c>
      <c r="F2" s="18" t="s">
        <v>8</v>
      </c>
      <c r="G2" s="19"/>
      <c r="H2" s="19"/>
      <c r="I2" s="16" t="s">
        <v>777</v>
      </c>
      <c r="J2" s="16"/>
      <c r="K2" s="139" t="s">
        <v>9</v>
      </c>
      <c r="L2" s="140"/>
      <c r="M2" s="141"/>
      <c r="N2" s="140" t="s">
        <v>10</v>
      </c>
      <c r="O2" s="140"/>
      <c r="P2" s="140"/>
      <c r="Q2" s="142" t="s">
        <v>11</v>
      </c>
      <c r="R2" s="140"/>
      <c r="S2" s="143"/>
      <c r="T2" s="140" t="s">
        <v>12</v>
      </c>
      <c r="U2" s="140"/>
      <c r="V2" s="140"/>
      <c r="W2" s="142" t="s">
        <v>13</v>
      </c>
      <c r="X2" s="140"/>
      <c r="Y2" s="143"/>
      <c r="Z2" s="1"/>
      <c r="AA2" s="1"/>
      <c r="AB2" s="1"/>
      <c r="AC2" s="1"/>
      <c r="AD2" s="1"/>
      <c r="AE2" s="15"/>
      <c r="AF2" s="14"/>
      <c r="AG2" s="14"/>
      <c r="AH2" s="15"/>
      <c r="AI2" s="15"/>
      <c r="AJ2" s="15"/>
      <c r="AK2" s="15"/>
      <c r="AL2" s="15"/>
    </row>
    <row r="3" spans="1:39" ht="26.25">
      <c r="A3" s="1"/>
      <c r="B3" s="2"/>
      <c r="C3" s="96" t="str">
        <f>""</f>
        <v/>
      </c>
      <c r="D3" s="2"/>
      <c r="E3" s="100">
        <f>COUNTA(E9:E200)-E4</f>
        <v>12</v>
      </c>
      <c r="F3" s="97" t="s">
        <v>266</v>
      </c>
      <c r="G3" s="2"/>
      <c r="H3" s="2"/>
      <c r="I3" s="16" t="s">
        <v>778</v>
      </c>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c r="C4" s="96"/>
      <c r="D4" s="2"/>
      <c r="E4" s="101">
        <f>COUNTIF($E$9:$E$200,"No")</f>
        <v>71</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1"/>
      <c r="B5" s="32" t="s">
        <v>14</v>
      </c>
      <c r="C5" s="32" t="s">
        <v>15</v>
      </c>
      <c r="D5" s="2"/>
      <c r="E5" s="32" t="s">
        <v>494</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1"/>
      <c r="B6" s="34" t="s">
        <v>53</v>
      </c>
      <c r="C6" s="17" t="str">
        <f>VLOOKUP(B6,AL:AM,2,0)</f>
        <v>en</v>
      </c>
      <c r="D6" s="2"/>
      <c r="E6" s="35" t="str" cm="1">
        <f t="array" ref="E6">"AL9:"&amp;ADDRESS(_xlfn.AGGREGATE(14, 6, ROW(AL:AL)*(AL:AL&lt;&gt;""), 1), COLUMN(AL:AL))</f>
        <v>AL9:$AL$48</v>
      </c>
      <c r="F6" s="27"/>
      <c r="G6" s="130" t="s">
        <v>674</v>
      </c>
      <c r="H6" s="28"/>
      <c r="I6" s="29"/>
      <c r="J6" s="29"/>
      <c r="K6" s="30"/>
      <c r="L6" s="31"/>
      <c r="M6" s="23"/>
      <c r="N6" s="31"/>
      <c r="O6" s="31"/>
      <c r="P6" s="22"/>
      <c r="Q6" s="21"/>
      <c r="R6" s="2"/>
      <c r="S6" s="25"/>
      <c r="T6" s="22"/>
      <c r="U6" s="22"/>
      <c r="V6" s="22"/>
      <c r="W6" s="26"/>
      <c r="X6" s="22"/>
      <c r="Y6" s="25"/>
      <c r="Z6" s="1"/>
      <c r="AA6" s="1"/>
      <c r="AB6" s="1"/>
      <c r="AC6" s="1"/>
      <c r="AD6" s="1"/>
      <c r="AE6" s="104" t="s">
        <v>17</v>
      </c>
      <c r="AF6" s="15"/>
      <c r="AG6" s="15"/>
      <c r="AH6" s="15"/>
      <c r="AI6" s="15"/>
      <c r="AJ6" s="15"/>
      <c r="AK6" s="15"/>
      <c r="AL6" s="15"/>
    </row>
    <row r="7" spans="1:39">
      <c r="A7" s="1"/>
      <c r="B7" s="2"/>
      <c r="C7" s="96"/>
      <c r="D7" s="2"/>
      <c r="E7" s="20"/>
      <c r="F7" s="36"/>
      <c r="G7" s="36"/>
      <c r="H7" s="37"/>
      <c r="I7" s="28"/>
      <c r="J7" s="28"/>
      <c r="K7" s="31" t="s">
        <v>673</v>
      </c>
      <c r="L7" s="31" t="s">
        <v>673</v>
      </c>
      <c r="M7" s="38"/>
      <c r="N7" s="31" t="s">
        <v>673</v>
      </c>
      <c r="O7" s="31" t="s">
        <v>776</v>
      </c>
      <c r="P7" s="22"/>
      <c r="Q7" s="31" t="s">
        <v>673</v>
      </c>
      <c r="R7" s="31" t="s">
        <v>673</v>
      </c>
      <c r="S7" s="39"/>
      <c r="T7" s="31" t="s">
        <v>673</v>
      </c>
      <c r="U7" s="31" t="s">
        <v>673</v>
      </c>
      <c r="V7" s="22"/>
      <c r="W7" s="31" t="s">
        <v>673</v>
      </c>
      <c r="X7" s="31" t="s">
        <v>673</v>
      </c>
      <c r="Y7" s="39"/>
      <c r="Z7" s="31" t="s">
        <v>673</v>
      </c>
      <c r="AA7" s="31" t="s">
        <v>776</v>
      </c>
      <c r="AB7" s="31" t="s">
        <v>673</v>
      </c>
      <c r="AC7" s="31" t="s">
        <v>673</v>
      </c>
      <c r="AD7" s="31" t="s">
        <v>673</v>
      </c>
      <c r="AE7" s="35" t="str">
        <f>_xlfn.CONCAT(AH9:AH200)</f>
        <v/>
      </c>
      <c r="AF7" s="15"/>
      <c r="AG7" s="15"/>
      <c r="AH7" s="15"/>
      <c r="AI7" s="15"/>
      <c r="AJ7" s="15"/>
      <c r="AK7" s="138" t="s">
        <v>499</v>
      </c>
      <c r="AL7" s="138"/>
      <c r="AM7" s="138"/>
    </row>
    <row r="8" spans="1:39">
      <c r="A8" s="42" t="s">
        <v>19</v>
      </c>
      <c r="B8" s="43">
        <v>0</v>
      </c>
      <c r="C8" s="41" t="s">
        <v>18</v>
      </c>
      <c r="D8" s="43" t="s">
        <v>495</v>
      </c>
      <c r="E8" s="44" t="s">
        <v>20</v>
      </c>
      <c r="F8" s="43" t="s">
        <v>21</v>
      </c>
      <c r="G8" s="42" t="s">
        <v>22</v>
      </c>
      <c r="H8" s="42" t="s">
        <v>23</v>
      </c>
      <c r="I8" s="42" t="s">
        <v>24</v>
      </c>
      <c r="J8" s="42" t="s">
        <v>25</v>
      </c>
      <c r="K8" s="42" t="s">
        <v>26</v>
      </c>
      <c r="L8" s="42" t="s">
        <v>27</v>
      </c>
      <c r="M8" s="42" t="s">
        <v>28</v>
      </c>
      <c r="N8" s="42" t="s">
        <v>29</v>
      </c>
      <c r="O8" s="42" t="s">
        <v>27</v>
      </c>
      <c r="P8" s="42" t="s">
        <v>30</v>
      </c>
      <c r="Q8" s="42" t="s">
        <v>31</v>
      </c>
      <c r="R8" s="42" t="s">
        <v>27</v>
      </c>
      <c r="S8" s="42" t="s">
        <v>32</v>
      </c>
      <c r="T8" s="42" t="s">
        <v>33</v>
      </c>
      <c r="U8" s="42" t="s">
        <v>27</v>
      </c>
      <c r="V8" s="42" t="s">
        <v>34</v>
      </c>
      <c r="W8" s="42" t="s">
        <v>35</v>
      </c>
      <c r="X8" s="42" t="s">
        <v>27</v>
      </c>
      <c r="Y8" s="42" t="s">
        <v>36</v>
      </c>
      <c r="Z8" s="42" t="s">
        <v>37</v>
      </c>
      <c r="AA8" s="42" t="s">
        <v>38</v>
      </c>
      <c r="AB8" s="42" t="s">
        <v>39</v>
      </c>
      <c r="AC8" s="42" t="s">
        <v>40</v>
      </c>
      <c r="AD8" s="42" t="s">
        <v>41</v>
      </c>
      <c r="AE8" s="42" t="s">
        <v>496</v>
      </c>
      <c r="AF8" s="42" t="s">
        <v>497</v>
      </c>
      <c r="AG8" s="42" t="s">
        <v>498</v>
      </c>
      <c r="AH8" s="42" t="s">
        <v>42</v>
      </c>
      <c r="AI8" s="42" t="s">
        <v>43</v>
      </c>
      <c r="AJ8" s="42" t="s">
        <v>501</v>
      </c>
      <c r="AK8" s="42" t="s">
        <v>44</v>
      </c>
      <c r="AL8" s="42" t="s">
        <v>45</v>
      </c>
      <c r="AM8" s="42" t="s">
        <v>15</v>
      </c>
    </row>
    <row r="9" spans="1:39">
      <c r="A9" s="45" t="str" cm="1">
        <f t="array" ref="A9">IF(H9="PROJECT", CHAR(10) &amp; "- " &amp; _xlfn.TEXTJOIN(CHAR(10) &amp; "- ", TRUE, _xlfn._xlws.FILTER($I$9:$I$1000, ($B$9:$B$1000=B9) * ($H$9:$H$1000="Topic"))), "")</f>
        <v/>
      </c>
      <c r="B9" s="45">
        <f>IF(H9="","",IF(AND(H9="Topic",H8="PROJECT"),B8+1,IF(H9="PROJECT",B8,IF(AND(H9="Topic",H8="Topic"),B8,B8+1))))</f>
        <v>1</v>
      </c>
      <c r="C9" s="95">
        <v>6</v>
      </c>
      <c r="D9" s="46">
        <v>3</v>
      </c>
      <c r="E9" s="47" t="s">
        <v>46</v>
      </c>
      <c r="F9" s="48">
        <v>1</v>
      </c>
      <c r="G9" s="49" t="s">
        <v>47</v>
      </c>
      <c r="H9" s="49" t="s">
        <v>48</v>
      </c>
      <c r="I9" s="50" t="s">
        <v>779</v>
      </c>
      <c r="J9" s="51" t="s">
        <v>780</v>
      </c>
      <c r="K9" s="129" t="str">
        <f>IF(H9="Topic",
"[ROLE] Friendly tutor specializing in " &amp; $I$2 &amp; " | " &amp;
"[TOPIC] " &amp; I9 &amp; " | " &amp;
"[LEVEL] " &amp; G9 &amp; " | " &amp;
"[COUNT] " &amp; D9 &amp; " examples | " &amp;
"[LIBRARY BEING LEARNED] " &amp; $I$3 &amp; " | " &amp;
"[ECOSYSTEM ORIENTATION RULE] If a module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IF(G9="Beginner","Focus strictly on flat linear scripts, variables, print statements, and primitive data types. DO NOT use custom def functions.", IF(G9="Intermediate",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Python | [TOPIC] Import the NumPy library using the standard alias 'np' in Python to access its core array processing and numerical capabilities | [LEVEL] Beginner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 Numpy | 📊 Level: Beginner | 🌐 Coding5s.com
**Concept:** Importing NumPy &amp; Standard Conventions (import numpy as np)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A9 &amp; ". Project objective: " &amp; J9, "learning: " &amp; I9 &amp; ". Topic details: " &amp; J9)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basic print statements, data structures, and conditional logic. Do NOT expect decorators, generators, or functions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Import the NumPy library using the standard alias 'np' in Python to access its core array processing and numerical capabilities. Topic details: Importing NumPy &amp; Standard Conventions (import numpy as np)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 Numpy | 📊 Level: Beginner
**Topic:** Import the NumPy library using the standard alias 'np' in Python to access its core array processing and numerical capabilities
---
 | [FOOTER RULE - STRICT] End your response with: '--- ⚡ *Coding5s Mentor System — Eliminating Epistemic Debt*' | </v>
      </c>
      <c r="M9" s="52">
        <v>0</v>
      </c>
      <c r="N9" s="102" t="str">
        <f>IF(H9="Topic",
"[ROLE] Careless " &amp; $I$2 &amp; " Developer | " &amp;
"[TASK] Generate debugging challenges in " &amp; $I$2 &amp; " | | " &amp;
"[TOPIC] " &amp; I9 &amp; " | | " &amp;
"[LEVEL] " &amp; G9 &amp; "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IF(G9="Beginner", "5–15", IF(G9="Intermediate",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Python Developer | [TASK] Generate debugging challenges in Python | | [TOPIC] Import the NumPy library using the standard alias 'np' in Python to access its core array processing and numerical capabilities | | [LEVEL] Beginner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2 🐛 Debug | Python - Numpy | 📊 Level: Beginner | 🌐 Coding5s.com
Concept: Importing NumPy &amp; Standard Conventions (import numpy as np)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A9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Import the NumPy library using the standard alias 'np' in Python to access its core array processing and numerical capabilities. Topic details: Importing NumPy &amp; Standard Conventions (import numpy as np)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 Numpy | 📊 Level: Beginner
**Topic:** Import the NumPy library using the standard alias 'np' in Python to access its core array processing and numerical capabilities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IF(H9="Topic",
"[ROLE] Tech Lead | " &amp;
"[TASK] Assign incomplete " &amp; $I$2 &amp; " script challenges | " &amp;
"[TOPIC] " &amp; I9 &amp; " | " &amp;
"[LEVEL] " &amp; G9 &amp;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Python script challenges | [TOPIC] Import the NumPy library using the standard alias 'np' in Python to access its core array processing and numerical capabilities | [LEVEL] Beginner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3 🧩 Complete | Python - Numpy | 📊 Level: Beginner | 🌐 Coding5s.com
**Concept:** Importing NumPy &amp; Standard Conventions (import numpy as np)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Import the NumPy library using the standard alias 'np' in Python to access its core array processing and numerical capabilities.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A9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Import the NumPy library using the standard alias 'np' in Python to access its core array processing and numerical capabilities. Topic details: Importing NumPy &amp; Standard Conventions (import numpy as np)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 Numpy | 📊 Level: Beginner
**Topic:** Import the NumPy library using the standard alias 'np' in Python to access its core array processing and numerical capabilities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Import the NumPy library using the standard alias 'np' in Python to access its core array processing and numerical capabilities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 Numpy | 📊 Level: Beginner | 🌐 Coding5s.com
**Concept:** Importing NumPy &amp; Standard Conventions (import numpy as np)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A9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Import the NumPy library using the standard alias 'np' in Python to access its core array processing and numerical capabilities. Topic details: Importing NumPy &amp; Standard Conventions (import numpy as np)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 Numpy | 📊 Level: Beginner
**Topic:** Import the NumPy library using the standard alias 'np' in Python to access its core array processing and numerical capabilities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Python Jira Ticket | [TASK] Provide a guided implementation exercise with full solution for learning purposes | [TOPIC] Import the NumPy library using the standard alias 'np' in Python to access its core array processing and numerical capabilities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 Numpy | 📊 Level: Beginner | 🌐 Coding5s.com
**Concept:** Importing NumPy &amp; Standard Conventions (import numpy as np)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A9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Import the NumPy library using the standard alias 'np' in Python to access its core array processing and numerical capabilities. Goal: Importing NumPy &amp; Standard Conventions (import numpy as np)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 Numpy | 📊 Level: Beginner
**Topic:** Import the NumPy library using the standard alias 'np' in Python to access its core array processing and numerical capabilities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A9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A9 &amp; " | " &amp;
"[LEVEL] " &amp; G9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IF(G9="Beginner","25–40", IF(G9="Intermediate","30–60","40–100"))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A9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A9 &amp; " | " &amp;
"[LEVEL] " &amp; G9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49</v>
      </c>
      <c r="AF9" s="55" t="s">
        <v>50</v>
      </c>
      <c r="AG9" s="55" t="s">
        <v>51</v>
      </c>
      <c r="AH9" s="56" t="str">
        <f t="shared" ref="AH9:AH40" si="0">IF(AE9=$B$6,AG9,"")</f>
        <v/>
      </c>
      <c r="AI9" s="54" t="s">
        <v>52</v>
      </c>
      <c r="AJ9" s="54"/>
      <c r="AK9" s="54">
        <v>1</v>
      </c>
      <c r="AL9" s="54" t="s">
        <v>53</v>
      </c>
      <c r="AM9" s="54" t="s">
        <v>54</v>
      </c>
    </row>
    <row r="10" spans="1:39">
      <c r="A10" s="45" t="str" cm="1">
        <f t="array" ref="A10">IF(H10="PROJECT", CHAR(10) &amp; "- " &amp; _xlfn.TEXTJOIN(CHAR(10) &amp; "- ", TRUE, _xlfn._xlws.FILTER($I$9:$I$1000, ($B$9:$B$1000=B10) * ($H$9:$H$1000="Topic"))), "")</f>
        <v/>
      </c>
      <c r="B10" s="45">
        <f t="shared" ref="B10:B73" si="1">IF(H10="","",IF(AND(H10="Topic",H9="PROJECT"),B9+1,IF(H10="PROJECT",B9,IF(AND(H10="Topic",H9="Topic"),B9,B9+1))))</f>
        <v>1</v>
      </c>
      <c r="C10" s="95">
        <v>6</v>
      </c>
      <c r="D10" s="57">
        <v>3</v>
      </c>
      <c r="E10" s="58" t="s">
        <v>46</v>
      </c>
      <c r="F10" s="59">
        <v>2</v>
      </c>
      <c r="G10" s="60" t="s">
        <v>47</v>
      </c>
      <c r="H10" s="60" t="s">
        <v>48</v>
      </c>
      <c r="I10" s="61" t="s">
        <v>781</v>
      </c>
      <c r="J10" s="62" t="s">
        <v>782</v>
      </c>
      <c r="K10" s="129" t="str">
        <f t="shared" ref="K10:K73" si="2">IF(H10="Topic",
"[ROLE] Friendly tutor specializing in " &amp; $I$2 &amp; " | " &amp;
"[TOPIC] " &amp; I10 &amp; " | " &amp;
"[LEVEL] " &amp; G10 &amp; " | " &amp;
"[COUNT] " &amp; D10 &amp; " examples | " &amp;
"[LIBRARY BEING LEARNED] " &amp; $I$3 &amp; " | " &amp;
"[ECOSYSTEM ORIENTATION RULE] If a module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$C10 &amp; " lines of EXECUTABLE code (STRICT: Do NOT count comments or blank lines). - NEVER exceed this limit. | " &amp;
"[FUNCTION RULE] Rule: " &amp; IF(G10="Beginner","Focus strictly on flat linear scripts, variables, print statements, and primitive data types. DO NOT use custom def functions.", IF(G10="Intermediate",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Python | [TOPIC] Create one-dimensional NumPy arrays from standard Python lists using the np.array() function to initialize vector data structures | [LEVEL] Beginner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 Numpy | 📊 Level: Beginner | 🌐 Coding5s.com
**Concept:** Creating 1D Arrays from Lists (np.array)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ref="L10:L73" si="3">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A10 &amp; ". Project objective: " &amp; J10, "learning: " &amp; I10 &amp; ". Topic details: " &amp; J10)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"Evaluate based on basic print statements, data structures, and conditional logic. Do NOT expect decorators, generators, or functions unless explicitly demanded.", IF(G10="Intermediate",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one-dimensional NumPy arrays from standard Python lists using the np.array() function to initialize vector data structures. Topic details: Creating 1D Arrays from Lists (np.array)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 Numpy | 📊 Level: Beginner
**Topic:** Create one-dimensional NumPy arrays from standard Python lists using the np.array() function to initialize vector data structures
---
 | [FOOTER RULE - STRICT] End your response with: '--- ⚡ *Coding5s Mentor System — Eliminating Epistemic Debt*' | </v>
      </c>
      <c r="M10" s="52">
        <v>0</v>
      </c>
      <c r="N10" s="102" t="str">
        <f t="shared" ref="N10:N73" si="4">IF(H10="Topic",
"[ROLE] Careless " &amp; $I$2 &amp; " Developer | " &amp;
"[TASK] Generate debugging challenges in " &amp; $I$2 &amp; " | | " &amp;
"[TOPIC] " &amp; I10 &amp; " | | " &amp;
"[LEVEL] " &amp; G10 &amp; " | | " &amp;
"[COUNT] " &amp; D10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IF(G10="Beginner", "5–15", IF(G10="Intermediate",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Python Developer | [TASK] Generate debugging challenges in Python | | [TOPIC] Create one-dimensional NumPy arrays from standard Python lists using the np.array() function to initialize vector data structures | | [LEVEL] Beginner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2 🐛 Debug | Python - Numpy | 📊 Level: Beginner | 🌐 Coding5s.com
Concept: Creating 1D Arrays from Lists (np.array)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ref="O10:O73" si="5">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A10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one-dimensional NumPy arrays from standard Python lists using the np.array() function to initialize vector data structures. Topic details: Creating 1D Arrays from Lists (np.array)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 Numpy | 📊 Level: Beginner
**Topic:** Create one-dimensional NumPy arrays from standard Python lists using the np.array() function to initialize vector data structures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ref="Q10:Q73" si="6">IF(H10="Topic",
"[ROLE] Tech Lead | " &amp;
"[TASK] Assign incomplete " &amp; $I$2 &amp; " script challenges | " &amp;
"[TOPIC] " &amp; I10 &amp; " | " &amp;
"[LEVEL] " &amp; G10 &amp; " | " &amp;
"[COUNT] " &amp; D10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IF(G10="Beginner","5–15", IF(G10="Intermediate","10–25","15–35"))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Python script challenges | [TOPIC] Create one-dimensional NumPy arrays from standard Python lists using the np.array() function to initialize vector data structures | [LEVEL] Beginner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3 🧩 Complete | Python - Numpy | 📊 Level: Beginner | 🌐 Coding5s.com
**Concept:** Creating 1D Arrays from Lists (np.array)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one-dimensional NumPy arrays from standard Python lists using the np.array() function to initialize vector data structures.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ref="R10:R73" si="7">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A10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one-dimensional NumPy arrays from standard Python lists using the np.array() function to initialize vector data structures. Topic details: Creating 1D Arrays from Lists (np.array)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 Numpy | 📊 Level: Beginner
**Topic:** Create one-dimensional NumPy arrays from standard Python lists using the np.array() function to initialize vector data structures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ref="T10:T73" si="8">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Create one-dimensional NumPy arrays from standard Python lists using the np.array() function to initialize vector data structures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 Numpy | 📊 Level: Beginner | 🌐 Coding5s.com
**Concept:** Creating 1D Arrays from Lists (np.array)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ref="U10:U73" si="9">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A10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one-dimensional NumPy arrays from standard Python lists using the np.array() function to initialize vector data structures. Topic details: Creating 1D Arrays from Lists (np.array)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 Numpy | 📊 Level: Beginner
**Topic:** Create one-dimensional NumPy arrays from standard Python lists using the np.array() function to initialize vector data structures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10">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Python Jira Ticket | [TASK] Provide a guided implementation exercise with full solution for learning purposes | [TOPIC] Create one-dimensional NumPy arrays from standard Python lists using the np.array() function to initialize vector data structures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 Numpy | 📊 Level: Beginner | 🌐 Coding5s.com
**Concept:** Creating 1D Arrays from Lists (np.array)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ref="X10:X73" si="11">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A10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one-dimensional NumPy arrays from standard Python lists using the np.array() function to initialize vector data structures. Goal: Creating 1D Arrays from Lists (np.array)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 Numpy | 📊 Level: Beginner
**Topic:** Create one-dimensional NumPy arrays from standard Python lists using the np.array() function to initialize vector data structures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2">IF(H10&lt;&gt;"PROJECT","",
"[TASK] Teach through a practical " &amp; $I$2 &amp; " - " &amp; $I$3 &amp; " project following the micro-learning methodology, acting as a supportive tutor, creating a project about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3">IF(H10&lt;&gt;"PROJECT","",
"[ROLE] Careless " &amp; $I$2 &amp; " Developer | " &amp;
"[TASK] Generate debugging project in " &amp; $I$2 &amp; " | " &amp;
"[PROJECT] " &amp; I10 &amp; " | " &amp;
"[TOPICS USED] " &amp; A10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4">IF(H10&lt;&gt;"PROJECT","",
"[ROLE] Tech Lead | " &amp;
"[TASK] Assign incomplete project script | " &amp;
"[PROJECT] " &amp; I10 &amp; " | " &amp;
"[TOPICS USED] " &amp; A10 &amp; " | " &amp;
"[LEVEL] " &amp; G10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IF(G10="Beginner","25–40", IF(G10="Intermediate","30–60","40–100"))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5">IF(H10&lt;&gt;"PROJECT","",
"[ROLE] Tech Lead | " &amp;
"[TASK] Provide a messy but functional project for refactoring | " &amp;
"[PROJECT] " &amp; I10 &amp; " | " &amp;
"[TOPICS USED] " &amp; A10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6">IF(H10&lt;&gt;"PROJECT","",
"[ROLE] Tech Product Manager assigning a " &amp; $I$2 &amp; " Jira Ticket | " &amp;
"[TASK] Provide a guided project implementation with full solution | " &amp;
"[PROJECT] " &amp; I10 &amp; " | " &amp;
"[TOPICS USED] " &amp; A10 &amp; " | " &amp;
"[LEVEL] " &amp; G10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55</v>
      </c>
      <c r="AF10" s="55" t="s">
        <v>56</v>
      </c>
      <c r="AG10" s="55" t="s">
        <v>57</v>
      </c>
      <c r="AH10" s="56" t="str">
        <f t="shared" si="0"/>
        <v/>
      </c>
      <c r="AI10" s="54" t="s">
        <v>58</v>
      </c>
      <c r="AJ10" s="54"/>
      <c r="AK10" s="54">
        <v>2</v>
      </c>
      <c r="AL10" s="54" t="s">
        <v>16</v>
      </c>
      <c r="AM10" s="54" t="s">
        <v>59</v>
      </c>
    </row>
    <row r="11" spans="1:39">
      <c r="A11" s="45" t="str" cm="1">
        <f t="array" ref="A11">IF(H11="PROJECT", CHAR(10) &amp; "- " &amp; _xlfn.TEXTJOIN(CHAR(10) &amp; "- ", TRUE, _xlfn._xlws.FILTER($I$9:$I$1000, ($B$9:$B$1000=B11) * ($H$9:$H$1000="Topic"))), "")</f>
        <v/>
      </c>
      <c r="B11" s="45">
        <f t="shared" si="1"/>
        <v>1</v>
      </c>
      <c r="C11" s="95">
        <v>6</v>
      </c>
      <c r="D11" s="46">
        <v>4</v>
      </c>
      <c r="E11" s="58" t="s">
        <v>46</v>
      </c>
      <c r="F11" s="48">
        <v>3</v>
      </c>
      <c r="G11" s="49" t="s">
        <v>158</v>
      </c>
      <c r="H11" s="49" t="s">
        <v>48</v>
      </c>
      <c r="I11" s="50" t="s">
        <v>783</v>
      </c>
      <c r="J11" s="51" t="s">
        <v>784</v>
      </c>
      <c r="K11" s="129" t="str">
        <f t="shared" si="2"/>
        <v xml:space="preserve">[ROLE] Friendly tutor specializing in Python | [TOPIC] Construct two-dimensional and three-dimensional NumPy arrays using nested Python lists to represent complex matrices and multi-dimensional tensors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 Numpy | 📊 Level: Intermediate | 🌐 Coding5s.com
**Concept:** Creating 2D and 3D Arrays (Nested Lists)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two-dimensional and three-dimensional NumPy arrays using nested Python lists to represent complex matrices and multi-dimensional tensors. Topic details: Creating 2D and 3D Arrays (Nested Lists)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 Numpy | 📊 Level: Intermediate
**Topic:** Construct two-dimensional and three-dimensional NumPy arrays using nested Python lists to represent complex matrices and multi-dimensional tensors
---
 | [FOOTER RULE - STRICT] End your response with: '--- ⚡ *Coding5s Mentor System — Eliminating Epistemic Debt*' | </v>
      </c>
      <c r="M11" s="52">
        <v>0</v>
      </c>
      <c r="N11" s="102" t="str">
        <f t="shared" si="4"/>
        <v>[ROLE] Careless Python Developer | [TASK] Generate debugging challenges in Python | | [TOPIC] Construct two-dimensional and three-dimensional NumPy arrays using nested Python lists to represent complex matrices and multi-dimensional tensors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2 🐛 Debug | Python - Numpy | 📊 Level: Intermediate | 🌐 Coding5s.com
Concept: Creating 2D and 3D Arrays (Nested Lists)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two-dimensional and three-dimensional NumPy arrays using nested Python lists to represent complex matrices and multi-dimensional tensors. Topic details: Creating 2D and 3D Arrays (Nested Lists)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 Numpy | 📊 Level: Intermediate
**Topic:** Construct two-dimensional and three-dimensional NumPy arrays using nested Python lists to represent complex matrices and multi-dimensional tensors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6"/>
        <v>[ROLE] Tech Lead | [TASK] Assign incomplete Python script challenges | [TOPIC] Construct two-dimensional and three-dimensional NumPy arrays using nested Python lists to represent complex matrices and multi-dimensional tensors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3 🧩 Complete | Python - Numpy | 📊 Level: Intermediate | 🌐 Coding5s.com
**Concept:** Creating 2D and 3D Arrays (Nested Lists)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two-dimensional and three-dimensional NumPy arrays using nested Python lists to represent complex matrices and multi-dimensional tensors.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two-dimensional and three-dimensional NumPy arrays using nested Python lists to represent complex matrices and multi-dimensional tensors. Topic details: Creating 2D and 3D Arrays (Nested Lists)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 Numpy | 📊 Level: Intermediate
**Topic:** Construct two-dimensional and three-dimensional NumPy arrays using nested Python lists to represent complex matrices and multi-dimensional tensors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8"/>
        <v>[ROLE] Tech Lead | [TASK] Provide intentionally messy but functional code for learning debugging and improvement | [TOPIC] Construct two-dimensional and three-dimensional NumPy arrays using nested Python lists to represent complex matrices and multi-dimensional tensors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 Numpy | 📊 Level: Intermediate | 🌐 Coding5s.com
**Concept:** Creating 2D and 3D Arrays (Nested Lists)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two-dimensional and three-dimensional NumPy arrays using nested Python lists to represent complex matrices and multi-dimensional tensors. Topic details: Creating 2D and 3D Arrays (Nested Lists)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 Numpy | 📊 Level: Intermediate
**Topic:** Construct two-dimensional and three-dimensional NumPy arrays using nested Python lists to represent complex matrices and multi-dimensional tensors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10"/>
        <v>[ROLE] Tech Product Manager assigning a Python Jira Ticket | [TASK] Provide a guided implementation exercise with full solution for learning purposes | [TOPIC] Construct two-dimensional and three-dimensional NumPy arrays using nested Python lists to represent complex matrices and multi-dimensional tensors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 Numpy | 📊 Level: Intermediate | 🌐 Coding5s.com
**Concept:** Creating 2D and 3D Arrays (Nested Lists)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two-dimensional and three-dimensional NumPy arrays using nested Python lists to represent complex matrices and multi-dimensional tensors. Goal: Creating 2D and 3D Arrays (Nested Lists)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 Numpy | 📊 Level: Intermediate
**Topic:** Construct two-dimensional and three-dimensional NumPy arrays using nested Python lists to represent complex matrices and multi-dimensional tensors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2"/>
        <v/>
      </c>
      <c r="AA11" s="56" t="str">
        <f t="shared" si="13"/>
        <v/>
      </c>
      <c r="AB11" s="56" t="str">
        <f t="shared" si="14"/>
        <v/>
      </c>
      <c r="AC11" s="56" t="str">
        <f t="shared" si="15"/>
        <v/>
      </c>
      <c r="AD11" s="56" t="str">
        <f t="shared" si="16"/>
        <v/>
      </c>
      <c r="AE11" s="55" t="s">
        <v>60</v>
      </c>
      <c r="AF11" s="55" t="s">
        <v>61</v>
      </c>
      <c r="AG11" s="55" t="s">
        <v>62</v>
      </c>
      <c r="AH11" s="56" t="str">
        <f t="shared" si="0"/>
        <v/>
      </c>
      <c r="AI11" s="54" t="s">
        <v>63</v>
      </c>
      <c r="AJ11" s="54"/>
      <c r="AK11" s="54">
        <v>3</v>
      </c>
      <c r="AL11" s="54" t="s">
        <v>64</v>
      </c>
      <c r="AM11" s="54" t="s">
        <v>65</v>
      </c>
    </row>
    <row r="12" spans="1:39">
      <c r="A12" s="45" t="str" cm="1">
        <f t="array" ref="A12">IF(H12="PROJECT", CHAR(10) &amp; "- " &amp; _xlfn.TEXTJOIN(CHAR(10) &amp; "- ", TRUE, _xlfn._xlws.FILTER($I$9:$I$1000, ($B$9:$B$1000=B12) * ($H$9:$H$1000="Topic"))), "")</f>
        <v/>
      </c>
      <c r="B12" s="45">
        <f t="shared" si="1"/>
        <v>1</v>
      </c>
      <c r="C12" s="95">
        <v>8</v>
      </c>
      <c r="D12" s="57">
        <v>4</v>
      </c>
      <c r="E12" s="58" t="s">
        <v>46</v>
      </c>
      <c r="F12" s="59">
        <v>4</v>
      </c>
      <c r="G12" s="60" t="s">
        <v>47</v>
      </c>
      <c r="H12" s="60" t="s">
        <v>48</v>
      </c>
      <c r="I12" s="61" t="s">
        <v>785</v>
      </c>
      <c r="J12" s="62" t="s">
        <v>786</v>
      </c>
      <c r="K12" s="129" t="str">
        <f t="shared" si="2"/>
        <v xml:space="preserve">[ROLE] Friendly tutor specializing in Python | [TOPIC] Evaluate NumPy array metadata by accessing intrinsic attributes such as the number of dimensions (.ndim), structural shape (.shape), total element count (.size), and element data type (.dtype) | [LEVEL] Beginner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 Numpy | 📊 Level: Beginner | 🌐 Coding5s.com
**Concept:** Inspecting Array Attributes (.ndim, .shape, .size, .dtype)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NumPy array metadata by accessing intrinsic attributes such as the number of dimensions (.ndim), structural shape (.shape), total element count (.size), and element data type (.dtype). Topic details: Inspecting Array Attributes (.ndim, .shape, .size, .dtype)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 Numpy | 📊 Level: Beginner
**Topic:** Evaluate NumPy array metadata by accessing intrinsic attributes such as the number of dimensions (.ndim), structural shape (.shape), total element count (.size), and element data type (.dtype)
---
 | [FOOTER RULE - STRICT] End your response with: '--- ⚡ *Coding5s Mentor System — Eliminating Epistemic Debt*' | </v>
      </c>
      <c r="M12" s="52">
        <v>0</v>
      </c>
      <c r="N12" s="102" t="str">
        <f t="shared" si="4"/>
        <v>[ROLE] Careless Python Developer | [TASK] Generate debugging challenges in Python | | [TOPIC] Evaluate NumPy array metadata by accessing intrinsic attributes such as the number of dimensions (.ndim), structural shape (.shape), total element count (.size), and element data type (.dtype) | | [LEVEL] Beginner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2 🐛 Debug | Python - Numpy | 📊 Level: Beginner | 🌐 Coding5s.com
Concept: Inspecting Array Attributes (.ndim, .shape, .size, .dtype)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NumPy array metadata by accessing intrinsic attributes such as the number of dimensions (.ndim), structural shape (.shape), total element count (.size), and element data type (.dtype). Topic details: Inspecting Array Attributes (.ndim, .shape, .size, .dtype)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 Numpy | 📊 Level: Beginner
**Topic:** Evaluate NumPy array metadata by accessing intrinsic attributes such as the number of dimensions (.ndim), structural shape (.shape), total element count (.size), and element data type (.dtype)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6"/>
        <v>[ROLE] Tech Lead | [TASK] Assign incomplete Python script challenges | [TOPIC] Evaluate NumPy array metadata by accessing intrinsic attributes such as the number of dimensions (.ndim), structural shape (.shape), total element count (.size), and element data type (.dtype) | [LEVEL] Beginner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3 🧩 Complete | Python - Numpy | 📊 Level: Beginner | 🌐 Coding5s.com
**Concept:** Inspecting Array Attributes (.ndim, .shape, .size, .dtype)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NumPy array metadata by accessing intrinsic attributes such as the number of dimensions (.ndim), structural shape (.shape), total element count (.size), and element data type (.dtype).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NumPy array metadata by accessing intrinsic attributes such as the number of dimensions (.ndim), structural shape (.shape), total element count (.size), and element data type (.dtype). Topic details: Inspecting Array Attributes (.ndim, .shape, .size, .dtype)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 Numpy | 📊 Level: Beginner
**Topic:** Evaluate NumPy array metadata by accessing intrinsic attributes such as the number of dimensions (.ndim), structural shape (.shape), total element count (.size), and element data type (.dtype)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8"/>
        <v>[ROLE] Tech Lead | [TASK] Provide intentionally messy but functional code for learning debugging and improvement | [TOPIC] Evaluate NumPy array metadata by accessing intrinsic attributes such as the number of dimensions (.ndim), structural shape (.shape), total element count (.size), and element data type (.dtype)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 Numpy | 📊 Level: Beginner | 🌐 Coding5s.com
**Concept:** Inspecting Array Attributes (.ndim, .shape, .size, .dtype)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NumPy array metadata by accessing intrinsic attributes such as the number of dimensions (.ndim), structural shape (.shape), total element count (.size), and element data type (.dtype). Topic details: Inspecting Array Attributes (.ndim, .shape, .size, .dtype)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 Numpy | 📊 Level: Beginner
**Topic:** Evaluate NumPy array metadata by accessing intrinsic attributes such as the number of dimensions (.ndim), structural shape (.shape), total element count (.size), and element data type (.dtype)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10"/>
        <v>[ROLE] Tech Product Manager assigning a Python Jira Ticket | [TASK] Provide a guided implementation exercise with full solution for learning purposes | [TOPIC] Evaluate NumPy array metadata by accessing intrinsic attributes such as the number of dimensions (.ndim), structural shape (.shape), total element count (.size), and element data type (.dtype)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 Numpy | 📊 Level: Beginner | 🌐 Coding5s.com
**Concept:** Inspecting Array Attributes (.ndim, .shape, .size, .dtype)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NumPy array metadata by accessing intrinsic attributes such as the number of dimensions (.ndim), structural shape (.shape), total element count (.size), and element data type (.dtype). Goal: Inspecting Array Attributes (.ndim, .shape, .size, .dtype)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 Numpy | 📊 Level: Beginner
**Topic:** Evaluate NumPy array metadata by accessing intrinsic attributes such as the number of dimensions (.ndim), structural shape (.shape), total element count (.size), and element data type (.dtype)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2"/>
        <v/>
      </c>
      <c r="AA12" s="56" t="str">
        <f t="shared" si="13"/>
        <v/>
      </c>
      <c r="AB12" s="56" t="str">
        <f t="shared" si="14"/>
        <v/>
      </c>
      <c r="AC12" s="56" t="str">
        <f t="shared" si="15"/>
        <v/>
      </c>
      <c r="AD12" s="56" t="str">
        <f t="shared" si="16"/>
        <v/>
      </c>
      <c r="AE12" s="55" t="s">
        <v>66</v>
      </c>
      <c r="AF12" s="55" t="s">
        <v>67</v>
      </c>
      <c r="AG12" s="55" t="s">
        <v>68</v>
      </c>
      <c r="AH12" s="56" t="str">
        <f t="shared" si="0"/>
        <v/>
      </c>
      <c r="AI12" s="54" t="s">
        <v>69</v>
      </c>
      <c r="AJ12" s="54"/>
      <c r="AK12" s="54">
        <v>4</v>
      </c>
      <c r="AL12" s="54" t="s">
        <v>70</v>
      </c>
      <c r="AM12" s="54" t="s">
        <v>71</v>
      </c>
    </row>
    <row r="13" spans="1:39">
      <c r="A13" s="45" t="str" cm="1">
        <f t="array" ref="A13">IF(H13="PROJECT", CHAR(10) &amp; "- " &amp; _xlfn.TEXTJOIN(CHAR(10) &amp; "- ", TRUE, _xlfn._xlws.FILTER($I$9:$I$1000, ($B$9:$B$1000=B13) * ($H$9:$H$1000="Topic"))), "")</f>
        <v/>
      </c>
      <c r="B13" s="45">
        <f t="shared" si="1"/>
        <v>1</v>
      </c>
      <c r="C13" s="95">
        <v>8</v>
      </c>
      <c r="D13" s="46">
        <v>3</v>
      </c>
      <c r="E13" s="58" t="s">
        <v>46</v>
      </c>
      <c r="F13" s="48">
        <v>5</v>
      </c>
      <c r="G13" s="49" t="s">
        <v>47</v>
      </c>
      <c r="H13" s="49" t="s">
        <v>48</v>
      </c>
      <c r="I13" s="50" t="s">
        <v>787</v>
      </c>
      <c r="J13" s="51" t="s">
        <v>788</v>
      </c>
      <c r="K13" s="129" t="str">
        <f t="shared" si="2"/>
        <v xml:space="preserve">[ROLE] Friendly tutor specializing in Python | [TOPIC] Generate pre-populated NumPy arrays of specific shapes using intrinsic memory allocation functions like np.zeros() for empty states, np.ones() for unit states, and np.empty() for uninitialized states | [LEVEL] Beginner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 Numpy | 📊 Level: Beginner | 🌐 Coding5s.com
**Concept:** Intrinsic Array Creation I: Zeros, Ones, and Empty (np.zeros, np.ones, np.empty)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pre-populated NumPy arrays of specific shapes using intrinsic memory allocation functions like np.zeros() for empty states, np.ones() for unit states, and np.empty() for uninitialized states. Topic details: Intrinsic Array Creation I: Zeros, Ones, and Empty (np.zeros, np.ones, np.empty)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 Numpy | 📊 Level: Beginner
**Topic:** Generate pre-populated NumPy arrays of specific shapes using intrinsic memory allocation functions like np.zeros() for empty states, np.ones() for unit states, and np.empty() for uninitialized states
---
 | [FOOTER RULE - STRICT] End your response with: '--- ⚡ *Coding5s Mentor System — Eliminating Epistemic Debt*' | </v>
      </c>
      <c r="M13" s="52">
        <v>0</v>
      </c>
      <c r="N13" s="102" t="str">
        <f t="shared" si="4"/>
        <v>[ROLE] Careless Python Developer | [TASK] Generate debugging challenges in Python | | [TOPIC] Generate pre-populated NumPy arrays of specific shapes using intrinsic memory allocation functions like np.zeros() for empty states, np.ones() for unit states, and np.empty() for uninitialized states | | [LEVEL] Beginner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2 🐛 Debug | Python - Numpy | 📊 Level: Beginner | 🌐 Coding5s.com
Concept: Intrinsic Array Creation I: Zeros, Ones, and Empty (np.zeros, np.ones, np.empty)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pre-populated NumPy arrays of specific shapes using intrinsic memory allocation functions like np.zeros() for empty states, np.ones() for unit states, and np.empty() for uninitialized states. Topic details: Intrinsic Array Creation I: Zeros, Ones, and Empty (np.zeros, np.ones, np.empty)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 Numpy | 📊 Level: Beginner
**Topic:** Generate pre-populated NumPy arrays of specific shapes using intrinsic memory allocation functions like np.zeros() for empty states, np.ones() for unit states, and np.empty() for uninitialized states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6"/>
        <v>[ROLE] Tech Lead | [TASK] Assign incomplete Python script challenges | [TOPIC] Generate pre-populated NumPy arrays of specific shapes using intrinsic memory allocation functions like np.zeros() for empty states, np.ones() for unit states, and np.empty() for uninitialized states | [LEVEL] Beginner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3 🧩 Complete | Python - Numpy | 📊 Level: Beginner | 🌐 Coding5s.com
**Concept:** Intrinsic Array Creation I: Zeros, Ones, and Empty (np.zeros, np.ones, np.empty)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pre-populated NumPy arrays of specific shapes using intrinsic memory allocation functions like np.zeros() for empty states, np.ones() for unit states, and np.empty() for uninitialized states.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pre-populated NumPy arrays of specific shapes using intrinsic memory allocation functions like np.zeros() for empty states, np.ones() for unit states, and np.empty() for uninitialized states. Topic details: Intrinsic Array Creation I: Zeros, Ones, and Empty (np.zeros, np.ones, np.empty)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 Numpy | 📊 Level: Beginner
**Topic:** Generate pre-populated NumPy arrays of specific shapes using intrinsic memory allocation functions like np.zeros() for empty states, np.ones() for unit states, and np.empty() for uninitialized states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8"/>
        <v>[ROLE] Tech Lead | [TASK] Provide intentionally messy but functional code for learning debugging and improvement | [TOPIC] Generate pre-populated NumPy arrays of specific shapes using intrinsic memory allocation functions like np.zeros() for empty states, np.ones() for unit states, and np.empty() for uninitialized states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 Numpy | 📊 Level: Beginner | 🌐 Coding5s.com
**Concept:** Intrinsic Array Creation I: Zeros, Ones, and Empty (np.zeros, np.ones, np.empty)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pre-populated NumPy arrays of specific shapes using intrinsic memory allocation functions like np.zeros() for empty states, np.ones() for unit states, and np.empty() for uninitialized states. Topic details: Intrinsic Array Creation I: Zeros, Ones, and Empty (np.zeros, np.ones, np.empty)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 Numpy | 📊 Level: Beginner
**Topic:** Generate pre-populated NumPy arrays of specific shapes using intrinsic memory allocation functions like np.zeros() for empty states, np.ones() for unit states, and np.empty() for uninitialized states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10"/>
        <v>[ROLE] Tech Product Manager assigning a Python Jira Ticket | [TASK] Provide a guided implementation exercise with full solution for learning purposes | [TOPIC] Generate pre-populated NumPy arrays of specific shapes using intrinsic memory allocation functions like np.zeros() for empty states, np.ones() for unit states, and np.empty() for uninitialized states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 Numpy | 📊 Level: Beginner | 🌐 Coding5s.com
**Concept:** Intrinsic Array Creation I: Zeros, Ones, and Empty (np.zeros, np.ones, np.empty)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pre-populated NumPy arrays of specific shapes using intrinsic memory allocation functions like np.zeros() for empty states, np.ones() for unit states, and np.empty() for uninitialized states. Goal: Intrinsic Array Creation I: Zeros, Ones, and Empty (np.zeros, np.ones, np.empty)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 Numpy | 📊 Level: Beginner
**Topic:** Generate pre-populated NumPy arrays of specific shapes using intrinsic memory allocation functions like np.zeros() for empty states, np.ones() for unit states, and np.empty() for uninitialized states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2"/>
        <v/>
      </c>
      <c r="AA13" s="56" t="str">
        <f t="shared" si="13"/>
        <v/>
      </c>
      <c r="AB13" s="56" t="str">
        <f t="shared" si="14"/>
        <v/>
      </c>
      <c r="AC13" s="56" t="str">
        <f t="shared" si="15"/>
        <v/>
      </c>
      <c r="AD13" s="56" t="str">
        <f t="shared" si="16"/>
        <v/>
      </c>
      <c r="AE13" s="40" t="s">
        <v>72</v>
      </c>
      <c r="AF13" s="40" t="s">
        <v>73</v>
      </c>
      <c r="AG13" s="40" t="s">
        <v>74</v>
      </c>
      <c r="AH13" s="56" t="str">
        <f t="shared" si="0"/>
        <v/>
      </c>
      <c r="AI13" s="54"/>
      <c r="AJ13" s="54"/>
      <c r="AK13" s="54">
        <v>5</v>
      </c>
      <c r="AL13" s="54" t="s">
        <v>75</v>
      </c>
      <c r="AM13" s="54" t="s">
        <v>76</v>
      </c>
    </row>
    <row r="14" spans="1:39">
      <c r="A14" s="45" t="str" cm="1">
        <f t="array" ref="A14">IF(H14="PROJECT", CHAR(10) &amp; "- " &amp; _xlfn.TEXTJOIN(CHAR(10) &amp; "- ", TRUE, _xlfn._xlws.FILTER($I$9:$I$1000, ($B$9:$B$1000=B14) * ($H$9:$H$1000="Topic"))), "")</f>
        <v/>
      </c>
      <c r="B14" s="45">
        <f t="shared" si="1"/>
        <v>1</v>
      </c>
      <c r="C14" s="95">
        <v>8</v>
      </c>
      <c r="D14" s="57">
        <v>4</v>
      </c>
      <c r="E14" s="58" t="s">
        <v>46</v>
      </c>
      <c r="F14" s="59">
        <v>6</v>
      </c>
      <c r="G14" s="60" t="s">
        <v>47</v>
      </c>
      <c r="H14" s="60" t="s">
        <v>48</v>
      </c>
      <c r="I14" s="61" t="s">
        <v>789</v>
      </c>
      <c r="J14" s="62" t="s">
        <v>790</v>
      </c>
      <c r="K14" s="129" t="str">
        <f t="shared" si="2"/>
        <v xml:space="preserve">[ROLE] Friendly tutor specializing in Python | [TOPIC] Generate numerical sequences in NumPy using np.arange() for strictly defined step-based intervals and np.linspace() for evenly distributed, continuous data points | [LEVEL] Beginner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Python - Numpy | 📊 Level: Beginner | 🌐 Coding5s.com
**Concept:** Intrinsic Array Creation II: Sequences (np.arange, np.linspace)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numerical sequences in NumPy using np.arange() for strictly defined step-based intervals and np.linspace() for evenly distributed, continuous data points. Topic details: Intrinsic Array Creation II: Sequences (np.arange, np.linspace)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Python - Numpy | 📊 Level: Beginner
**Topic:** Generate numerical sequences in NumPy using np.arange() for strictly defined step-based intervals and np.linspace() for evenly distributed, continuous data points
---
 | [FOOTER RULE - STRICT] End your response with: '--- ⚡ *Coding5s Mentor System — Eliminating Epistemic Debt*' | </v>
      </c>
      <c r="M14" s="52">
        <v>0</v>
      </c>
      <c r="N14" s="102" t="str">
        <f t="shared" si="4"/>
        <v>[ROLE] Careless Python Developer | [TASK] Generate debugging challenges in Python | | [TOPIC] Generate numerical sequences in NumPy using np.arange() for strictly defined step-based intervals and np.linspace() for evenly distributed, continuous data points | | [LEVEL] Beginner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2 🐛 Debug | Python - Numpy | 📊 Level: Beginner | 🌐 Coding5s.com
Concept: Intrinsic Array Creation II: Sequences (np.arange, np.linspace)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numerical sequences in NumPy using np.arange() for strictly defined step-based intervals and np.linspace() for evenly distributed, continuous data points. Topic details: Intrinsic Array Creation II: Sequences (np.arange, np.linspace)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Python - Numpy | 📊 Level: Beginner
**Topic:** Generate numerical sequences in NumPy using np.arange() for strictly defined step-based intervals and np.linspace() for evenly distributed, continuous data points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6"/>
        <v>[ROLE] Tech Lead | [TASK] Assign incomplete Python script challenges | [TOPIC] Generate numerical sequences in NumPy using np.arange() for strictly defined step-based intervals and np.linspace() for evenly distributed, continuous data points | [LEVEL] Beginner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3 🧩 Complete | Python - Numpy | 📊 Level: Beginner | 🌐 Coding5s.com
**Concept:** Intrinsic Array Creation II: Sequences (np.arange, np.linspace)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numerical sequences in NumPy using np.arange() for strictly defined step-based intervals and np.linspace() for evenly distributed, continuous data 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numerical sequences in NumPy using np.arange() for strictly defined step-based intervals and np.linspace() for evenly distributed, continuous data points. Topic details: Intrinsic Array Creation II: Sequences (np.arange, np.linspace)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Python - Numpy | 📊 Level: Beginner
**Topic:** Generate numerical sequences in NumPy using np.arange() for strictly defined step-based intervals and np.linspace() for evenly distributed, continuous data points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8"/>
        <v>[ROLE] Tech Lead | [TASK] Provide intentionally messy but functional code for learning debugging and improvement | [TOPIC] Generate numerical sequences in NumPy using np.arange() for strictly defined step-based intervals and np.linspace() for evenly distributed, continuous data points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Python - Numpy | 📊 Level: Beginner | 🌐 Coding5s.com
**Concept:** Intrinsic Array Creation II: Sequences (np.arange, np.linspace)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numerical sequences in NumPy using np.arange() for strictly defined step-based intervals and np.linspace() for evenly distributed, continuous data points. Topic details: Intrinsic Array Creation II: Sequences (np.arange, np.linspace)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Python - Numpy | 📊 Level: Beginner
**Topic:** Generate numerical sequences in NumPy using np.arange() for strictly defined step-based intervals and np.linspace() for evenly distributed, continuous data 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10"/>
        <v>[ROLE] Tech Product Manager assigning a Python Jira Ticket | [TASK] Provide a guided implementation exercise with full solution for learning purposes | [TOPIC] Generate numerical sequences in NumPy using np.arange() for strictly defined step-based intervals and np.linspace() for evenly distributed, continuous data points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Python - Numpy | 📊 Level: Beginner | 🌐 Coding5s.com
**Concept:** Intrinsic Array Creation II: Sequences (np.arange, np.linspace)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numerical sequences in NumPy using np.arange() for strictly defined step-based intervals and np.linspace() for evenly distributed, continuous data points. Goal: Intrinsic Array Creation II: Sequences (np.arange, np.linspace)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Python - Numpy | 📊 Level: Beginner
**Topic:** Generate numerical sequences in NumPy using np.arange() for strictly defined step-based intervals and np.linspace() for evenly distributed, continuous data 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2"/>
        <v/>
      </c>
      <c r="AA14" s="56" t="str">
        <f t="shared" si="13"/>
        <v/>
      </c>
      <c r="AB14" s="56" t="str">
        <f t="shared" si="14"/>
        <v/>
      </c>
      <c r="AC14" s="56" t="str">
        <f t="shared" si="15"/>
        <v/>
      </c>
      <c r="AD14" s="56" t="str">
        <f t="shared" si="16"/>
        <v/>
      </c>
      <c r="AE14" s="40" t="s">
        <v>78</v>
      </c>
      <c r="AF14" s="40" t="s">
        <v>79</v>
      </c>
      <c r="AG14" s="40" t="s">
        <v>80</v>
      </c>
      <c r="AH14" s="56" t="str">
        <f t="shared" si="0"/>
        <v/>
      </c>
      <c r="AI14" s="54"/>
      <c r="AJ14" s="54"/>
      <c r="AK14" s="54">
        <v>6</v>
      </c>
      <c r="AL14" s="54" t="s">
        <v>81</v>
      </c>
      <c r="AM14" s="54" t="s">
        <v>82</v>
      </c>
    </row>
    <row r="15" spans="1:39">
      <c r="A15" s="45" t="str" cm="1">
        <f t="array" ref="A15">IF(H15="PROJECT", CHAR(10) &amp; "- " &amp; _xlfn.TEXTJOIN(CHAR(10) &amp; "- ", TRUE, _xlfn._xlws.FILTER($I$9:$I$1000, ($B$9:$B$1000=B15) * ($H$9:$H$1000="Topic"))), "")</f>
        <v xml:space="preserve">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v>
      </c>
      <c r="B15" s="45">
        <f t="shared" si="1"/>
        <v>1</v>
      </c>
      <c r="C15" s="95" t="s">
        <v>791</v>
      </c>
      <c r="D15" s="46">
        <v>0</v>
      </c>
      <c r="E15" s="58" t="s">
        <v>46</v>
      </c>
      <c r="F15" s="48">
        <v>7</v>
      </c>
      <c r="G15" s="49" t="s">
        <v>47</v>
      </c>
      <c r="H15" s="49" t="s">
        <v>77</v>
      </c>
      <c r="I15" s="50" t="s">
        <v>792</v>
      </c>
      <c r="J15" s="51" t="s">
        <v>793</v>
      </c>
      <c r="K15" s="129" t="str">
        <f t="shared" si="2"/>
        <v>[TASK] Teach through a practical Python - Numpy project following the micro-learning methodology, acting as a supportive tutor, creating a project about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 | Stage 1 | Python - Numpy | 📊 Level: Beginner | 🌐 Coding5s.com
**Project:** Initialize &amp; Inspect a Synthetic Dataset Grid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5"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synthetic dataset grid generator that takes dimension inputs, initializes a 2D NumPy array using intrinsic sequence functions, and outputs a formatted summary of the array's shape, size, and data type. Topics applied in this project: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Project objective: Initialize &amp; Inspect a Synthetic Dataset Grid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 | Practice | Python - Numpy | 📊 Level: Beginner
**Project:** Build a synthetic dataset grid generator that takes dimension inputs, initializes a 2D NumPy array using intrinsic sequence functions, and outputs a formatted summary of the array's shape, size, and data type
---
 | [FOOTER RULE - STRICT] End your response with: '--- ⚡ *Coding5s Mentor System — Eliminating Epistemic Debt*' | </v>
      </c>
      <c r="M15" s="52">
        <v>0</v>
      </c>
      <c r="N15" s="102" t="str">
        <f t="shared" si="4"/>
        <v>[ROLE] Careless Python Developer | [TASK] Generate debugging project in Python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[OUTPUT] Only header, dataset summary or statement (if any), email intro, objective, expected output, broken code, and footer | [HEADER RULE - STRICT] You MUST start your entire response EXACTLY with this markdown block (do not print anything before it):
### 🚀 Project #7 | Stage 2 | Python - Numpy | 📊 Level: Beginner | 🌐 Coding5s.com
Project: Initialize &amp; Inspect a Synthetic Dataset Grid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Quechua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synthetic dataset grid generator that takes dimension inputs, initializes a 2D NumPy array using intrinsic sequence functions, and outputs a formatted summary of the array's shape, size, and data type. Topics involved: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Project objective: Initialize &amp; Inspect a Synthetic Dataset Grid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 | Debug | Python - Numpy | 📊 Level: Beginner
**Project:** Build a synthetic dataset grid generator that takes dimension inputs, initializes a 2D NumPy array using intrinsic sequence functions, and outputs a formatted summary of the array's shape, size, and data type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6"/>
        <v>[ROLE] Tech Lead | [TASK] Assign incomplete project script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 | Stage 3 | Python - Numpy | 📊 Level: Beginner | 🌐 Coding5s.com
**Project:** Initialize &amp; Inspect a Synthetic Dataset Grid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synthetic dataset grid generator that takes dimension inputs, initializes a 2D NumPy array using intrinsic sequence functions, and outputs a formatted summary of the array's shape, size, and data type. Topics involved: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Project objective: Initialize &amp; Inspect a Synthetic Dataset Grid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 | Complete | Python - Numpy | 📊 Level: Beginner
**Project:** Build a synthetic dataset grid generator that takes dimension inputs, initializes a 2D NumPy array using intrinsic sequence functions, and outputs a formatted summary of the array's shape, size, and data type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8"/>
        <v>[ROLE] Tech Lead | [TASK] Provide a messy but functional project for refactoring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[PERSONA RULE] Act as a Tech Lead. A junior wrote this working but messy code. Tone: professional but exhausted | [HEADER RULE - STRICT] You MUST start your entire response EXACTLY with this markdown block (do not print anything before it):
### 🚀 Project #7 | Stage 4 | Python - Numpy | 📊 Level: Beginner | 🌐 Coding5s.com
**Project:** Initialize &amp; Inspect a Synthetic Dataset Grid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synthetic dataset grid generator that takes dimension inputs, initializes a 2D NumPy array using intrinsic sequence functions, and outputs a formatted summary of the array's shape, size, and data type. Topics involved: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Project objective: Initialize &amp; Inspect a Synthetic Dataset Grid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 | Refactor | Python - Numpy | 📊 Level: Beginner
**Project:** Build a synthetic dataset grid generator that takes dimension inputs, initializes a 2D NumPy array using intrinsic sequence functions, and outputs a formatted summary of the array's shape, size, and data type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10"/>
        <v>[ROLE] Tech Product Manager assigning a Python Jira Ticket | [TASK] Provide a guided project implementation with full solution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 | Stage 5 | Python - Numpy | 📊 Level: Beginner | 🌐 Coding5s.com
**Project:** Initialize &amp; Inspect a Synthetic Dataset Grid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synthetic dataset grid generator that takes dimension inputs, initializes a 2D NumPy array using intrinsic sequence functions, and outputs a formatted summary of the array's shape, size, and data type. Topics integrated: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Business Goal: Initialize &amp; Inspect a Synthetic Dataset Grid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 | Extend | Python - Numpy | 📊 Level: Beginner
**Project:** Build a synthetic dataset grid generator that takes dimension inputs, initializes a 2D NumPy array using intrinsic sequence functions, and outputs a formatted summary of the array's shape, size, and data type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2"/>
        <v>[TASK] Teach through a practical Python - Numpy project following the micro-learning methodology, acting as a supportive tutor, creating a project about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 | Stage 1 | Python - Numpy | 📊 Level: Beginner | 🌐 Coding5s.com
**Project:** Initialize &amp; Inspect a Synthetic Dataset Grid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5" s="56" t="str">
        <f t="shared" si="13"/>
        <v>[ROLE] Careless Python Developer | [TASK] Generate debugging project in Python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[OUTPUT] Only header, dataset summary or statement (if any), email intro, objective, expected output, broken code, and footer | [HEADER RULE - STRICT] You MUST start your entire response EXACTLY with this markdown block (do not print anything before it):
### 🚀 Project #7 | Stage 2 | Python - Numpy | 📊 Level: Beginner | 🌐 Coding5s.com
Project: Initialize &amp; Inspect a Synthetic Dataset Grid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Quechua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5" s="56" t="str">
        <f t="shared" si="14"/>
        <v>[ROLE] Tech Lead | [TASK] Assign incomplete project script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 | Stage 3 | Python - Numpy | 📊 Level: Beginner | 🌐 Coding5s.com
**Project:** Initialize &amp; Inspect a Synthetic Dataset Grid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5" s="56" t="str">
        <f t="shared" si="15"/>
        <v>[ROLE] Tech Lead | [TASK] Provide a messy but functional project for refactoring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[PERSONA RULE] Act as a Tech Lead. A junior wrote this working but messy code. Tone: professional but exhausted | [HEADER RULE - STRICT] You MUST start your entire response EXACTLY with this markdown block (do not print anything before it):
### 🚀 Project #7 | Stage 4 | Python - Numpy | 📊 Level: Beginner | 🌐 Coding5s.com
**Project:** Initialize &amp; Inspect a Synthetic Dataset Grid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5" s="56" t="str">
        <f t="shared" si="16"/>
        <v>[ROLE] Tech Product Manager assigning a Python Jira Ticket | [TASK] Provide a guided project implementation with full solution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 | Stage 5 | Python - Numpy | 📊 Level: Beginner | 🌐 Coding5s.com
**Project:** Initialize &amp; Inspect a Synthetic Dataset Grid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5" s="40" t="s">
        <v>83</v>
      </c>
      <c r="AF15" s="40" t="s">
        <v>84</v>
      </c>
      <c r="AG15" s="40" t="s">
        <v>85</v>
      </c>
      <c r="AH15" s="56" t="str">
        <f t="shared" si="0"/>
        <v/>
      </c>
      <c r="AI15" s="54"/>
      <c r="AJ15" s="54"/>
      <c r="AK15" s="54">
        <v>7</v>
      </c>
      <c r="AL15" s="54" t="s">
        <v>86</v>
      </c>
      <c r="AM15" s="54" t="s">
        <v>87</v>
      </c>
    </row>
    <row r="16" spans="1:39">
      <c r="A16" s="45" t="str" cm="1">
        <f t="array" ref="A16">IF(H16="PROJECT", CHAR(10) &amp; "- " &amp; _xlfn.TEXTJOIN(CHAR(10) &amp; "- ", TRUE, _xlfn._xlws.FILTER($I$9:$I$1000, ($B$9:$B$1000=B16) * ($H$9:$H$1000="Topic"))), "")</f>
        <v/>
      </c>
      <c r="B16" s="45">
        <f t="shared" si="1"/>
        <v>2</v>
      </c>
      <c r="C16" s="95">
        <v>8</v>
      </c>
      <c r="D16" s="57">
        <v>4</v>
      </c>
      <c r="E16" s="58" t="s">
        <v>46</v>
      </c>
      <c r="F16" s="59">
        <v>8</v>
      </c>
      <c r="G16" s="60" t="s">
        <v>47</v>
      </c>
      <c r="H16" s="60" t="s">
        <v>48</v>
      </c>
      <c r="I16" s="61" t="s">
        <v>794</v>
      </c>
      <c r="J16" s="62" t="s">
        <v>795</v>
      </c>
      <c r="K16" s="129" t="str">
        <f t="shared" si="2"/>
        <v xml:space="preserve">[ROLE] Friendly tutor specializing in Python | [TOPIC] Specify memory-efficient data types during NumPy array creation using the dtype parameter and convert existing array structures into new types using the .astype() method | [LEVEL] Beginner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Python - Numpy | 📊 Level: Beginner | 🌐 Coding5s.com
**Concept:** Data Types and Casting (dtype parameter, .astype())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6"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Specify memory-efficient data types during NumPy array creation using the dtype parameter and convert existing array structures into new types using the .astype() method. Topic details: Data Types and Casting (dtype parameter, .astype())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 Numpy | 📊 Level: Beginner
**Topic:** Specify memory-efficient data types during NumPy array creation using the dtype parameter and convert existing array structures into new types using the .astype() method
---
 | [FOOTER RULE - STRICT] End your response with: '--- ⚡ *Coding5s Mentor System — Eliminating Epistemic Debt*' | </v>
      </c>
      <c r="M16" s="52">
        <v>0</v>
      </c>
      <c r="N16" s="102" t="str">
        <f t="shared" si="4"/>
        <v>[ROLE] Careless Python Developer | [TASK] Generate debugging challenges in Python | | [TOPIC] Specify memory-efficient data types during NumPy array creation using the dtype parameter and convert existing array structures into new types using the .astype() method | | [LEVEL] Beginner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2 🐛 Debug | Python - Numpy | 📊 Level: Beginner | 🌐 Coding5s.com
Concept: Data Types and Casting (dtype parameter, .astype())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Specify memory-efficient data types during NumPy array creation using the dtype parameter and convert existing array structures into new types using the .astype() method. Topic details: Data Types and Casting (dtype parameter, .astype())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 Numpy | 📊 Level: Beginner
**Topic:** Specify memory-efficient data types during NumPy array creation using the dtype parameter and convert existing array structures into new types using the .astype()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6"/>
        <v>[ROLE] Tech Lead | [TASK] Assign incomplete Python script challenges | [TOPIC] Specify memory-efficient data types during NumPy array creation using the dtype parameter and convert existing array structures into new types using the .astype() method | [LEVEL] Beginner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3 🧩 Complete | Python - Numpy | 📊 Level: Beginner | 🌐 Coding5s.com
**Concept:** Data Types and Casting (dtype parameter, .astype())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Specify memory-efficient data types during NumPy array creation using the dtype parameter and convert existing array structures into new types using the .astype()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Specify memory-efficient data types during NumPy array creation using the dtype parameter and convert existing array structures into new types using the .astype() method. Topic details: Data Types and Casting (dtype parameter, .astype())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 Numpy | 📊 Level: Beginner
**Topic:** Specify memory-efficient data types during NumPy array creation using the dtype parameter and convert existing array structures into new types using the .astype()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8"/>
        <v>[ROLE] Tech Lead | [TASK] Provide intentionally messy but functional code for learning debugging and improvement | [TOPIC] Specify memory-efficient data types during NumPy array creation using the dtype parameter and convert existing array structures into new types using the .astype() method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Python - Numpy | 📊 Level: Beginner | 🌐 Coding5s.com
**Concept:** Data Types and Casting (dtype parameter, .astype())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Specify memory-efficient data types during NumPy array creation using the dtype parameter and convert existing array structures into new types using the .astype() method. Topic details: Data Types and Casting (dtype parameter, .astype())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 Numpy | 📊 Level: Beginner
**Topic:** Specify memory-efficient data types during NumPy array creation using the dtype parameter and convert existing array structures into new types using the .astype()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10"/>
        <v>[ROLE] Tech Product Manager assigning a Python Jira Ticket | [TASK] Provide a guided implementation exercise with full solution for learning purposes | [TOPIC] Specify memory-efficient data types during NumPy array creation using the dtype parameter and convert existing array structures into new types using the .astype() method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Python - Numpy | 📊 Level: Beginner | 🌐 Coding5s.com
**Concept:** Data Types and Casting (dtype parameter, .astype())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Specify memory-efficient data types during NumPy array creation using the dtype parameter and convert existing array structures into new types using the .astype() method. Goal: Data Types and Casting (dtype parameter, .astype())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 Numpy | 📊 Level: Beginner
**Topic:** Specify memory-efficient data types during NumPy array creation using the dtype parameter and convert existing array structures into new types using the .astype()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2"/>
        <v/>
      </c>
      <c r="AA16" s="56" t="str">
        <f t="shared" si="13"/>
        <v/>
      </c>
      <c r="AB16" s="56" t="str">
        <f t="shared" si="14"/>
        <v/>
      </c>
      <c r="AC16" s="56" t="str">
        <f t="shared" si="15"/>
        <v/>
      </c>
      <c r="AD16" s="56" t="str">
        <f t="shared" si="16"/>
        <v/>
      </c>
      <c r="AE16" s="40" t="s">
        <v>88</v>
      </c>
      <c r="AF16" s="40" t="s">
        <v>89</v>
      </c>
      <c r="AG16" s="40" t="s">
        <v>90</v>
      </c>
      <c r="AH16" s="56" t="str">
        <f t="shared" si="0"/>
        <v/>
      </c>
      <c r="AI16" s="54"/>
      <c r="AJ16" s="54"/>
      <c r="AK16" s="54">
        <v>8</v>
      </c>
      <c r="AL16" s="54" t="s">
        <v>91</v>
      </c>
      <c r="AM16" s="54" t="s">
        <v>92</v>
      </c>
    </row>
    <row r="17" spans="1:39">
      <c r="A17" s="45" t="str" cm="1">
        <f t="array" ref="A17">IF(H17="PROJECT", CHAR(10) &amp; "- " &amp; _xlfn.TEXTJOIN(CHAR(10) &amp; "- ", TRUE, _xlfn._xlws.FILTER($I$9:$I$1000, ($B$9:$B$1000=B17) * ($H$9:$H$1000="Topic"))), "")</f>
        <v/>
      </c>
      <c r="B17" s="45">
        <f t="shared" si="1"/>
        <v>2</v>
      </c>
      <c r="C17" s="95">
        <v>8</v>
      </c>
      <c r="D17" s="46">
        <v>3</v>
      </c>
      <c r="E17" s="58" t="s">
        <v>46</v>
      </c>
      <c r="F17" s="48">
        <v>9</v>
      </c>
      <c r="G17" s="49" t="s">
        <v>47</v>
      </c>
      <c r="H17" s="49" t="s">
        <v>48</v>
      </c>
      <c r="I17" s="50" t="s">
        <v>796</v>
      </c>
      <c r="J17" s="51" t="s">
        <v>797</v>
      </c>
      <c r="K17" s="129" t="str">
        <f t="shared" si="2"/>
        <v xml:space="preserve">[ROLE] Friendly tutor specializing in Python | [TOPIC] Access specific elements in one-dimensional NumPy arrays using positive indexing for forward selection and negative indexing for reverse numerical selection | [LEVEL] Beginner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 Numpy | 📊 Level: Beginner | 🌐 Coding5s.com
**Concept:** Basic 1D Indexing (Positive &amp; Negative indices)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specific elements in one-dimensional NumPy arrays using positive indexing for forward selection and negative indexing for reverse numerical selection. Topic details: Basic 1D Indexing (Positive &amp; Negative indices)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 Numpy | 📊 Level: Beginner
**Topic:** Access specific elements in one-dimensional NumPy arrays using positive indexing for forward selection and negative indexing for reverse numerical selection
---
 | [FOOTER RULE - STRICT] End your response with: '--- ⚡ *Coding5s Mentor System — Eliminating Epistemic Debt*' | </v>
      </c>
      <c r="M17" s="53">
        <v>0</v>
      </c>
      <c r="N17" s="102" t="str">
        <f t="shared" si="4"/>
        <v>[ROLE] Careless Python Developer | [TASK] Generate debugging challenges in Python | | [TOPIC] Access specific elements in one-dimensional NumPy arrays using positive indexing for forward selection and negative indexing for reverse numerical selection | | [LEVEL] Beginner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2 🐛 Debug | Python - Numpy | 📊 Level: Beginner | 🌐 Coding5s.com
Concept: Basic 1D Indexing (Positive &amp; Negative indices)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specific elements in one-dimensional NumPy arrays using positive indexing for forward selection and negative indexing for reverse numerical selection. Topic details: Basic 1D Indexing (Positive &amp; Negative indices)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 Numpy | 📊 Level: Beginner
**Topic:** Access specific elements in one-dimensional NumPy arrays using positive indexing for forward selection and negative indexing for reverse numerical selection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6"/>
        <v>[ROLE] Tech Lead | [TASK] Assign incomplete Python script challenges | [TOPIC] Access specific elements in one-dimensional NumPy arrays using positive indexing for forward selection and negative indexing for reverse numerical selection | [LEVEL] Beginner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3 🧩 Complete | Python - Numpy | 📊 Level: Beginner | 🌐 Coding5s.com
**Concept:** Basic 1D Indexing (Positive &amp; Negative indices)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specific elements in one-dimensional NumPy arrays using positive indexing for forward selection and negative indexing for reverse numerical selection.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specific elements in one-dimensional NumPy arrays using positive indexing for forward selection and negative indexing for reverse numerical selection. Topic details: Basic 1D Indexing (Positive &amp; Negative indices)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 Numpy | 📊 Level: Beginner
**Topic:** Access specific elements in one-dimensional NumPy arrays using positive indexing for forward selection and negative indexing for reverse numerical selection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8"/>
        <v>[ROLE] Tech Lead | [TASK] Provide intentionally messy but functional code for learning debugging and improvement | [TOPIC] Access specific elements in one-dimensional NumPy arrays using positive indexing for forward selection and negative indexing for reverse numerical selection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 Numpy | 📊 Level: Beginner | 🌐 Coding5s.com
**Concept:** Basic 1D Indexing (Positive &amp; Negative indices)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Access specific elements in one-dimensional NumPy arrays using positive indexing for forward selection and negative indexing for reverse numerical selection. Topic details: Basic 1D Indexing (Positive &amp; Negative indices)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 Numpy | 📊 Level: Beginner
**Topic:** Access specific elements in one-dimensional NumPy arrays using positive indexing for forward selection and negative indexing for reverse numerical selection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10"/>
        <v>[ROLE] Tech Product Manager assigning a Python Jira Ticket | [TASK] Provide a guided implementation exercise with full solution for learning purposes | [TOPIC] Access specific elements in one-dimensional NumPy arrays using positive indexing for forward selection and negative indexing for reverse numerical selection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 Numpy | 📊 Level: Beginner | 🌐 Coding5s.com
**Concept:** Basic 1D Indexing (Positive &amp; Negative indices)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specific elements in one-dimensional NumPy arrays using positive indexing for forward selection and negative indexing for reverse numerical selection. Goal: Basic 1D Indexing (Positive &amp; Negative indices)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 Numpy | 📊 Level: Beginner
**Topic:** Access specific elements in one-dimensional NumPy arrays using positive indexing for forward selection and negative indexing for reverse numerical selection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2"/>
        <v/>
      </c>
      <c r="AA17" s="56" t="str">
        <f t="shared" si="13"/>
        <v/>
      </c>
      <c r="AB17" s="56" t="str">
        <f t="shared" si="14"/>
        <v/>
      </c>
      <c r="AC17" s="56" t="str">
        <f t="shared" si="15"/>
        <v/>
      </c>
      <c r="AD17" s="56" t="str">
        <f t="shared" si="16"/>
        <v/>
      </c>
      <c r="AE17" s="40" t="s">
        <v>93</v>
      </c>
      <c r="AF17" s="40" t="s">
        <v>94</v>
      </c>
      <c r="AG17" s="40" t="s">
        <v>95</v>
      </c>
      <c r="AH17" s="56" t="str">
        <f t="shared" si="0"/>
        <v/>
      </c>
      <c r="AI17" s="54"/>
      <c r="AJ17" s="54"/>
      <c r="AK17" s="54">
        <v>9</v>
      </c>
      <c r="AL17" s="54" t="s">
        <v>96</v>
      </c>
      <c r="AM17" s="54" t="s">
        <v>97</v>
      </c>
    </row>
    <row r="18" spans="1:39">
      <c r="A18" s="45" t="str" cm="1">
        <f t="array" ref="A18">IF(H18="PROJECT", CHAR(10) &amp; "- " &amp; _xlfn.TEXTJOIN(CHAR(10) &amp; "- ", TRUE, _xlfn._xlws.FILTER($I$9:$I$1000, ($B$9:$B$1000=B18) * ($H$9:$H$1000="Topic"))), "")</f>
        <v/>
      </c>
      <c r="B18" s="45">
        <f t="shared" si="1"/>
        <v>2</v>
      </c>
      <c r="C18" s="95">
        <v>8</v>
      </c>
      <c r="D18" s="57">
        <v>4</v>
      </c>
      <c r="E18" s="58" t="s">
        <v>46</v>
      </c>
      <c r="F18" s="59">
        <v>10</v>
      </c>
      <c r="G18" s="60" t="s">
        <v>158</v>
      </c>
      <c r="H18" s="60" t="s">
        <v>48</v>
      </c>
      <c r="I18" s="61" t="s">
        <v>798</v>
      </c>
      <c r="J18" s="62" t="s">
        <v>799</v>
      </c>
      <c r="K18" s="129" t="str">
        <f t="shared" si="2"/>
        <v xml:space="preserve">[ROLE] Friendly tutor specializing in Python | [TOPIC] Extract sequential subsets of one-dimensional NumPy arrays using standard slicing notation to define precise start, stop, and step intervals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 Numpy | 📊 Level: Intermediate | 🌐 Coding5s.com
**Concept:** Basic 1D Slicing ([start:stop:step])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sequential subsets of one-dimensional NumPy arrays using standard slicing notation to define precise start, stop, and step intervals. Topic details: Basic 1D Slicing ([start:stop:step])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 Numpy | 📊 Level: Intermediate
**Topic:** Extract sequential subsets of one-dimensional NumPy arrays using standard slicing notation to define precise start, stop, and step intervals
---
 | [FOOTER RULE - STRICT] End your response with: '--- ⚡ *Coding5s Mentor System — Eliminating Epistemic Debt*' | </v>
      </c>
      <c r="M18" s="52">
        <v>0</v>
      </c>
      <c r="N18" s="102" t="str">
        <f t="shared" si="4"/>
        <v>[ROLE] Careless Python Developer | [TASK] Generate debugging challenges in Python | | [TOPIC] Extract sequential subsets of one-dimensional NumPy arrays using standard slicing notation to define precise start, stop, and step intervals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2 🐛 Debug | Python - Numpy | 📊 Level: Intermediate | 🌐 Coding5s.com
Concept: Basic 1D Slicing ([start:stop:step])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sequential subsets of one-dimensional NumPy arrays using standard slicing notation to define precise start, stop, and step intervals. Topic details: Basic 1D Slicing ([start:stop:step])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 Numpy | 📊 Level: Intermediate
**Topic:** Extract sequential subsets of one-dimensional NumPy arrays using standard slicing notation to define precise start, stop, and step intervals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6"/>
        <v>[ROLE] Tech Lead | [TASK] Assign incomplete Python script challenges | [TOPIC] Extract sequential subsets of one-dimensional NumPy arrays using standard slicing notation to define precise start, stop, and step intervals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3 🧩 Complete | Python - Numpy | 📊 Level: Intermediate | 🌐 Coding5s.com
**Concept:** Basic 1D Slicing ([start:stop:step])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sequential subsets of one-dimensional NumPy arrays using standard slicing notation to define precise start, stop, and step intervals.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sequential subsets of one-dimensional NumPy arrays using standard slicing notation to define precise start, stop, and step intervals. Topic details: Basic 1D Slicing ([start:stop:step])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 Numpy | 📊 Level: Intermediate
**Topic:** Extract sequential subsets of one-dimensional NumPy arrays using standard slicing notation to define precise start, stop, and step intervals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8"/>
        <v>[ROLE] Tech Lead | [TASK] Provide intentionally messy but functional code for learning debugging and improvement | [TOPIC] Extract sequential subsets of one-dimensional NumPy arrays using standard slicing notation to define precise start, stop, and step intervals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 Numpy | 📊 Level: Intermediate | 🌐 Coding5s.com
**Concept:** Basic 1D Slicing ([start:stop:step])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sequential subsets of one-dimensional NumPy arrays using standard slicing notation to define precise start, stop, and step intervals. Topic details: Basic 1D Slicing ([start:stop:step])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 Numpy | 📊 Level: Intermediate
**Topic:** Extract sequential subsets of one-dimensional NumPy arrays using standard slicing notation to define precise start, stop, and step intervals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10"/>
        <v>[ROLE] Tech Product Manager assigning a Python Jira Ticket | [TASK] Provide a guided implementation exercise with full solution for learning purposes | [TOPIC] Extract sequential subsets of one-dimensional NumPy arrays using standard slicing notation to define precise start, stop, and step intervals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 Numpy | 📊 Level: Intermediate | 🌐 Coding5s.com
**Concept:** Basic 1D Slicing ([start:stop:step])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sequential subsets of one-dimensional NumPy arrays using standard slicing notation to define precise start, stop, and step intervals. Goal: Basic 1D Slicing ([start:stop:step])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 Numpy | 📊 Level: Intermediate
**Topic:** Extract sequential subsets of one-dimensional NumPy arrays using standard slicing notation to define precise start, stop, and step intervals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2"/>
        <v/>
      </c>
      <c r="AA18" s="56" t="str">
        <f t="shared" si="13"/>
        <v/>
      </c>
      <c r="AB18" s="56" t="str">
        <f t="shared" si="14"/>
        <v/>
      </c>
      <c r="AC18" s="56" t="str">
        <f t="shared" si="15"/>
        <v/>
      </c>
      <c r="AD18" s="56" t="str">
        <f t="shared" si="16"/>
        <v/>
      </c>
      <c r="AE18" s="40" t="s">
        <v>98</v>
      </c>
      <c r="AF18" s="40" t="s">
        <v>99</v>
      </c>
      <c r="AG18" s="40" t="s">
        <v>100</v>
      </c>
      <c r="AH18" s="56" t="str">
        <f t="shared" si="0"/>
        <v/>
      </c>
      <c r="AI18" s="54"/>
      <c r="AJ18" s="54"/>
      <c r="AK18" s="54">
        <v>10</v>
      </c>
      <c r="AL18" s="54" t="s">
        <v>101</v>
      </c>
      <c r="AM18" s="54" t="s">
        <v>102</v>
      </c>
    </row>
    <row r="19" spans="1:39">
      <c r="A19" s="45" t="str" cm="1">
        <f t="array" ref="A19">IF(H19="PROJECT", CHAR(10) &amp; "- " &amp; _xlfn.TEXTJOIN(CHAR(10) &amp; "- ", TRUE, _xlfn._xlws.FILTER($I$9:$I$1000, ($B$9:$B$1000=B19) * ($H$9:$H$1000="Topic"))), "")</f>
        <v/>
      </c>
      <c r="B19" s="45">
        <f t="shared" si="1"/>
        <v>2</v>
      </c>
      <c r="C19" s="95">
        <v>8</v>
      </c>
      <c r="D19" s="46">
        <v>4</v>
      </c>
      <c r="E19" s="58" t="s">
        <v>46</v>
      </c>
      <c r="F19" s="48">
        <v>11</v>
      </c>
      <c r="G19" s="49" t="s">
        <v>158</v>
      </c>
      <c r="H19" s="49" t="s">
        <v>48</v>
      </c>
      <c r="I19" s="50" t="s">
        <v>800</v>
      </c>
      <c r="J19" s="51" t="s">
        <v>801</v>
      </c>
      <c r="K19" s="129" t="str">
        <f t="shared" si="2"/>
        <v xml:space="preserve">[ROLE] Friendly tutor specializing in Python | [TOPIC] Access discrete elements within multi-dimensional NumPy arrays by explicitly specifying targeted row and column index coordinates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 Numpy | 📊 Level: Intermediate | 🌐 Coding5s.com
**Concept:** Multi-dimensional Indexing (array[row, col])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discrete elements within multi-dimensional NumPy arrays by explicitly specifying targeted row and column index coordinates. Topic details: Multi-dimensional Indexing (array[row, col])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 Numpy | 📊 Level: Intermediate
**Topic:** Access discrete elements within multi-dimensional NumPy arrays by explicitly specifying targeted row and column index coordinates
---
 | [FOOTER RULE - STRICT] End your response with: '--- ⚡ *Coding5s Mentor System — Eliminating Epistemic Debt*' | </v>
      </c>
      <c r="M19" s="53">
        <v>0</v>
      </c>
      <c r="N19" s="102" t="str">
        <f t="shared" si="4"/>
        <v>[ROLE] Careless Python Developer | [TASK] Generate debugging challenges in Python | | [TOPIC] Access discrete elements within multi-dimensional NumPy arrays by explicitly specifying targeted row and column index coordinates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2 🐛 Debug | Python - Numpy | 📊 Level: Intermediate | 🌐 Coding5s.com
Concept: Multi-dimensional Indexing (array[row, col])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discrete elements within multi-dimensional NumPy arrays by explicitly specifying targeted row and column index coordinates. Topic details: Multi-dimensional Indexing (array[row, col])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 Numpy | 📊 Level: Intermediate
**Topic:** Access discrete elements within multi-dimensional NumPy arrays by explicitly specifying targeted row and column index coordinates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6"/>
        <v>[ROLE] Tech Lead | [TASK] Assign incomplete Python script challenges | [TOPIC] Access discrete elements within multi-dimensional NumPy arrays by explicitly specifying targeted row and column index coordinates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3 🧩 Complete | Python - Numpy | 📊 Level: Intermediate | 🌐 Coding5s.com
**Concept:** Multi-dimensional Indexing (array[row, col])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discrete elements within multi-dimensional NumPy arrays by explicitly specifying targeted row and column index coordinates.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discrete elements within multi-dimensional NumPy arrays by explicitly specifying targeted row and column index coordinates. Topic details: Multi-dimensional Indexing (array[row, col])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 Numpy | 📊 Level: Intermediate
**Topic:** Access discrete elements within multi-dimensional NumPy arrays by explicitly specifying targeted row and column index coordinates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8"/>
        <v>[ROLE] Tech Lead | [TASK] Provide intentionally messy but functional code for learning debugging and improvement | [TOPIC] Access discrete elements within multi-dimensional NumPy arrays by explicitly specifying targeted row and column index coordinates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 Numpy | 📊 Level: Intermediate | 🌐 Coding5s.com
**Concept:** Multi-dimensional Indexing (array[row, col])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Access discrete elements within multi-dimensional NumPy arrays by explicitly specifying targeted row and column index coordinates. Topic details: Multi-dimensional Indexing (array[row, col])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 Numpy | 📊 Level: Intermediate
**Topic:** Access discrete elements within multi-dimensional NumPy arrays by explicitly specifying targeted row and column index coordinates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10"/>
        <v>[ROLE] Tech Product Manager assigning a Python Jira Ticket | [TASK] Provide a guided implementation exercise with full solution for learning purposes | [TOPIC] Access discrete elements within multi-dimensional NumPy arrays by explicitly specifying targeted row and column index coordinates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 Numpy | 📊 Level: Intermediate | 🌐 Coding5s.com
**Concept:** Multi-dimensional Indexing (array[row, col])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discrete elements within multi-dimensional NumPy arrays by explicitly specifying targeted row and column index coordinates. Goal: Multi-dimensional Indexing (array[row, col])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 Numpy | 📊 Level: Intermediate
**Topic:** Access discrete elements within multi-dimensional NumPy arrays by explicitly specifying targeted row and column index coordinates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2"/>
        <v/>
      </c>
      <c r="AA19" s="56" t="str">
        <f t="shared" si="13"/>
        <v/>
      </c>
      <c r="AB19" s="56" t="str">
        <f t="shared" si="14"/>
        <v/>
      </c>
      <c r="AC19" s="56" t="str">
        <f t="shared" si="15"/>
        <v/>
      </c>
      <c r="AD19" s="56" t="str">
        <f t="shared" si="16"/>
        <v/>
      </c>
      <c r="AE19" s="40" t="s">
        <v>103</v>
      </c>
      <c r="AF19" s="40" t="s">
        <v>104</v>
      </c>
      <c r="AG19" s="40" t="s">
        <v>105</v>
      </c>
      <c r="AH19" s="56" t="str">
        <f t="shared" si="0"/>
        <v/>
      </c>
      <c r="AI19" s="54"/>
      <c r="AJ19" s="54"/>
      <c r="AK19" s="54">
        <v>11</v>
      </c>
      <c r="AL19" s="54" t="s">
        <v>106</v>
      </c>
      <c r="AM19" s="54" t="s">
        <v>107</v>
      </c>
    </row>
    <row r="20" spans="1:39">
      <c r="A20" s="45" t="str" cm="1">
        <f t="array" ref="A20">IF(H20="PROJECT", CHAR(10) &amp; "- " &amp; _xlfn.TEXTJOIN(CHAR(10) &amp; "- ", TRUE, _xlfn._xlws.FILTER($I$9:$I$1000, ($B$9:$B$1000=B20) * ($H$9:$H$1000="Topic"))), "")</f>
        <v/>
      </c>
      <c r="B20" s="45">
        <f t="shared" si="1"/>
        <v>2</v>
      </c>
      <c r="C20" s="95">
        <v>8</v>
      </c>
      <c r="D20" s="57">
        <v>4</v>
      </c>
      <c r="E20" s="58" t="s">
        <v>46</v>
      </c>
      <c r="F20" s="59">
        <v>12</v>
      </c>
      <c r="G20" s="60" t="s">
        <v>158</v>
      </c>
      <c r="H20" s="60" t="s">
        <v>48</v>
      </c>
      <c r="I20" s="61" t="s">
        <v>802</v>
      </c>
      <c r="J20" s="62" t="s">
        <v>803</v>
      </c>
      <c r="K20" s="129" t="str">
        <f t="shared" si="2"/>
        <v xml:space="preserve">[ROLE] Friendly tutor specializing in Python | [TOPIC] Extract isolated sub-matrices from multi-dimensional NumPy arrays by applying slicing notation across both row and column axes simultaneously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Python - Numpy | 📊 Level: Intermediate | 🌐 Coding5s.com
**Concept:** Multi-dimensional Slicing (array[row_slice, col_slice])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isolated sub-matrices from multi-dimensional NumPy arrays by applying slicing notation across both row and column axes simultaneously. Topic details: Multi-dimensional Slicing (array[row_slice, col_slice])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Python - Numpy | 📊 Level: Intermediate
**Topic:** Extract isolated sub-matrices from multi-dimensional NumPy arrays by applying slicing notation across both row and column axes simultaneously
---
 | [FOOTER RULE - STRICT] End your response with: '--- ⚡ *Coding5s Mentor System — Eliminating Epistemic Debt*' | </v>
      </c>
      <c r="M20" s="52">
        <v>0</v>
      </c>
      <c r="N20" s="102" t="str">
        <f t="shared" si="4"/>
        <v>[ROLE] Careless Python Developer | [TASK] Generate debugging challenges in Python | | [TOPIC] Extract isolated sub-matrices from multi-dimensional NumPy arrays by applying slicing notation across both row and column axes simultaneously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2 🐛 Debug | Python - Numpy | 📊 Level: Intermediate | 🌐 Coding5s.com
Concept: Multi-dimensional Slicing (array[row_slice, col_slice])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isolated sub-matrices from multi-dimensional NumPy arrays by applying slicing notation across both row and column axes simultaneously. Topic details: Multi-dimensional Slicing (array[row_slice, col_slice])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Python - Numpy | 📊 Level: Intermediate
**Topic:** Extract isolated sub-matrices from multi-dimensional NumPy arrays by applying slicing notation across both row and column axes simultaneously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6"/>
        <v>[ROLE] Tech Lead | [TASK] Assign incomplete Python script challenges | [TOPIC] Extract isolated sub-matrices from multi-dimensional NumPy arrays by applying slicing notation across both row and column axes simultaneously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3 🧩 Complete | Python - Numpy | 📊 Level: Intermediate | 🌐 Coding5s.com
**Concept:** Multi-dimensional Slicing (array[row_slice, col_slice])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isolated sub-matrices from multi-dimensional NumPy arrays by applying slicing notation across both row and column axes simultaneously.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isolated sub-matrices from multi-dimensional NumPy arrays by applying slicing notation across both row and column axes simultaneously. Topic details: Multi-dimensional Slicing (array[row_slice, col_slice])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Python - Numpy | 📊 Level: Intermediate
**Topic:** Extract isolated sub-matrices from multi-dimensional NumPy arrays by applying slicing notation across both row and column axes simultaneously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8"/>
        <v>[ROLE] Tech Lead | [TASK] Provide intentionally messy but functional code for learning debugging and improvement | [TOPIC] Extract isolated sub-matrices from multi-dimensional NumPy arrays by applying slicing notation across both row and column axes simultaneously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Python - Numpy | 📊 Level: Intermediate | 🌐 Coding5s.com
**Concept:** Multi-dimensional Slicing (array[row_slice, col_slice])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isolated sub-matrices from multi-dimensional NumPy arrays by applying slicing notation across both row and column axes simultaneously. Topic details: Multi-dimensional Slicing (array[row_slice, col_slice])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Python - Numpy | 📊 Level: Intermediate
**Topic:** Extract isolated sub-matrices from multi-dimensional NumPy arrays by applying slicing notation across both row and column axes simultaneously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10"/>
        <v>[ROLE] Tech Product Manager assigning a Python Jira Ticket | [TASK] Provide a guided implementation exercise with full solution for learning purposes | [TOPIC] Extract isolated sub-matrices from multi-dimensional NumPy arrays by applying slicing notation across both row and column axes simultaneously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Python - Numpy | 📊 Level: Intermediate | 🌐 Coding5s.com
**Concept:** Multi-dimensional Slicing (array[row_slice, col_slice])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isolated sub-matrices from multi-dimensional NumPy arrays by applying slicing notation across both row and column axes simultaneously. Goal: Multi-dimensional Slicing (array[row_slice, col_slice])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Python - Numpy | 📊 Level: Intermediate
**Topic:** Extract isolated sub-matrices from multi-dimensional NumPy arrays by applying slicing notation across both row and column axes simultaneously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2"/>
        <v/>
      </c>
      <c r="AA20" s="56" t="str">
        <f t="shared" si="13"/>
        <v/>
      </c>
      <c r="AB20" s="56" t="str">
        <f t="shared" si="14"/>
        <v/>
      </c>
      <c r="AC20" s="56" t="str">
        <f t="shared" si="15"/>
        <v/>
      </c>
      <c r="AD20" s="56" t="str">
        <f t="shared" si="16"/>
        <v/>
      </c>
      <c r="AE20" s="40" t="s">
        <v>108</v>
      </c>
      <c r="AF20" s="40" t="s">
        <v>109</v>
      </c>
      <c r="AG20" s="40" t="s">
        <v>110</v>
      </c>
      <c r="AH20" s="56" t="str">
        <f t="shared" si="0"/>
        <v/>
      </c>
      <c r="AI20" s="54"/>
      <c r="AJ20" s="54"/>
      <c r="AK20" s="54">
        <v>12</v>
      </c>
      <c r="AL20" s="54" t="s">
        <v>111</v>
      </c>
      <c r="AM20" s="54" t="s">
        <v>112</v>
      </c>
    </row>
    <row r="21" spans="1:39">
      <c r="A21" s="45" t="str" cm="1">
        <f t="array" ref="A21">IF(H21="PROJECT", CHAR(10) &amp; "- " &amp; _xlfn.TEXTJOIN(CHAR(10) &amp; "- ", TRUE, _xlfn._xlws.FILTER($I$9:$I$1000, ($B$9:$B$1000=B21) * ($H$9:$H$1000="Topic"))), "")</f>
        <v/>
      </c>
      <c r="B21" s="45">
        <f t="shared" si="1"/>
        <v>2</v>
      </c>
      <c r="C21" s="95">
        <v>10</v>
      </c>
      <c r="D21" s="46">
        <v>4</v>
      </c>
      <c r="E21" s="58" t="s">
        <v>46</v>
      </c>
      <c r="F21" s="48">
        <v>13</v>
      </c>
      <c r="G21" s="49" t="s">
        <v>158</v>
      </c>
      <c r="H21" s="49" t="s">
        <v>48</v>
      </c>
      <c r="I21" s="50" t="s">
        <v>804</v>
      </c>
      <c r="J21" s="51" t="s">
        <v>805</v>
      </c>
      <c r="K21" s="129" t="str">
        <f t="shared" si="2"/>
        <v xml:space="preserve">[ROLE] Friendly tutor specializing in Python | [TOPIC] Differentiate between modifying original NumPy array memory via standard slicing views and creating independent, isolated data duplicates using the .copy() method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 Numpy | 📊 Level: Intermediate | 🌐 Coding5s.com
**Concept:** Memory Modes: Copy vs. View (.copy() vs Standard Slicing)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Differentiate between modifying original NumPy array memory via standard slicing views and creating independent, isolated data duplicates using the .copy() method. Topic details: Memory Modes: Copy vs. View (.copy() vs Standard Slicing)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 Numpy | 📊 Level: Intermediate
**Topic:** Differentiate between modifying original NumPy array memory via standard slicing views and creating independent, isolated data duplicates using the .copy() method
---
 | [FOOTER RULE - STRICT] End your response with: '--- ⚡ *Coding5s Mentor System — Eliminating Epistemic Debt*' | </v>
      </c>
      <c r="M21" s="53">
        <v>0</v>
      </c>
      <c r="N21" s="102" t="str">
        <f t="shared" si="4"/>
        <v>[ROLE] Careless Python Developer | [TASK] Generate debugging challenges in Python | | [TOPIC] Differentiate between modifying original NumPy array memory via standard slicing views and creating independent, isolated data duplicates using the .copy() method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2 🐛 Debug | Python - Numpy | 📊 Level: Intermediate | 🌐 Coding5s.com
Concept: Memory Modes: Copy vs. View (.copy() vs Standard Slicing)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Differentiate between modifying original NumPy array memory via standard slicing views and creating independent, isolated data duplicates using the .copy() method. Topic details: Memory Modes: Copy vs. View (.copy() vs Standard Slicing)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 Numpy | 📊 Level: Intermediate
**Topic:** Differentiate between modifying original NumPy array memory via standard slicing views and creating independent, isolated data duplicates using the .copy()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6"/>
        <v>[ROLE] Tech Lead | [TASK] Assign incomplete Python script challenges | [TOPIC] Differentiate between modifying original NumPy array memory via standard slicing views and creating independent, isolated data duplicates using the .copy() method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3 🧩 Complete | Python - Numpy | 📊 Level: Intermediate | 🌐 Coding5s.com
**Concept:** Memory Modes: Copy vs. View (.copy() vs Standard Slicing)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Differentiate between modifying original NumPy array memory via standard slicing views and creating independent, isolated data duplicates using the .copy()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Differentiate between modifying original NumPy array memory via standard slicing views and creating independent, isolated data duplicates using the .copy() method. Topic details: Memory Modes: Copy vs. View (.copy() vs Standard Slicing)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 Numpy | 📊 Level: Intermediate
**Topic:** Differentiate between modifying original NumPy array memory via standard slicing views and creating independent, isolated data duplicates using the .copy()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8"/>
        <v>[ROLE] Tech Lead | [TASK] Provide intentionally messy but functional code for learning debugging and improvement | [TOPIC] Differentiate between modifying original NumPy array memory via standard slicing views and creating independent, isolated data duplicates using the .copy() method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 Numpy | 📊 Level: Intermediate | 🌐 Coding5s.com
**Concept:** Memory Modes: Copy vs. View (.copy() vs Standard Slicing)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Differentiate between modifying original NumPy array memory via standard slicing views and creating independent, isolated data duplicates using the .copy() method. Topic details: Memory Modes: Copy vs. View (.copy() vs Standard Slicing)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 Numpy | 📊 Level: Intermediate
**Topic:** Differentiate between modifying original NumPy array memory via standard slicing views and creating independent, isolated data duplicates using the .copy()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10"/>
        <v>[ROLE] Tech Product Manager assigning a Python Jira Ticket | [TASK] Provide a guided implementation exercise with full solution for learning purposes | [TOPIC] Differentiate between modifying original NumPy array memory via standard slicing views and creating independent, isolated data duplicates using the .copy() method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 Numpy | 📊 Level: Intermediate | 🌐 Coding5s.com
**Concept:** Memory Modes: Copy vs. View (.copy() vs Standard Slicing)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Differentiate between modifying original NumPy array memory via standard slicing views and creating independent, isolated data duplicates using the .copy() method. Goal: Memory Modes: Copy vs. View (.copy() vs Standard Slicing)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 Numpy | 📊 Level: Intermediate
**Topic:** Differentiate between modifying original NumPy array memory via standard slicing views and creating independent, isolated data duplicates using the .copy()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2"/>
        <v/>
      </c>
      <c r="AA21" s="56" t="str">
        <f t="shared" si="13"/>
        <v/>
      </c>
      <c r="AB21" s="56" t="str">
        <f t="shared" si="14"/>
        <v/>
      </c>
      <c r="AC21" s="56" t="str">
        <f t="shared" si="15"/>
        <v/>
      </c>
      <c r="AD21" s="56" t="str">
        <f t="shared" si="16"/>
        <v/>
      </c>
      <c r="AE21" s="40" t="s">
        <v>113</v>
      </c>
      <c r="AF21" s="40" t="s">
        <v>114</v>
      </c>
      <c r="AG21" s="40" t="s">
        <v>115</v>
      </c>
      <c r="AH21" s="56" t="str">
        <f t="shared" si="0"/>
        <v/>
      </c>
      <c r="AI21" s="54"/>
      <c r="AJ21" s="54"/>
      <c r="AK21" s="54">
        <v>13</v>
      </c>
      <c r="AL21" s="54" t="s">
        <v>116</v>
      </c>
      <c r="AM21" s="54" t="s">
        <v>117</v>
      </c>
    </row>
    <row r="22" spans="1:39">
      <c r="A22" s="45" t="str" cm="1">
        <f t="array" ref="A22">IF(H22="PROJECT", CHAR(10) &amp; "- " &amp; _xlfn.TEXTJOIN(CHAR(10) &amp; "- ", TRUE, _xlfn._xlws.FILTER($I$9:$I$1000, ($B$9:$B$1000=B22) * ($H$9:$H$1000="Topic"))), "")</f>
        <v/>
      </c>
      <c r="B22" s="45">
        <f t="shared" si="1"/>
        <v>2</v>
      </c>
      <c r="C22" s="95">
        <v>10</v>
      </c>
      <c r="D22" s="57">
        <v>5</v>
      </c>
      <c r="E22" s="58" t="s">
        <v>46</v>
      </c>
      <c r="F22" s="59">
        <v>14</v>
      </c>
      <c r="G22" s="60" t="s">
        <v>159</v>
      </c>
      <c r="H22" s="60" t="s">
        <v>48</v>
      </c>
      <c r="I22" s="61" t="s">
        <v>806</v>
      </c>
      <c r="J22" s="62" t="s">
        <v>807</v>
      </c>
      <c r="K22" s="129" t="str">
        <f t="shared" si="2"/>
        <v xml:space="preserve">[ROLE] Friendly tutor specializing in Python | [TOPIC] Evaluate how NumPy organizes underlying array memory layouts in row-major (C-Contiguous) versus column-major (Fortran-Contiguous) formats to optimize downstream computational performance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 Numpy | 📊 Level: Advanced | 🌐 Coding5s.com
**Concept:** Memory Organization (C-Contiguous vs F-Contiguous)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how NumPy organizes underlying array memory layouts in row-major (C-Contiguous) versus column-major (Fortran-Contiguous) formats to optimize downstream computational performance. Topic details: Memory Organization (C-Contiguous vs F-Contiguous)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 Numpy | 📊 Level: Advanced
**Topic:** Evaluate how NumPy organizes underlying array memory layouts in row-major (C-Contiguous) versus column-major (Fortran-Contiguous) formats to optimize downstream computational performance
---
 | [FOOTER RULE - STRICT] End your response with: '--- ⚡ *Coding5s Mentor System — Eliminating Epistemic Debt*' | </v>
      </c>
      <c r="M22" s="52">
        <v>0</v>
      </c>
      <c r="N22" s="102" t="str">
        <f t="shared" si="4"/>
        <v>[ROLE] Careless Python Developer | [TASK] Generate debugging challenges in Python | | [TOPIC] Evaluate how NumPy organizes underlying array memory layouts in row-major (C-Contiguous) versus column-major (Fortran-Contiguous) formats to optimize downstream computational performance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2 🐛 Debug | Python - Numpy | 📊 Level: Advanced | 🌐 Coding5s.com
Concept: Memory Organization (C-Contiguous vs F-Contiguous)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how NumPy organizes underlying array memory layouts in row-major (C-Contiguous) versus column-major (Fortran-Contiguous) formats to optimize downstream computational performance. Topic details: Memory Organization (C-Contiguous vs F-Contiguous)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 Numpy | 📊 Level: Advanced
**Topic:** Evaluate how NumPy organizes underlying array memory layouts in row-major (C-Contiguous) versus column-major (Fortran-Contiguous) formats to optimize downstream computational performance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6"/>
        <v>[ROLE] Tech Lead | [TASK] Assign incomplete Python script challenges | [TOPIC] Evaluate how NumPy organizes underlying array memory layouts in row-major (C-Contiguous) versus column-major (Fortran-Contiguous) formats to optimize downstream computational performance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3 🧩 Complete | Python - Numpy | 📊 Level: Advanced | 🌐 Coding5s.com
**Concept:** Memory Organization (C-Contiguous vs F-Contiguous)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how NumPy organizes underlying array memory layouts in row-major (C-Contiguous) versus column-major (Fortran-Contiguous) formats to optimize downstream computational performance.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how NumPy organizes underlying array memory layouts in row-major (C-Contiguous) versus column-major (Fortran-Contiguous) formats to optimize downstream computational performance. Topic details: Memory Organization (C-Contiguous vs F-Contiguous)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 Numpy | 📊 Level: Advanced
**Topic:** Evaluate how NumPy organizes underlying array memory layouts in row-major (C-Contiguous) versus column-major (Fortran-Contiguous) formats to optimize downstream computational performance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8"/>
        <v>[ROLE] Tech Lead | [TASK] Provide intentionally messy but functional code for learning debugging and improvement | [TOPIC] Evaluate how NumPy organizes underlying array memory layouts in row-major (C-Contiguous) versus column-major (Fortran-Contiguous) formats to optimize downstream computational performance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 Numpy | 📊 Level: Advanced | 🌐 Coding5s.com
**Concept:** Memory Organization (C-Contiguous vs F-Contiguous)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how NumPy organizes underlying array memory layouts in row-major (C-Contiguous) versus column-major (Fortran-Contiguous) formats to optimize downstream computational performance. Topic details: Memory Organization (C-Contiguous vs F-Contiguous)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 Numpy | 📊 Level: Advanced
**Topic:** Evaluate how NumPy organizes underlying array memory layouts in row-major (C-Contiguous) versus column-major (Fortran-Contiguous) formats to optimize downstream computational performance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10"/>
        <v>[ROLE] Tech Product Manager assigning a Python Jira Ticket | [TASK] Provide a guided implementation exercise with full solution for learning purposes | [TOPIC] Evaluate how NumPy organizes underlying array memory layouts in row-major (C-Contiguous) versus column-major (Fortran-Contiguous) formats to optimize downstream computational performance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 Numpy | 📊 Level: Advanced | 🌐 Coding5s.com
**Concept:** Memory Organization (C-Contiguous vs F-Contiguous)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how NumPy organizes underlying array memory layouts in row-major (C-Contiguous) versus column-major (Fortran-Contiguous) formats to optimize downstream computational performance. Goal: Memory Organization (C-Contiguous vs F-Contiguous)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 Numpy | 📊 Level: Advanced
**Topic:** Evaluate how NumPy organizes underlying array memory layouts in row-major (C-Contiguous) versus column-major (Fortran-Contiguous) formats to optimize downstream computational performance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2"/>
        <v/>
      </c>
      <c r="AA22" s="56" t="str">
        <f t="shared" si="13"/>
        <v/>
      </c>
      <c r="AB22" s="56" t="str">
        <f t="shared" si="14"/>
        <v/>
      </c>
      <c r="AC22" s="56" t="str">
        <f t="shared" si="15"/>
        <v/>
      </c>
      <c r="AD22" s="56" t="str">
        <f t="shared" si="16"/>
        <v/>
      </c>
      <c r="AE22" s="40" t="s">
        <v>118</v>
      </c>
      <c r="AF22" s="40" t="s">
        <v>119</v>
      </c>
      <c r="AG22" s="40" t="s">
        <v>120</v>
      </c>
      <c r="AH22" s="56" t="str">
        <f t="shared" si="0"/>
        <v/>
      </c>
      <c r="AI22" s="54"/>
      <c r="AJ22" s="54"/>
      <c r="AK22" s="54">
        <v>14</v>
      </c>
      <c r="AL22" s="54" t="s">
        <v>121</v>
      </c>
      <c r="AM22" s="54" t="s">
        <v>122</v>
      </c>
    </row>
    <row r="23" spans="1:39">
      <c r="A23" s="45" t="str" cm="1">
        <f t="array" ref="A23">IF(H23="PROJECT", CHAR(10) &amp; "- " &amp; _xlfn.TEXTJOIN(CHAR(10) &amp; "- ", TRUE, _xlfn._xlws.FILTER($I$9:$I$1000, ($B$9:$B$1000=B23) * ($H$9:$H$1000="Topic"))), "")</f>
        <v/>
      </c>
      <c r="B23" s="45">
        <f t="shared" si="1"/>
        <v>2</v>
      </c>
      <c r="C23" s="95">
        <v>12</v>
      </c>
      <c r="D23" s="46">
        <v>5</v>
      </c>
      <c r="E23" s="58" t="s">
        <v>46</v>
      </c>
      <c r="F23" s="48">
        <v>15</v>
      </c>
      <c r="G23" s="49" t="s">
        <v>159</v>
      </c>
      <c r="H23" s="49" t="s">
        <v>48</v>
      </c>
      <c r="I23" s="50" t="s">
        <v>808</v>
      </c>
      <c r="J23" s="51" t="s">
        <v>809</v>
      </c>
      <c r="K23" s="129" t="str">
        <f t="shared" si="2"/>
        <v xml:space="preserve">[ROLE] Friendly tutor specializing in Python | [TOPIC] Analyze NumPy memory allocation architecture by inspecting the array.strides attribute to determine the exact byte steps required to traverse multi-dimensional data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Python - Numpy | 📊 Level: Advanced | 🌐 Coding5s.com
**Concept:** The Concept of Memory Strides (array.strides)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Analyze NumPy memory allocation architecture by inspecting the array.strides attribute to determine the exact byte steps required to traverse multi-dimensional data. Topic details: The Concept of Memory Strides (array.strides)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 Numpy | 📊 Level: Advanced
**Topic:** Analyze NumPy memory allocation architecture by inspecting the array.strides attribute to determine the exact byte steps required to traverse multi-dimensional data
---
 | [FOOTER RULE - STRICT] End your response with: '--- ⚡ *Coding5s Mentor System — Eliminating Epistemic Debt*' | </v>
      </c>
      <c r="M23" s="53">
        <v>0</v>
      </c>
      <c r="N23" s="102" t="str">
        <f t="shared" si="4"/>
        <v>[ROLE] Careless Python Developer | [TASK] Generate debugging challenges in Python | | [TOPIC] Analyze NumPy memory allocation architecture by inspecting the array.strides attribute to determine the exact byte steps required to traverse multi-dimensional data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2 🐛 Debug | Python - Numpy | 📊 Level: Advanced | 🌐 Coding5s.com
Concept: The Concept of Memory Strides (array.strides)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Analyze NumPy memory allocation architecture by inspecting the array.strides attribute to determine the exact byte steps required to traverse multi-dimensional data. Topic details: The Concept of Memory Strides (array.strides)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 Numpy | 📊 Level: Advanced
**Topic:** Analyze NumPy memory allocation architecture by inspecting the array.strides attribute to determine the exact byte steps required to traverse multi-dimensional data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6"/>
        <v>[ROLE] Tech Lead | [TASK] Assign incomplete Python script challenges | [TOPIC] Analyze NumPy memory allocation architecture by inspecting the array.strides attribute to determine the exact byte steps required to traverse multi-dimensional data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3 🧩 Complete | Python - Numpy | 📊 Level: Advanced | 🌐 Coding5s.com
**Concept:** The Concept of Memory Strides (array.strides)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Analyze NumPy memory allocation architecture by inspecting the array.strides attribute to determine the exact byte steps required to traverse multi-dimensional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Analyze NumPy memory allocation architecture by inspecting the array.strides attribute to determine the exact byte steps required to traverse multi-dimensional data. Topic details: The Concept of Memory Strides (array.strides)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 Numpy | 📊 Level: Advanced
**Topic:** Analyze NumPy memory allocation architecture by inspecting the array.strides attribute to determine the exact byte steps required to traverse multi-dimensional data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8"/>
        <v>[ROLE] Tech Lead | [TASK] Provide intentionally messy but functional code for learning debugging and improvement | [TOPIC] Analyze NumPy memory allocation architecture by inspecting the array.strides attribute to determine the exact byte steps required to traverse multi-dimensional data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 Numpy | 📊 Level: Advanced | 🌐 Coding5s.com
**Concept:** The Concept of Memory Strides (array.strides)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Analyze NumPy memory allocation architecture by inspecting the array.strides attribute to determine the exact byte steps required to traverse multi-dimensional data. Topic details: The Concept of Memory Strides (array.strides)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 Numpy | 📊 Level: Advanced
**Topic:** Analyze NumPy memory allocation architecture by inspecting the array.strides attribute to determine the exact byte steps required to traverse multi-dimensional data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10"/>
        <v>[ROLE] Tech Product Manager assigning a Python Jira Ticket | [TASK] Provide a guided implementation exercise with full solution for learning purposes | [TOPIC] Analyze NumPy memory allocation architecture by inspecting the array.strides attribute to determine the exact byte steps required to traverse multi-dimensional data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 Numpy | 📊 Level: Advanced | 🌐 Coding5s.com
**Concept:** The Concept of Memory Strides (array.strides)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Analyze NumPy memory allocation architecture by inspecting the array.strides attribute to determine the exact byte steps required to traverse multi-dimensional data. Goal: The Concept of Memory Strides (array.strides)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 Numpy | 📊 Level: Advanced
**Topic:** Analyze NumPy memory allocation architecture by inspecting the array.strides attribute to determine the exact byte steps required to traverse multi-dimensional data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2"/>
        <v/>
      </c>
      <c r="AA23" s="56" t="str">
        <f t="shared" si="13"/>
        <v/>
      </c>
      <c r="AB23" s="56" t="str">
        <f t="shared" si="14"/>
        <v/>
      </c>
      <c r="AC23" s="56" t="str">
        <f t="shared" si="15"/>
        <v/>
      </c>
      <c r="AD23" s="56" t="str">
        <f t="shared" si="16"/>
        <v/>
      </c>
      <c r="AE23" s="40" t="s">
        <v>123</v>
      </c>
      <c r="AF23" s="40" t="s">
        <v>124</v>
      </c>
      <c r="AG23" s="40" t="s">
        <v>125</v>
      </c>
      <c r="AH23" s="56" t="str">
        <f t="shared" si="0"/>
        <v/>
      </c>
      <c r="AI23" s="54"/>
      <c r="AJ23" s="54"/>
      <c r="AK23" s="54">
        <v>15</v>
      </c>
      <c r="AL23" s="54" t="s">
        <v>126</v>
      </c>
      <c r="AM23" s="54" t="s">
        <v>127</v>
      </c>
    </row>
    <row r="24" spans="1:39">
      <c r="A24" s="45" t="str" cm="1">
        <f t="array" ref="A24">IF(H24="PROJECT", CHAR(10) &amp; "- " &amp; _xlfn.TEXTJOIN(CHAR(10) &amp; "- ", TRUE, _xlfn._xlws.FILTER($I$9:$I$1000, ($B$9:$B$1000=B24) * ($H$9:$H$1000="Topic"))), "")</f>
        <v/>
      </c>
      <c r="B24" s="45">
        <f t="shared" si="1"/>
        <v>2</v>
      </c>
      <c r="C24" s="95">
        <v>8</v>
      </c>
      <c r="D24" s="57">
        <v>5</v>
      </c>
      <c r="E24" s="58" t="s">
        <v>46</v>
      </c>
      <c r="F24" s="59">
        <v>16</v>
      </c>
      <c r="G24" s="60" t="s">
        <v>159</v>
      </c>
      <c r="H24" s="60" t="s">
        <v>48</v>
      </c>
      <c r="I24" s="61" t="s">
        <v>810</v>
      </c>
      <c r="J24" s="62" t="s">
        <v>811</v>
      </c>
      <c r="K24" s="129" t="str">
        <f t="shared" si="2"/>
        <v xml:space="preserve">[ROLE] Friendly tutor specializing in Python | [TOPIC] Manipulate NumPy array memory layouts directly without triggering data duplication by using np.lib.stride_tricks.as_strided to construct highly customized dimensional views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Python - Numpy | 📊 Level: Advanced | 🌐 Coding5s.com
**Concept:** Memory Manipulation (np.lib.stride_tricks.as_strided)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4"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NumPy array memory layouts directly without triggering data duplication by using np.lib.stride_tricks.as_strided to construct highly customized dimensional views. Topic details: Memory Manipulation (np.lib.stride_tricks.as_strided)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 Numpy | 📊 Level: Advanced
**Topic:** Manipulate NumPy array memory layouts directly without triggering data duplication by using np.lib.stride_tricks.as_strided to construct highly customized dimensional views
---
 | [FOOTER RULE - STRICT] End your response with: '--- ⚡ *Coding5s Mentor System — Eliminating Epistemic Debt*' | </v>
      </c>
      <c r="M24" s="52">
        <v>0</v>
      </c>
      <c r="N24" s="102" t="str">
        <f t="shared" si="4"/>
        <v>[ROLE] Careless Python Developer | [TASK] Generate debugging challenges in Python | | [TOPIC] Manipulate NumPy array memory layouts directly without triggering data duplication by using np.lib.stride_tricks.as_strided to construct highly customized dimensional views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2 🐛 Debug | Python - Numpy | 📊 Level: Advanced | 🌐 Coding5s.com
Concept: Memory Manipulation (np.lib.stride_tricks.as_strided)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NumPy array memory layouts directly without triggering data duplication by using np.lib.stride_tricks.as_strided to construct highly customized dimensional views. Topic details: Memory Manipulation (np.lib.stride_tricks.as_strided)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 Numpy | 📊 Level: Advanced
**Topic:** Manipulate NumPy array memory layouts directly without triggering data duplication by using np.lib.stride_tricks.as_strided to construct highly customized dimensional views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6"/>
        <v>[ROLE] Tech Lead | [TASK] Assign incomplete Python script challenges | [TOPIC] Manipulate NumPy array memory layouts directly without triggering data duplication by using np.lib.stride_tricks.as_strided to construct highly customized dimensional views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3 🧩 Complete | Python - Numpy | 📊 Level: Advanced | 🌐 Coding5s.com
**Concept:** Memory Manipulation (np.lib.stride_tricks.as_strided)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NumPy array memory layouts directly without triggering data duplication by using np.lib.stride_tricks.as_strided to construct highly customized dimensional views.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NumPy array memory layouts directly without triggering data duplication by using np.lib.stride_tricks.as_strided to construct highly customized dimensional views. Topic details: Memory Manipulation (np.lib.stride_tricks.as_strided)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 Numpy | 📊 Level: Advanced
**Topic:** Manipulate NumPy array memory layouts directly without triggering data duplication by using np.lib.stride_tricks.as_strided to construct highly customized dimensional views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8"/>
        <v>[ROLE] Tech Lead | [TASK] Provide intentionally messy but functional code for learning debugging and improvement | [TOPIC] Manipulate NumPy array memory layouts directly without triggering data duplication by using np.lib.stride_tricks.as_strided to construct highly customized dimensional views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Python - Numpy | 📊 Level: Advanced | 🌐 Coding5s.com
**Concept:** Memory Manipulation (np.lib.stride_tricks.as_strided)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NumPy array memory layouts directly without triggering data duplication by using np.lib.stride_tricks.as_strided to construct highly customized dimensional views. Topic details: Memory Manipulation (np.lib.stride_tricks.as_strided)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 Numpy | 📊 Level: Advanced
**Topic:** Manipulate NumPy array memory layouts directly without triggering data duplication by using np.lib.stride_tricks.as_strided to construct highly customized dimensional views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10"/>
        <v>[ROLE] Tech Product Manager assigning a Python Jira Ticket | [TASK] Provide a guided implementation exercise with full solution for learning purposes | [TOPIC] Manipulate NumPy array memory layouts directly without triggering data duplication by using np.lib.stride_tricks.as_strided to construct highly customized dimensional views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 Numpy | 📊 Level: Advanced | 🌐 Coding5s.com
**Concept:** Memory Manipulation (np.lib.stride_tricks.as_strided)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NumPy array memory layouts directly without triggering data duplication by using np.lib.stride_tricks.as_strided to construct highly customized dimensional views. Goal: Memory Manipulation (np.lib.stride_tricks.as_strided)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 Numpy | 📊 Level: Advanced
**Topic:** Manipulate NumPy array memory layouts directly without triggering data duplication by using np.lib.stride_tricks.as_strided to construct highly customized dimensional views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2"/>
        <v/>
      </c>
      <c r="AA24" s="56" t="str">
        <f t="shared" si="13"/>
        <v/>
      </c>
      <c r="AB24" s="56" t="str">
        <f t="shared" si="14"/>
        <v/>
      </c>
      <c r="AC24" s="56" t="str">
        <f t="shared" si="15"/>
        <v/>
      </c>
      <c r="AD24" s="56" t="str">
        <f t="shared" si="16"/>
        <v/>
      </c>
      <c r="AE24" s="40" t="s">
        <v>128</v>
      </c>
      <c r="AF24" s="40" t="s">
        <v>129</v>
      </c>
      <c r="AG24" s="40" t="s">
        <v>130</v>
      </c>
      <c r="AH24" s="56" t="str">
        <f t="shared" si="0"/>
        <v/>
      </c>
      <c r="AI24" s="54"/>
      <c r="AJ24" s="54"/>
      <c r="AK24" s="54">
        <v>16</v>
      </c>
      <c r="AL24" s="54" t="s">
        <v>131</v>
      </c>
      <c r="AM24" s="54" t="s">
        <v>132</v>
      </c>
    </row>
    <row r="25" spans="1:39">
      <c r="A25" s="45" t="str" cm="1">
        <f t="array" ref="A25">IF(H25="PROJECT", CHAR(10) &amp; "- " &amp; _xlfn.TEXTJOIN(CHAR(10) &amp; "- ", TRUE, _xlfn._xlws.FILTER($I$9:$I$1000, ($B$9:$B$1000=B25) * ($H$9:$H$1000="Topic"))), "")</f>
        <v xml:space="preserve">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v>
      </c>
      <c r="B25" s="45">
        <f t="shared" si="1"/>
        <v>2</v>
      </c>
      <c r="C25" s="95" t="s">
        <v>791</v>
      </c>
      <c r="D25" s="46">
        <v>0</v>
      </c>
      <c r="E25" s="58" t="s">
        <v>46</v>
      </c>
      <c r="F25" s="48">
        <v>17</v>
      </c>
      <c r="G25" s="49" t="s">
        <v>47</v>
      </c>
      <c r="H25" s="49" t="s">
        <v>77</v>
      </c>
      <c r="I25" s="50" t="s">
        <v>812</v>
      </c>
      <c r="J25" s="51" t="s">
        <v>813</v>
      </c>
      <c r="K25" s="129" t="str">
        <f t="shared" si="2"/>
        <v>[TASK] Teach through a practical Python - Numpy project following the micro-learning methodology, acting as a supportive tutor, creating a project about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#17 | Stage 1 | Python - Numpy | 📊 Level: Beginner | 🌐 Coding5s.com
**Project:** Extract and Isolate Specific Data Segments from a Matrix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5"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matrix data extraction tool that takes a 2D NumPy array grid as input, applies targeted multidimensional indexing and slicing logic, and outputs specific isolated sub-matrix views to the user. Topics applied in this project: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Project objective: Extract and Isolate Specific Data Segments from a Matrix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#17 | Practice | Python - Numpy | 📊 Level: Beginner
**Project:** Build a matrix data extraction tool that takes a 2D NumPy array grid as input, applies targeted multidimensional indexing and slicing logic, and outputs specific isolated sub-matrix views to the user
---
 | [FOOTER RULE - STRICT] End your response with: '--- ⚡ *Coding5s Mentor System — Eliminating Epistemic Debt*' | </v>
      </c>
      <c r="M25" s="53">
        <v>0</v>
      </c>
      <c r="N25" s="102" t="str">
        <f t="shared" si="4"/>
        <v>[ROLE] Careless Python Developer | [TASK] Generate debugging project in Python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[OUTPUT] Only header, dataset summary or statement (if any), email intro, objective, expected output, broken code, and footer | [HEADER RULE - STRICT] You MUST start your entire response EXACTLY with this markdown block (do not print anything before it):
### 🚀 Project #17 | Stage 2 | Python - Numpy | 📊 Level: Beginner | 🌐 Coding5s.com
Project: Extract and Isolate Specific Data Segments from a Matrix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Thai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matrix data extraction tool that takes a 2D NumPy array grid as input, applies targeted multidimensional indexing and slicing logic, and outputs specific isolated sub-matrix views to the user. Topics involved: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Project objective: Extract and Isolate Specific Data Segments from a Matrix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#17 | Debug | Python - Numpy | 📊 Level: Beginner
**Project:** Build a matrix data extraction tool that takes a 2D NumPy array grid as input, applies targeted multidimensional indexing and slicing logic, and outputs specific isolated sub-matrix views to the user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6"/>
        <v>[ROLE] Tech Lead | [TASK] Assign incomplete project script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#17 | Stage 3 | Python - Numpy | 📊 Level: Beginner | 🌐 Coding5s.com
**Project:** Extract and Isolate Specific Data Segments from a Matrix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matrix data extraction tool that takes a 2D NumPy array grid as input, applies targeted multidimensional indexing and slicing logic, and outputs specific isolated sub-matrix views to the user. Topics involved: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Project objective: Extract and Isolate Specific Data Segments from a Matrix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#17 | Complete | Python - Numpy | 📊 Level: Beginner
**Project:** Build a matrix data extraction tool that takes a 2D NumPy array grid as input, applies targeted multidimensional indexing and slicing logic, and outputs specific isolated sub-matrix views to the user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8"/>
        <v>[ROLE] Tech Lead | [TASK] Provide a messy but functional project for refactoring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[PERSONA RULE] Act as a Tech Lead. A junior wrote this working but messy code. Tone: professional but exhausted | [HEADER RULE - STRICT] You MUST start your entire response EXACTLY with this markdown block (do not print anything before it):
### 🚀 Project #17 | Stage 4 | Python - Numpy | 📊 Level: Beginner | 🌐 Coding5s.com
**Project:** Extract and Isolate Specific Data Segments from a Matrix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matrix data extraction tool that takes a 2D NumPy array grid as input, applies targeted multidimensional indexing and slicing logic, and outputs specific isolated sub-matrix views to the user. Topics involved: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Project objective: Extract and Isolate Specific Data Segments from a Matrix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#17 | Refactor | Python - Numpy | 📊 Level: Beginner
**Project:** Build a matrix data extraction tool that takes a 2D NumPy array grid as input, applies targeted multidimensional indexing and slicing logic, and outputs specific isolated sub-matrix views to the user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10"/>
        <v>[ROLE] Tech Product Manager assigning a Python Jira Ticket | [TASK] Provide a guided project implementation with full solution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#17 | Stage 5 | Python - Numpy | 📊 Level: Beginner | 🌐 Coding5s.com
**Project:** Extract and Isolate Specific Data Segments from a Matrix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matrix data extraction tool that takes a 2D NumPy array grid as input, applies targeted multidimensional indexing and slicing logic, and outputs specific isolated sub-matrix views to the user. Topics integrated: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Business Goal: Extract and Isolate Specific Data Segments from a Matrix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#17 | Extend | Python - Numpy | 📊 Level: Beginner
**Project:** Build a matrix data extraction tool that takes a 2D NumPy array grid as input, applies targeted multidimensional indexing and slicing logic, and outputs specific isolated sub-matrix views to the user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2"/>
        <v>[TASK] Teach through a practical Python - Numpy project following the micro-learning methodology, acting as a supportive tutor, creating a project about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#17 | Stage 1 | Python - Numpy | 📊 Level: Beginner | 🌐 Coding5s.com
**Project:** Extract and Isolate Specific Data Segments from a Matrix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5" s="56" t="str">
        <f t="shared" si="13"/>
        <v>[ROLE] Careless Python Developer | [TASK] Generate debugging project in Python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[OUTPUT] Only header, dataset summary or statement (if any), email intro, objective, expected output, broken code, and footer | [HEADER RULE - STRICT] You MUST start your entire response EXACTLY with this markdown block (do not print anything before it):
### 🚀 Project #17 | Stage 2 | Python - Numpy | 📊 Level: Beginner | 🌐 Coding5s.com
Project: Extract and Isolate Specific Data Segments from a Matrix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Thai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5" s="56" t="str">
        <f t="shared" si="14"/>
        <v>[ROLE] Tech Lead | [TASK] Assign incomplete project script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#17 | Stage 3 | Python - Numpy | 📊 Level: Beginner | 🌐 Coding5s.com
**Project:** Extract and Isolate Specific Data Segments from a Matrix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5" s="56" t="str">
        <f t="shared" si="15"/>
        <v>[ROLE] Tech Lead | [TASK] Provide a messy but functional project for refactoring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[PERSONA RULE] Act as a Tech Lead. A junior wrote this working but messy code. Tone: professional but exhausted | [HEADER RULE - STRICT] You MUST start your entire response EXACTLY with this markdown block (do not print anything before it):
### 🚀 Project #17 | Stage 4 | Python - Numpy | 📊 Level: Beginner | 🌐 Coding5s.com
**Project:** Extract and Isolate Specific Data Segments from a Matrix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5" s="56" t="str">
        <f t="shared" si="16"/>
        <v>[ROLE] Tech Product Manager assigning a Python Jira Ticket | [TASK] Provide a guided project implementation with full solution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#17 | Stage 5 | Python - Numpy | 📊 Level: Beginner | 🌐 Coding5s.com
**Project:** Extract and Isolate Specific Data Segments from a Matrix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5" s="40" t="s">
        <v>133</v>
      </c>
      <c r="AF25" s="40" t="s">
        <v>134</v>
      </c>
      <c r="AG25" s="40" t="s">
        <v>135</v>
      </c>
      <c r="AH25" s="56" t="str">
        <f t="shared" si="0"/>
        <v/>
      </c>
      <c r="AI25" s="54"/>
      <c r="AJ25" s="54"/>
      <c r="AK25" s="54">
        <v>17</v>
      </c>
      <c r="AL25" s="54" t="s">
        <v>136</v>
      </c>
      <c r="AM25" s="54" t="s">
        <v>137</v>
      </c>
    </row>
    <row r="26" spans="1:39">
      <c r="A26" s="45" t="str" cm="1">
        <f t="array" ref="A26">IF(H26="PROJECT", CHAR(10) &amp; "- " &amp; _xlfn.TEXTJOIN(CHAR(10) &amp; "- ", TRUE, _xlfn._xlws.FILTER($I$9:$I$1000, ($B$9:$B$1000=B26) * ($H$9:$H$1000="Topic"))), "")</f>
        <v/>
      </c>
      <c r="B26" s="45">
        <f t="shared" si="1"/>
        <v>3</v>
      </c>
      <c r="C26" s="95">
        <v>8</v>
      </c>
      <c r="D26" s="57">
        <v>4</v>
      </c>
      <c r="E26" s="58" t="s">
        <v>46</v>
      </c>
      <c r="F26" s="59">
        <v>18</v>
      </c>
      <c r="G26" s="60" t="s">
        <v>47</v>
      </c>
      <c r="H26" s="60" t="s">
        <v>48</v>
      </c>
      <c r="I26" s="61" t="s">
        <v>814</v>
      </c>
      <c r="J26" s="62" t="s">
        <v>815</v>
      </c>
      <c r="K26" s="129" t="str">
        <f t="shared" si="2"/>
        <v xml:space="preserve">[ROLE] Friendly tutor specializing in Python | [TOPIC] Perform basic element-wise arithmetic operations including addition, subtraction, multiplication, division, and exponentiation on NumPy arrays utilizing both scalar values and secondary arrays | [LEVEL] Beginner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 Numpy | 📊 Level: Beginner | 🌐 Coding5s.com
**Concept:** Element-wise Arithmetic Operations (+, -, *, /, ** with scalars/arrays)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basic element-wise arithmetic operations including addition, subtraction, multiplication, division, and exponentiation on NumPy arrays utilizing both scalar values and secondary arrays. Topic details: Element-wise Arithmetic Operations (+, -, *, /, ** with scalars/arrays)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 Numpy | 📊 Level: Beginner
**Topic:** Perform basic element-wise arithmetic operations including addition, subtraction, multiplication, division, and exponentiation on NumPy arrays utilizing both scalar values and secondary arrays
---
 | [FOOTER RULE - STRICT] End your response with: '--- ⚡ *Coding5s Mentor System — Eliminating Epistemic Debt*' | </v>
      </c>
      <c r="M26" s="52">
        <v>0</v>
      </c>
      <c r="N26" s="102" t="str">
        <f t="shared" si="4"/>
        <v>[ROLE] Careless Python Developer | [TASK] Generate debugging challenges in Python | | [TOPIC] Perform basic element-wise arithmetic operations including addition, subtraction, multiplication, division, and exponentiation on NumPy arrays utilizing both scalar values and secondary arrays | | [LEVEL] Beginner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2 🐛 Debug | Python - Numpy | 📊 Level: Beginner | 🌐 Coding5s.com
Concept: Element-wise Arithmetic Operations (+, -, *, /, ** with scalars/arrays)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basic element-wise arithmetic operations including addition, subtraction, multiplication, division, and exponentiation on NumPy arrays utilizing both scalar values and secondary arrays. Topic details: Element-wise Arithmetic Operations (+, -, *, /, ** with scalars/arrays)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 Numpy | 📊 Level: Beginner
**Topic:** Perform basic element-wise arithmetic operations including addition, subtraction, multiplication, division, and exponentiation on NumPy arrays utilizing both scalar values and secondary arrays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6"/>
        <v>[ROLE] Tech Lead | [TASK] Assign incomplete Python script challenges | [TOPIC] Perform basic element-wise arithmetic operations including addition, subtraction, multiplication, division, and exponentiation on NumPy arrays utilizing both scalar values and secondary arrays | [LEVEL] Beginner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3 🧩 Complete | Python - Numpy | 📊 Level: Beginner | 🌐 Coding5s.com
**Concept:** Element-wise Arithmetic Operations (+, -, *, /, ** with scalars/arrays)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basic element-wise arithmetic operations including addition, subtraction, multiplication, division, and exponentiation on NumPy arrays utilizing both scalar values and secondary arrays.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basic element-wise arithmetic operations including addition, subtraction, multiplication, division, and exponentiation on NumPy arrays utilizing both scalar values and secondary arrays. Topic details: Element-wise Arithmetic Operations (+, -, *, /, ** with scalars/arrays)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 Numpy | 📊 Level: Beginner
**Topic:** Perform basic element-wise arithmetic operations including addition, subtraction, multiplication, division, and exponentiation on NumPy arrays utilizing both scalar values and secondary arrays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8"/>
        <v>[ROLE] Tech Lead | [TASK] Provide intentionally messy but functional code for learning debugging and improvement | [TOPIC] Perform basic element-wise arithmetic operations including addition, subtraction, multiplication, division, and exponentiation on NumPy arrays utilizing both scalar values and secondary arrays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 Numpy | 📊 Level: Beginner | 🌐 Coding5s.com
**Concept:** Element-wise Arithmetic Operations (+, -, *, /, ** with scalars/arrays)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basic element-wise arithmetic operations including addition, subtraction, multiplication, division, and exponentiation on NumPy arrays utilizing both scalar values and secondary arrays. Topic details: Element-wise Arithmetic Operations (+, -, *, /, ** with scalars/arrays)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 Numpy | 📊 Level: Beginner
**Topic:** Perform basic element-wise arithmetic operations including addition, subtraction, multiplication, division, and exponentiation on NumPy arrays utilizing both scalar values and secondary arrays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10"/>
        <v>[ROLE] Tech Product Manager assigning a Python Jira Ticket | [TASK] Provide a guided implementation exercise with full solution for learning purposes | [TOPIC] Perform basic element-wise arithmetic operations including addition, subtraction, multiplication, division, and exponentiation on NumPy arrays utilizing both scalar values and secondary arrays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 Numpy | 📊 Level: Beginner | 🌐 Coding5s.com
**Concept:** Element-wise Arithmetic Operations (+, -, *, /, ** with scalars/arrays)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basic element-wise arithmetic operations including addition, subtraction, multiplication, division, and exponentiation on NumPy arrays utilizing both scalar values and secondary arrays. Goal: Element-wise Arithmetic Operations (+, -, *, /, ** with scalars/arrays)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 Numpy | 📊 Level: Beginner
**Topic:** Perform basic element-wise arithmetic operations including addition, subtraction, multiplication, division, and exponentiation on NumPy arrays utilizing both scalar values and secondary arrays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2"/>
        <v/>
      </c>
      <c r="AA26" s="56" t="str">
        <f t="shared" si="13"/>
        <v/>
      </c>
      <c r="AB26" s="56" t="str">
        <f t="shared" si="14"/>
        <v/>
      </c>
      <c r="AC26" s="56" t="str">
        <f t="shared" si="15"/>
        <v/>
      </c>
      <c r="AD26" s="56" t="str">
        <f t="shared" si="16"/>
        <v/>
      </c>
      <c r="AE26" s="40" t="s">
        <v>138</v>
      </c>
      <c r="AF26" s="40" t="s">
        <v>139</v>
      </c>
      <c r="AG26" s="40" t="s">
        <v>140</v>
      </c>
      <c r="AH26" s="56" t="str">
        <f t="shared" si="0"/>
        <v/>
      </c>
      <c r="AI26" s="54"/>
      <c r="AJ26" s="54"/>
      <c r="AK26" s="54">
        <v>18</v>
      </c>
      <c r="AL26" s="54" t="s">
        <v>141</v>
      </c>
      <c r="AM26" s="54" t="s">
        <v>142</v>
      </c>
    </row>
    <row r="27" spans="1:39">
      <c r="A27" s="45" t="str" cm="1">
        <f t="array" ref="A27">IF(H27="PROJECT", CHAR(10) &amp; "- " &amp; _xlfn.TEXTJOIN(CHAR(10) &amp; "- ", TRUE, _xlfn._xlws.FILTER($I$9:$I$1000, ($B$9:$B$1000=B27) * ($H$9:$H$1000="Topic"))), "")</f>
        <v/>
      </c>
      <c r="B27" s="45">
        <f t="shared" si="1"/>
        <v>3</v>
      </c>
      <c r="C27" s="95">
        <v>10</v>
      </c>
      <c r="D27" s="46">
        <v>3</v>
      </c>
      <c r="E27" s="58" t="s">
        <v>46</v>
      </c>
      <c r="F27" s="48">
        <v>19</v>
      </c>
      <c r="G27" s="49" t="s">
        <v>47</v>
      </c>
      <c r="H27" s="49" t="s">
        <v>48</v>
      </c>
      <c r="I27" s="50" t="s">
        <v>816</v>
      </c>
      <c r="J27" s="51" t="s">
        <v>817</v>
      </c>
      <c r="K27" s="129" t="str">
        <f t="shared" si="2"/>
        <v xml:space="preserve">[ROLE] Friendly tutor specializing in Python | [TOPIC] Apply NumPy mathematical universal functions (ufuncs) such as np.sqrt() for square roots, np.exp() for exponential scaling, and np.log() for logarithmic transformations across all array elements | [LEVEL] Beginner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 Numpy | 📊 Level: Beginner | 🌐 Coding5s.com
**Concept:** Mathematical Universal Functions - ufuncs (np.sqrt, np.exp, np.log)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NumPy mathematical universal functions (ufuncs) such as np.sqrt() for square roots, np.exp() for exponential scaling, and np.log() for logarithmic transformations across all array elements. Topic details: Mathematical Universal Functions - ufuncs (np.sqrt, np.exp, np.log)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 Numpy | 📊 Level: Beginner
**Topic:** Apply NumPy mathematical universal functions (ufuncs) such as np.sqrt() for square roots, np.exp() for exponential scaling, and np.log() for logarithmic transformations across all array elements
---
 | [FOOTER RULE - STRICT] End your response with: '--- ⚡ *Coding5s Mentor System — Eliminating Epistemic Debt*' | </v>
      </c>
      <c r="M27" s="53">
        <v>0</v>
      </c>
      <c r="N27" s="102" t="str">
        <f t="shared" si="4"/>
        <v>[ROLE] Careless Python Developer | [TASK] Generate debugging challenges in Python | | [TOPIC] Apply NumPy mathematical universal functions (ufuncs) such as np.sqrt() for square roots, np.exp() for exponential scaling, and np.log() for logarithmic transformations across all array elements | | [LEVEL] Beginner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2 🐛 Debug | Python - Numpy | 📊 Level: Beginner | 🌐 Coding5s.com
Concept: Mathematical Universal Functions - ufuncs (np.sqrt, np.exp, np.log)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NumPy mathematical universal functions (ufuncs) such as np.sqrt() for square roots, np.exp() for exponential scaling, and np.log() for logarithmic transformations across all array elements. Topic details: Mathematical Universal Functions - ufuncs (np.sqrt, np.exp, np.log)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 Numpy | 📊 Level: Beginner
**Topic:** Apply NumPy mathematical universal functions (ufuncs) such as np.sqrt() for square roots, np.exp() for exponential scaling, and np.log() for logarithmic transformations across all array elements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6"/>
        <v>[ROLE] Tech Lead | [TASK] Assign incomplete Python script challenges | [TOPIC] Apply NumPy mathematical universal functions (ufuncs) such as np.sqrt() for square roots, np.exp() for exponential scaling, and np.log() for logarithmic transformations across all array elements | [LEVEL] Beginner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3 🧩 Complete | Python - Numpy | 📊 Level: Beginner | 🌐 Coding5s.com
**Concept:** Mathematical Universal Functions - ufuncs (np.sqrt, np.exp, np.log)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NumPy mathematical universal functions (ufuncs) such as np.sqrt() for square roots, np.exp() for exponential scaling, and np.log() for logarithmic transformations across all array elements.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NumPy mathematical universal functions (ufuncs) such as np.sqrt() for square roots, np.exp() for exponential scaling, and np.log() for logarithmic transformations across all array elements. Topic details: Mathematical Universal Functions - ufuncs (np.sqrt, np.exp, np.log)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 Numpy | 📊 Level: Beginner
**Topic:** Apply NumPy mathematical universal functions (ufuncs) such as np.sqrt() for square roots, np.exp() for exponential scaling, and np.log() for logarithmic transformations across all array elements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8"/>
        <v>[ROLE] Tech Lead | [TASK] Provide intentionally messy but functional code for learning debugging and improvement | [TOPIC] Apply NumPy mathematical universal functions (ufuncs) such as np.sqrt() for square roots, np.exp() for exponential scaling, and np.log() for logarithmic transformations across all array elements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 Numpy | 📊 Level: Beginner | 🌐 Coding5s.com
**Concept:** Mathematical Universal Functions - ufuncs (np.sqrt, np.exp, np.log)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Apply NumPy mathematical universal functions (ufuncs) such as np.sqrt() for square roots, np.exp() for exponential scaling, and np.log() for logarithmic transformations across all array elements. Topic details: Mathematical Universal Functions - ufuncs (np.sqrt, np.exp, np.log)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 Numpy | 📊 Level: Beginner
**Topic:** Apply NumPy mathematical universal functions (ufuncs) such as np.sqrt() for square roots, np.exp() for exponential scaling, and np.log() for logarithmic transformations across all array elements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10"/>
        <v>[ROLE] Tech Product Manager assigning a Python Jira Ticket | [TASK] Provide a guided implementation exercise with full solution for learning purposes | [TOPIC] Apply NumPy mathematical universal functions (ufuncs) such as np.sqrt() for square roots, np.exp() for exponential scaling, and np.log() for logarithmic transformations across all array elements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 Numpy | 📊 Level: Beginner | 🌐 Coding5s.com
**Concept:** Mathematical Universal Functions - ufuncs (np.sqrt, np.exp, np.log)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NumPy mathematical universal functions (ufuncs) such as np.sqrt() for square roots, np.exp() for exponential scaling, and np.log() for logarithmic transformations across all array elements. Goal: Mathematical Universal Functions - ufuncs (np.sqrt, np.exp, np.log)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 Numpy | 📊 Level: Beginner
**Topic:** Apply NumPy mathematical universal functions (ufuncs) such as np.sqrt() for square roots, np.exp() for exponential scaling, and np.log() for logarithmic transformations across all array elements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2"/>
        <v/>
      </c>
      <c r="AA27" s="56" t="str">
        <f t="shared" si="13"/>
        <v/>
      </c>
      <c r="AB27" s="56" t="str">
        <f t="shared" si="14"/>
        <v/>
      </c>
      <c r="AC27" s="56" t="str">
        <f t="shared" si="15"/>
        <v/>
      </c>
      <c r="AD27" s="56" t="str">
        <f t="shared" si="16"/>
        <v/>
      </c>
      <c r="AE27" s="40" t="s">
        <v>143</v>
      </c>
      <c r="AF27" s="40" t="s">
        <v>144</v>
      </c>
      <c r="AG27" s="40" t="s">
        <v>145</v>
      </c>
      <c r="AH27" s="56" t="str">
        <f t="shared" si="0"/>
        <v/>
      </c>
      <c r="AI27" s="54"/>
      <c r="AJ27" s="54"/>
      <c r="AK27" s="54">
        <v>19</v>
      </c>
      <c r="AL27" s="54" t="s">
        <v>103</v>
      </c>
      <c r="AM27" s="54" t="s">
        <v>104</v>
      </c>
    </row>
    <row r="28" spans="1:39">
      <c r="A28" s="45" t="str" cm="1">
        <f t="array" ref="A28">IF(H28="PROJECT", CHAR(10) &amp; "- " &amp; _xlfn.TEXTJOIN(CHAR(10) &amp; "- ", TRUE, _xlfn._xlws.FILTER($I$9:$I$1000, ($B$9:$B$1000=B28) * ($H$9:$H$1000="Topic"))), "")</f>
        <v/>
      </c>
      <c r="B28" s="45">
        <f t="shared" si="1"/>
        <v>3</v>
      </c>
      <c r="C28" s="95">
        <v>8</v>
      </c>
      <c r="D28" s="57">
        <v>3</v>
      </c>
      <c r="E28" s="58" t="s">
        <v>46</v>
      </c>
      <c r="F28" s="59">
        <v>20</v>
      </c>
      <c r="G28" s="60" t="s">
        <v>47</v>
      </c>
      <c r="H28" s="60" t="s">
        <v>48</v>
      </c>
      <c r="I28" s="61" t="s">
        <v>818</v>
      </c>
      <c r="J28" s="62" t="s">
        <v>819</v>
      </c>
      <c r="K28" s="129" t="str">
        <f t="shared" si="2"/>
        <v xml:space="preserve">[ROLE] Friendly tutor specializing in Python | [TOPIC] Calculate geometric and trigonometric values across multi-element NumPy arrays utilizing universal functions such as np.sin(), np.cos(), and np.tan() | [LEVEL] Beginner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 Numpy | 📊 Level: Beginner | 🌐 Coding5s.com
**Concept:** Trigonometric Universal Functions (np.sin, np.cos, np.tan)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geometric and trigonometric values across multi-element NumPy arrays utilizing universal functions such as np.sin(), np.cos(), and np.tan(). Topic details: Trigonometric Universal Functions (np.sin, np.cos, np.tan)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 Numpy | 📊 Level: Beginner
**Topic:** Calculate geometric and trigonometric values across multi-element NumPy arrays utilizing universal functions such as np.sin(), np.cos(), and np.tan()
---
 | [FOOTER RULE - STRICT] End your response with: '--- ⚡ *Coding5s Mentor System — Eliminating Epistemic Debt*' | </v>
      </c>
      <c r="M28" s="52">
        <v>0</v>
      </c>
      <c r="N28" s="102" t="str">
        <f t="shared" si="4"/>
        <v>[ROLE] Careless Python Developer | [TASK] Generate debugging challenges in Python | | [TOPIC] Calculate geometric and trigonometric values across multi-element NumPy arrays utilizing universal functions such as np.sin(), np.cos(), and np.tan() | | [LEVEL] Beginner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2 🐛 Debug | Python - Numpy | 📊 Level: Beginner | 🌐 Coding5s.com
Concept: Trigonometric Universal Functions (np.sin, np.cos, np.tan)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geometric and trigonometric values across multi-element NumPy arrays utilizing universal functions such as np.sin(), np.cos(), and np.tan(). Topic details: Trigonometric Universal Functions (np.sin, np.cos, np.tan)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 Numpy | 📊 Level: Beginner
**Topic:** Calculate geometric and trigonometric values across multi-element NumPy arrays utilizing universal functions such as np.sin(), np.cos(), and np.tan()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6"/>
        <v>[ROLE] Tech Lead | [TASK] Assign incomplete Python script challenges | [TOPIC] Calculate geometric and trigonometric values across multi-element NumPy arrays utilizing universal functions such as np.sin(), np.cos(), and np.tan() | [LEVEL] Beginner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3 🧩 Complete | Python - Numpy | 📊 Level: Beginner | 🌐 Coding5s.com
**Concept:** Trigonometric Universal Functions (np.sin, np.cos, np.tan)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geometric and trigonometric values across multi-element NumPy arrays utilizing universal functions such as np.sin(), np.cos(), and np.tan().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geometric and trigonometric values across multi-element NumPy arrays utilizing universal functions such as np.sin(), np.cos(), and np.tan(). Topic details: Trigonometric Universal Functions (np.sin, np.cos, np.tan)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 Numpy | 📊 Level: Beginner
**Topic:** Calculate geometric and trigonometric values across multi-element NumPy arrays utilizing universal functions such as np.sin(), np.cos(), and np.tan()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8"/>
        <v>[ROLE] Tech Lead | [TASK] Provide intentionally messy but functional code for learning debugging and improvement | [TOPIC] Calculate geometric and trigonometric values across multi-element NumPy arrays utilizing universal functions such as np.sin(), np.cos(), and np.tan()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 Numpy | 📊 Level: Beginner | 🌐 Coding5s.com
**Concept:** Trigonometric Universal Functions (np.sin, np.cos, np.tan)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geometric and trigonometric values across multi-element NumPy arrays utilizing universal functions such as np.sin(), np.cos(), and np.tan(). Topic details: Trigonometric Universal Functions (np.sin, np.cos, np.tan)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 Numpy | 📊 Level: Beginner
**Topic:** Calculate geometric and trigonometric values across multi-element NumPy arrays utilizing universal functions such as np.sin(), np.cos(), and np.tan()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10"/>
        <v>[ROLE] Tech Product Manager assigning a Python Jira Ticket | [TASK] Provide a guided implementation exercise with full solution for learning purposes | [TOPIC] Calculate geometric and trigonometric values across multi-element NumPy arrays utilizing universal functions such as np.sin(), np.cos(), and np.tan()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 Numpy | 📊 Level: Beginner | 🌐 Coding5s.com
**Concept:** Trigonometric Universal Functions (np.sin, np.cos, np.tan)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geometric and trigonometric values across multi-element NumPy arrays utilizing universal functions such as np.sin(), np.cos(), and np.tan(). Goal: Trigonometric Universal Functions (np.sin, np.cos, np.tan)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 Numpy | 📊 Level: Beginner
**Topic:** Calculate geometric and trigonometric values across multi-element NumPy arrays utilizing universal functions such as np.sin(), np.cos(), and np.tan()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2"/>
        <v/>
      </c>
      <c r="AA28" s="56" t="str">
        <f t="shared" si="13"/>
        <v/>
      </c>
      <c r="AB28" s="56" t="str">
        <f t="shared" si="14"/>
        <v/>
      </c>
      <c r="AC28" s="56" t="str">
        <f t="shared" si="15"/>
        <v/>
      </c>
      <c r="AD28" s="56" t="str">
        <f t="shared" si="16"/>
        <v/>
      </c>
      <c r="AE28" s="40" t="s">
        <v>146</v>
      </c>
      <c r="AF28" s="40" t="s">
        <v>147</v>
      </c>
      <c r="AG28" s="40" t="s">
        <v>148</v>
      </c>
      <c r="AH28" s="56" t="str">
        <f t="shared" si="0"/>
        <v/>
      </c>
      <c r="AI28" s="54"/>
      <c r="AJ28" s="54"/>
      <c r="AK28" s="54">
        <v>20</v>
      </c>
      <c r="AL28" s="54" t="s">
        <v>108</v>
      </c>
      <c r="AM28" s="54" t="s">
        <v>109</v>
      </c>
    </row>
    <row r="29" spans="1:39">
      <c r="A29" s="45" t="str" cm="1">
        <f t="array" ref="A29">IF(H29="PROJECT", CHAR(10) &amp; "- " &amp; _xlfn.TEXTJOIN(CHAR(10) &amp; "- ", TRUE, _xlfn._xlws.FILTER($I$9:$I$1000, ($B$9:$B$1000=B29) * ($H$9:$H$1000="Topic"))), "")</f>
        <v/>
      </c>
      <c r="B29" s="45">
        <f t="shared" si="1"/>
        <v>3</v>
      </c>
      <c r="C29" s="95">
        <v>8</v>
      </c>
      <c r="D29" s="46">
        <v>4</v>
      </c>
      <c r="E29" s="58" t="s">
        <v>46</v>
      </c>
      <c r="F29" s="48">
        <v>21</v>
      </c>
      <c r="G29" s="49" t="s">
        <v>47</v>
      </c>
      <c r="H29" s="49" t="s">
        <v>48</v>
      </c>
      <c r="I29" s="50" t="s">
        <v>820</v>
      </c>
      <c r="J29" s="51" t="s">
        <v>821</v>
      </c>
      <c r="K29" s="129" t="str">
        <f t="shared" si="2"/>
        <v xml:space="preserve">[ROLE] Friendly tutor specializing in Python | [TOPIC] Modify floating-point NumPy arrays using structural rounding functions including np.around() to nearest integers, np.floor() to round down, and np.ceil() to force round up operations | [LEVEL] Beginner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 Numpy | 📊 Level: Beginner | 🌐 Coding5s.com
**Concept:** Rounding Operations (np.around, np.floor, np.ceil, np.trunc)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floating-point NumPy arrays using structural rounding functions including np.around() to nearest integers, np.floor() to round down, and np.ceil() to force round up operations. Topic details: Rounding Operations (np.around, np.floor, np.ceil, np.trunc)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 Numpy | 📊 Level: Beginner
**Topic:** Modify floating-point NumPy arrays using structural rounding functions including np.around() to nearest integers, np.floor() to round down, and np.ceil() to force round up operations
---
 | [FOOTER RULE - STRICT] End your response with: '--- ⚡ *Coding5s Mentor System — Eliminating Epistemic Debt*' | </v>
      </c>
      <c r="M29" s="53">
        <v>0</v>
      </c>
      <c r="N29" s="102" t="str">
        <f t="shared" si="4"/>
        <v>[ROLE] Careless Python Developer | [TASK] Generate debugging challenges in Python | | [TOPIC] Modify floating-point NumPy arrays using structural rounding functions including np.around() to nearest integers, np.floor() to round down, and np.ceil() to force round up operations | | [LEVEL] Beginner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2 🐛 Debug | Python - Numpy | 📊 Level: Beginner | 🌐 Coding5s.com
Concept: Rounding Operations (np.around, np.floor, np.ceil, np.trunc)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floating-point NumPy arrays using structural rounding functions including np.around() to nearest integers, np.floor() to round down, and np.ceil() to force round up operations. Topic details: Rounding Operations (np.around, np.floor, np.ceil, np.trunc)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 Numpy | 📊 Level: Beginner
**Topic:** Modify floating-point NumPy arrays using structural rounding functions including np.around() to nearest integers, np.floor() to round down, and np.ceil() to force round up operations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6"/>
        <v>[ROLE] Tech Lead | [TASK] Assign incomplete Python script challenges | [TOPIC] Modify floating-point NumPy arrays using structural rounding functions including np.around() to nearest integers, np.floor() to round down, and np.ceil() to force round up operations | [LEVEL] Beginner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3 🧩 Complete | Python - Numpy | 📊 Level: Beginner | 🌐 Coding5s.com
**Concept:** Rounding Operations (np.around, np.floor, np.ceil, np.trunc)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floating-point NumPy arrays using structural rounding functions including np.around() to nearest integers, np.floor() to round down, and np.ceil() to force round up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floating-point NumPy arrays using structural rounding functions including np.around() to nearest integers, np.floor() to round down, and np.ceil() to force round up operations. Topic details: Rounding Operations (np.around, np.floor, np.ceil, np.trunc)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 Numpy | 📊 Level: Beginner
**Topic:** Modify floating-point NumPy arrays using structural rounding functions including np.around() to nearest integers, np.floor() to round down, and np.ceil() to force round up operations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8"/>
        <v>[ROLE] Tech Lead | [TASK] Provide intentionally messy but functional code for learning debugging and improvement | [TOPIC] Modify floating-point NumPy arrays using structural rounding functions including np.around() to nearest integers, np.floor() to round down, and np.ceil() to force round up operations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 Numpy | 📊 Level: Beginner | 🌐 Coding5s.com
**Concept:** Rounding Operations (np.around, np.floor, np.ceil, np.trunc)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Modify floating-point NumPy arrays using structural rounding functions including np.around() to nearest integers, np.floor() to round down, and np.ceil() to force round up operations. Topic details: Rounding Operations (np.around, np.floor, np.ceil, np.trunc)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 Numpy | 📊 Level: Beginner
**Topic:** Modify floating-point NumPy arrays using structural rounding functions including np.around() to nearest integers, np.floor() to round down, and np.ceil() to force round up operations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10"/>
        <v>[ROLE] Tech Product Manager assigning a Python Jira Ticket | [TASK] Provide a guided implementation exercise with full solution for learning purposes | [TOPIC] Modify floating-point NumPy arrays using structural rounding functions including np.around() to nearest integers, np.floor() to round down, and np.ceil() to force round up operations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 Numpy | 📊 Level: Beginner | 🌐 Coding5s.com
**Concept:** Rounding Operations (np.around, np.floor, np.ceil, np.trunc)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floating-point NumPy arrays using structural rounding functions including np.around() to nearest integers, np.floor() to round down, and np.ceil() to force round up operations. Goal: Rounding Operations (np.around, np.floor, np.ceil, np.trunc)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 Numpy | 📊 Level: Beginner
**Topic:** Modify floating-point NumPy arrays using structural rounding functions including np.around() to nearest integers, np.floor() to round down, and np.ceil() to force round up operations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2"/>
        <v/>
      </c>
      <c r="AA29" s="56" t="str">
        <f t="shared" si="13"/>
        <v/>
      </c>
      <c r="AB29" s="56" t="str">
        <f t="shared" si="14"/>
        <v/>
      </c>
      <c r="AC29" s="56" t="str">
        <f t="shared" si="15"/>
        <v/>
      </c>
      <c r="AD29" s="56" t="str">
        <f t="shared" si="16"/>
        <v/>
      </c>
      <c r="AE29" s="40" t="s">
        <v>149</v>
      </c>
      <c r="AF29" s="40" t="s">
        <v>150</v>
      </c>
      <c r="AG29" s="40" t="s">
        <v>151</v>
      </c>
      <c r="AH29" s="56" t="str">
        <f t="shared" si="0"/>
        <v/>
      </c>
      <c r="AI29" s="54"/>
      <c r="AJ29" s="54"/>
      <c r="AK29" s="54">
        <v>21</v>
      </c>
      <c r="AL29" s="54" t="s">
        <v>113</v>
      </c>
      <c r="AM29" s="54" t="s">
        <v>114</v>
      </c>
    </row>
    <row r="30" spans="1:39">
      <c r="A30" s="45" t="str" cm="1">
        <f t="array" ref="A30">IF(H30="PROJECT", CHAR(10) &amp; "- " &amp; _xlfn.TEXTJOIN(CHAR(10) &amp; "- ", TRUE, _xlfn._xlws.FILTER($I$9:$I$1000, ($B$9:$B$1000=B30) * ($H$9:$H$1000="Topic"))), "")</f>
        <v/>
      </c>
      <c r="B30" s="45">
        <f t="shared" si="1"/>
        <v>3</v>
      </c>
      <c r="C30" s="95">
        <v>10</v>
      </c>
      <c r="D30" s="57">
        <v>3</v>
      </c>
      <c r="E30" s="58" t="s">
        <v>46</v>
      </c>
      <c r="F30" s="59">
        <v>22</v>
      </c>
      <c r="G30" s="60" t="s">
        <v>47</v>
      </c>
      <c r="H30" s="60" t="s">
        <v>48</v>
      </c>
      <c r="I30" s="61" t="s">
        <v>822</v>
      </c>
      <c r="J30" s="62" t="s">
        <v>823</v>
      </c>
      <c r="K30" s="129" t="str">
        <f t="shared" si="2"/>
        <v xml:space="preserve">[ROLE] Friendly tutor specializing in Python | [TOPIC] Calculate global summary statistics across an entire, unflattened NumPy array utilizing core aggregation functions including np.sum(), np.min(), and np.max() | [LEVEL] Beginner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 Numpy | 📊 Level: Beginner | 🌐 Coding5s.com
**Concept:** Basic Global Aggregation (np.sum, np.min, np.max)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global summary statistics across an entire, unflattened NumPy array utilizing core aggregation functions including np.sum(), np.min(), and np.max(). Topic details: Basic Global Aggregation (np.sum, np.min, np.max)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 Numpy | 📊 Level: Beginner
**Topic:** Calculate global summary statistics across an entire, unflattened NumPy array utilizing core aggregation functions including np.sum(), np.min(), and np.max()
---
 | [FOOTER RULE - STRICT] End your response with: '--- ⚡ *Coding5s Mentor System — Eliminating Epistemic Debt*' | </v>
      </c>
      <c r="M30" s="52">
        <v>0</v>
      </c>
      <c r="N30" s="102" t="str">
        <f t="shared" si="4"/>
        <v>[ROLE] Careless Python Developer | [TASK] Generate debugging challenges in Python | | [TOPIC] Calculate global summary statistics across an entire, unflattened NumPy array utilizing core aggregation functions including np.sum(), np.min(), and np.max() | | [LEVEL] Beginner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2 🐛 Debug | Python - Numpy | 📊 Level: Beginner | 🌐 Coding5s.com
Concept: Basic Global Aggregation (np.sum, np.min, np.max)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global summary statistics across an entire, unflattened NumPy array utilizing core aggregation functions including np.sum(), np.min(), and np.max(). Topic details: Basic Global Aggregation (np.sum, np.min, np.max)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 Numpy | 📊 Level: Beginner
**Topic:** Calculate global summary statistics across an entire, unflattened NumPy array utilizing core aggregation functions including np.sum(), np.min(), and np.max()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6"/>
        <v>[ROLE] Tech Lead | [TASK] Assign incomplete Python script challenges | [TOPIC] Calculate global summary statistics across an entire, unflattened NumPy array utilizing core aggregation functions including np.sum(), np.min(), and np.max() | [LEVEL] Beginner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3 🧩 Complete | Python - Numpy | 📊 Level: Beginner | 🌐 Coding5s.com
**Concept:** Basic Global Aggregation (np.sum, np.min, np.max)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global summary statistics across an entire, unflattened NumPy array utilizing core aggregation functions including np.sum(), np.min(), and np.max().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global summary statistics across an entire, unflattened NumPy array utilizing core aggregation functions including np.sum(), np.min(), and np.max(). Topic details: Basic Global Aggregation (np.sum, np.min, np.max)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 Numpy | 📊 Level: Beginner
**Topic:** Calculate global summary statistics across an entire, unflattened NumPy array utilizing core aggregation functions including np.sum(), np.min(), and np.max()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8"/>
        <v>[ROLE] Tech Lead | [TASK] Provide intentionally messy but functional code for learning debugging and improvement | [TOPIC] Calculate global summary statistics across an entire, unflattened NumPy array utilizing core aggregation functions including np.sum(), np.min(), and np.max()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 Numpy | 📊 Level: Beginner | 🌐 Coding5s.com
**Concept:** Basic Global Aggregation (np.sum, np.min, np.max)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global summary statistics across an entire, unflattened NumPy array utilizing core aggregation functions including np.sum(), np.min(), and np.max(). Topic details: Basic Global Aggregation (np.sum, np.min, np.max)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 Numpy | 📊 Level: Beginner
**Topic:** Calculate global summary statistics across an entire, unflattened NumPy array utilizing core aggregation functions including np.sum(), np.min(), and np.max()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10"/>
        <v>[ROLE] Tech Product Manager assigning a Python Jira Ticket | [TASK] Provide a guided implementation exercise with full solution for learning purposes | [TOPIC] Calculate global summary statistics across an entire, unflattened NumPy array utilizing core aggregation functions including np.sum(), np.min(), and np.max()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 Numpy | 📊 Level: Beginner | 🌐 Coding5s.com
**Concept:** Basic Global Aggregation (np.sum, np.min, np.max)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global summary statistics across an entire, unflattened NumPy array utilizing core aggregation functions including np.sum(), np.min(), and np.max(). Goal: Basic Global Aggregation (np.sum, np.min, np.max)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 Numpy | 📊 Level: Beginner
**Topic:** Calculate global summary statistics across an entire, unflattened NumPy array utilizing core aggregation functions including np.sum(), np.min(), and np.max()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2"/>
        <v/>
      </c>
      <c r="AA30" s="56" t="str">
        <f t="shared" si="13"/>
        <v/>
      </c>
      <c r="AB30" s="56" t="str">
        <f t="shared" si="14"/>
        <v/>
      </c>
      <c r="AC30" s="56" t="str">
        <f t="shared" si="15"/>
        <v/>
      </c>
      <c r="AD30" s="56" t="str">
        <f t="shared" si="16"/>
        <v/>
      </c>
      <c r="AE30" s="40" t="s">
        <v>152</v>
      </c>
      <c r="AF30" s="40" t="s">
        <v>153</v>
      </c>
      <c r="AG30" s="40" t="s">
        <v>154</v>
      </c>
      <c r="AH30" s="56" t="str">
        <f t="shared" si="0"/>
        <v/>
      </c>
      <c r="AI30" s="54"/>
      <c r="AJ30" s="54"/>
      <c r="AK30" s="54">
        <v>22</v>
      </c>
      <c r="AL30" s="54" t="s">
        <v>118</v>
      </c>
      <c r="AM30" s="54" t="s">
        <v>119</v>
      </c>
    </row>
    <row r="31" spans="1:39">
      <c r="A31" s="45" t="str" cm="1">
        <f t="array" ref="A31">IF(H31="PROJECT", CHAR(10) &amp; "- " &amp; _xlfn.TEXTJOIN(CHAR(10) &amp; "- ", TRUE, _xlfn._xlws.FILTER($I$9:$I$1000, ($B$9:$B$1000=B31) * ($H$9:$H$1000="Topic"))), "")</f>
        <v/>
      </c>
      <c r="B31" s="45">
        <f t="shared" si="1"/>
        <v>3</v>
      </c>
      <c r="C31" s="95">
        <v>8</v>
      </c>
      <c r="D31" s="46">
        <v>4</v>
      </c>
      <c r="E31" s="58" t="s">
        <v>46</v>
      </c>
      <c r="F31" s="48">
        <v>23</v>
      </c>
      <c r="G31" s="49" t="s">
        <v>158</v>
      </c>
      <c r="H31" s="49" t="s">
        <v>48</v>
      </c>
      <c r="I31" s="50" t="s">
        <v>824</v>
      </c>
      <c r="J31" s="51" t="s">
        <v>825</v>
      </c>
      <c r="K31" s="129" t="str">
        <f t="shared" si="2"/>
        <v xml:space="preserve">[ROLE] Friendly tutor specializing in Python | [TOPIC] Perform directional data aggregations on multi-dimensional NumPy arrays by assigning the axis parameter to strictly compute column-wise (axis=0) or row-wise (axis=1) statistical metrics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 Numpy | 📊 Level: Intermediate | 🌐 Coding5s.com
**Concept:** The axis Parameter Concept (Aggregating along axis 0 vs axis 1)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directional data aggregations on multi-dimensional NumPy arrays by assigning the axis parameter to strictly compute column-wise (axis=0) or row-wise (axis=1) statistical metrics. Topic details: The axis Parameter Concept (Aggregating along axis 0 vs axis 1)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 Numpy | 📊 Level: Intermediate
**Topic:** Perform directional data aggregations on multi-dimensional NumPy arrays by assigning the axis parameter to strictly compute column-wise (axis=0) or row-wise (axis=1) statistical metrics
---
 | [FOOTER RULE - STRICT] End your response with: '--- ⚡ *Coding5s Mentor System — Eliminating Epistemic Debt*' | </v>
      </c>
      <c r="M31" s="53">
        <v>0</v>
      </c>
      <c r="N31" s="102" t="str">
        <f t="shared" si="4"/>
        <v>[ROLE] Careless Python Developer | [TASK] Generate debugging challenges in Python | | [TOPIC] Perform directional data aggregations on multi-dimensional NumPy arrays by assigning the axis parameter to strictly compute column-wise (axis=0) or row-wise (axis=1) statistical metrics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2 🐛 Debug | Python - Numpy | 📊 Level: Intermediate | 🌐 Coding5s.com
Concept: The axis Parameter Concept (Aggregating along axis 0 vs axis 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directional data aggregations on multi-dimensional NumPy arrays by assigning the axis parameter to strictly compute column-wise (axis=0) or row-wise (axis=1) statistical metrics. Topic details: The axis Parameter Concept (Aggregating along axis 0 vs axis 1)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 Numpy | 📊 Level: Intermediate
**Topic:** Perform directional data aggregations on multi-dimensional NumPy arrays by assigning the axis parameter to strictly compute column-wise (axis=0) or row-wise (axis=1) statistical metrics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6"/>
        <v>[ROLE] Tech Lead | [TASK] Assign incomplete Python script challenges | [TOPIC] Perform directional data aggregations on multi-dimensional NumPy arrays by assigning the axis parameter to strictly compute column-wise (axis=0) or row-wise (axis=1) statistical metrics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3 🧩 Complete | Python - Numpy | 📊 Level: Intermediate | 🌐 Coding5s.com
**Concept:** The axis Parameter Concept (Aggregating along axis 0 vs axis 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directional data aggregations on multi-dimensional NumPy arrays by assigning the axis parameter to strictly compute column-wise (axis=0) or row-wise (axis=1) statistical metrics.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directional data aggregations on multi-dimensional NumPy arrays by assigning the axis parameter to strictly compute column-wise (axis=0) or row-wise (axis=1) statistical metrics. Topic details: The axis Parameter Concept (Aggregating along axis 0 vs axis 1)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 Numpy | 📊 Level: Intermediate
**Topic:** Perform directional data aggregations on multi-dimensional NumPy arrays by assigning the axis parameter to strictly compute column-wise (axis=0) or row-wise (axis=1) statistical metrics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8"/>
        <v>[ROLE] Tech Lead | [TASK] Provide intentionally messy but functional code for learning debugging and improvement | [TOPIC] Perform directional data aggregations on multi-dimensional NumPy arrays by assigning the axis parameter to strictly compute column-wise (axis=0) or row-wise (axis=1) statistical metrics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 Numpy | 📊 Level: Intermediate | 🌐 Coding5s.com
**Concept:** The axis Parameter Concept (Aggregating along axis 0 vs axis 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directional data aggregations on multi-dimensional NumPy arrays by assigning the axis parameter to strictly compute column-wise (axis=0) or row-wise (axis=1) statistical metrics. Topic details: The axis Parameter Concept (Aggregating along axis 0 vs axis 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 Numpy | 📊 Level: Intermediate
**Topic:** Perform directional data aggregations on multi-dimensional NumPy arrays by assigning the axis parameter to strictly compute column-wise (axis=0) or row-wise (axis=1) statistical metrics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10"/>
        <v>[ROLE] Tech Product Manager assigning a Python Jira Ticket | [TASK] Provide a guided implementation exercise with full solution for learning purposes | [TOPIC] Perform directional data aggregations on multi-dimensional NumPy arrays by assigning the axis parameter to strictly compute column-wise (axis=0) or row-wise (axis=1) statistical metrics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 Numpy | 📊 Level: Intermediate | 🌐 Coding5s.com
**Concept:** The axis Parameter Concept (Aggregating along axis 0 vs axis 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directional data aggregations on multi-dimensional NumPy arrays by assigning the axis parameter to strictly compute column-wise (axis=0) or row-wise (axis=1) statistical metrics. Goal: The axis Parameter Concept (Aggregating along axis 0 vs axis 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 Numpy | 📊 Level: Intermediate
**Topic:** Perform directional data aggregations on multi-dimensional NumPy arrays by assigning the axis parameter to strictly compute column-wise (axis=0) or row-wise (axis=1) statistical metrics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2"/>
        <v/>
      </c>
      <c r="AA31" s="56" t="str">
        <f t="shared" si="13"/>
        <v/>
      </c>
      <c r="AB31" s="56" t="str">
        <f t="shared" si="14"/>
        <v/>
      </c>
      <c r="AC31" s="56" t="str">
        <f t="shared" si="15"/>
        <v/>
      </c>
      <c r="AD31" s="56" t="str">
        <f t="shared" si="16"/>
        <v/>
      </c>
      <c r="AE31" s="40" t="s">
        <v>155</v>
      </c>
      <c r="AF31" s="40" t="s">
        <v>156</v>
      </c>
      <c r="AG31" s="40" t="s">
        <v>157</v>
      </c>
      <c r="AH31" s="56" t="str">
        <f t="shared" si="0"/>
        <v/>
      </c>
      <c r="AI31" s="54"/>
      <c r="AJ31" s="54"/>
      <c r="AK31" s="54">
        <v>23</v>
      </c>
      <c r="AL31" s="54" t="s">
        <v>123</v>
      </c>
      <c r="AM31" s="54" t="s">
        <v>124</v>
      </c>
    </row>
    <row r="32" spans="1:39">
      <c r="A32" s="45" t="str" cm="1">
        <f t="array" ref="A32">IF(H32="PROJECT", CHAR(10) &amp; "- " &amp; _xlfn.TEXTJOIN(CHAR(10) &amp; "- ", TRUE, _xlfn._xlws.FILTER($I$9:$I$1000, ($B$9:$B$1000=B32) * ($H$9:$H$1000="Topic"))), "")</f>
        <v/>
      </c>
      <c r="B32" s="45">
        <f t="shared" si="1"/>
        <v>3</v>
      </c>
      <c r="C32" s="95">
        <v>10</v>
      </c>
      <c r="D32" s="57">
        <v>5</v>
      </c>
      <c r="E32" s="58" t="s">
        <v>46</v>
      </c>
      <c r="F32" s="59">
        <v>24</v>
      </c>
      <c r="G32" s="60" t="s">
        <v>159</v>
      </c>
      <c r="H32" s="60" t="s">
        <v>48</v>
      </c>
      <c r="I32" s="61" t="s">
        <v>826</v>
      </c>
      <c r="J32" s="62" t="s">
        <v>827</v>
      </c>
      <c r="K32" s="129" t="str">
        <f t="shared" si="2"/>
        <v xml:space="preserve">[ROLE] Friendly tutor specializing in Python | [TOPIC] Implement advanced universal function methods in NumPy, utilizing .reduce() for cumulative reduction, .accumulate() for running totals, and .outer() for outer product generation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Python - Numpy | 📊 Level: Advanced | 🌐 Coding5s.com
**Concept:** Advanced Ufunc Methods (.reduce, .accumulate, .outer, .at)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2"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advanced universal function methods in NumPy, utilizing .reduce() for cumulative reduction, .accumulate() for running totals, and .outer() for outer product generation. Topic details: Advanced Ufunc Methods (.reduce, .accumulate, .outer, .at)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Python - Numpy | 📊 Level: Advanced
**Topic:** Implement advanced universal function methods in NumPy, utilizing .reduce() for cumulative reduction, .accumulate() for running totals, and .outer() for outer product generation
---
 | [FOOTER RULE - STRICT] End your response with: '--- ⚡ *Coding5s Mentor System — Eliminating Epistemic Debt*' | </v>
      </c>
      <c r="M32" s="52">
        <v>0</v>
      </c>
      <c r="N32" s="102" t="str">
        <f t="shared" si="4"/>
        <v>[ROLE] Careless Python Developer | [TASK] Generate debugging challenges in Python | | [TOPIC] Implement advanced universal function methods in NumPy, utilizing .reduce() for cumulative reduction, .accumulate() for running totals, and .outer() for outer product generation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2 🐛 Debug | Python - Numpy | 📊 Level: Advanced | 🌐 Coding5s.com
Concept: Advanced Ufunc Methods (.reduce, .accumulate, .outer, .at)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advanced universal function methods in NumPy, utilizing .reduce() for cumulative reduction, .accumulate() for running totals, and .outer() for outer product generation. Topic details: Advanced Ufunc Methods (.reduce, .accumulate, .outer, .at)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Python - Numpy | 📊 Level: Advanced
**Topic:** Implement advanced universal function methods in NumPy, utilizing .reduce() for cumulative reduction, .accumulate() for running totals, and .outer() for outer product generation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6"/>
        <v>[ROLE] Tech Lead | [TASK] Assign incomplete Python script challenges | [TOPIC] Implement advanced universal function methods in NumPy, utilizing .reduce() for cumulative reduction, .accumulate() for running totals, and .outer() for outer product generation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3 🧩 Complete | Python - Numpy | 📊 Level: Advanced | 🌐 Coding5s.com
**Concept:** Advanced Ufunc Methods (.reduce, .accumulate, .outer, .at)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advanced universal function methods in NumPy, utilizing .reduce() for cumulative reduction, .accumulate() for running totals, and .outer() for outer product generation.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advanced universal function methods in NumPy, utilizing .reduce() for cumulative reduction, .accumulate() for running totals, and .outer() for outer product generation. Topic details: Advanced Ufunc Methods (.reduce, .accumulate, .outer, .at)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Python - Numpy | 📊 Level: Advanced
**Topic:** Implement advanced universal function methods in NumPy, utilizing .reduce() for cumulative reduction, .accumulate() for running totals, and .outer() for outer product generation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8"/>
        <v>[ROLE] Tech Lead | [TASK] Provide intentionally messy but functional code for learning debugging and improvement | [TOPIC] Implement advanced universal function methods in NumPy, utilizing .reduce() for cumulative reduction, .accumulate() for running totals, and .outer() for outer product generation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Python - Numpy | 📊 Level: Advanced | 🌐 Coding5s.com
**Concept:** Advanced Ufunc Methods (.reduce, .accumulate, .outer, .at)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advanced universal function methods in NumPy, utilizing .reduce() for cumulative reduction, .accumulate() for running totals, and .outer() for outer product generation. Topic details: Advanced Ufunc Methods (.reduce, .accumulate, .outer, .at)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Python - Numpy | 📊 Level: Advanced
**Topic:** Implement advanced universal function methods in NumPy, utilizing .reduce() for cumulative reduction, .accumulate() for running totals, and .outer() for outer product generation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10"/>
        <v>[ROLE] Tech Product Manager assigning a Python Jira Ticket | [TASK] Provide a guided implementation exercise with full solution for learning purposes | [TOPIC] Implement advanced universal function methods in NumPy, utilizing .reduce() for cumulative reduction, .accumulate() for running totals, and .outer() for outer product generation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Python - Numpy | 📊 Level: Advanced | 🌐 Coding5s.com
**Concept:** Advanced Ufunc Methods (.reduce, .accumulate, .outer, .at)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advanced universal function methods in NumPy, utilizing .reduce() for cumulative reduction, .accumulate() for running totals, and .outer() for outer product generation. Goal: Advanced Ufunc Methods (.reduce, .accumulate, .outer, .at)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Python - Numpy | 📊 Level: Advanced
**Topic:** Implement advanced universal function methods in NumPy, utilizing .reduce() for cumulative reduction, .accumulate() for running totals, and .outer() for outer product generation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2"/>
        <v/>
      </c>
      <c r="AA32" s="56" t="str">
        <f t="shared" si="13"/>
        <v/>
      </c>
      <c r="AB32" s="56" t="str">
        <f t="shared" si="14"/>
        <v/>
      </c>
      <c r="AC32" s="56" t="str">
        <f t="shared" si="15"/>
        <v/>
      </c>
      <c r="AD32" s="56" t="str">
        <f t="shared" si="16"/>
        <v/>
      </c>
      <c r="AE32" s="40"/>
      <c r="AF32" s="40"/>
      <c r="AG32" s="40"/>
      <c r="AH32" s="56" t="str">
        <f t="shared" si="0"/>
        <v/>
      </c>
      <c r="AI32" s="54"/>
      <c r="AJ32" s="54"/>
      <c r="AK32" s="54">
        <v>24</v>
      </c>
      <c r="AL32" s="54" t="s">
        <v>128</v>
      </c>
      <c r="AM32" s="54" t="s">
        <v>129</v>
      </c>
    </row>
    <row r="33" spans="1:39">
      <c r="A33" s="45" t="str" cm="1">
        <f t="array" ref="A33">IF(H33="PROJECT", CHAR(10) &amp; "- " &amp; _xlfn.TEXTJOIN(CHAR(10) &amp; "- ", TRUE, _xlfn._xlws.FILTER($I$9:$I$1000, ($B$9:$B$1000=B33) * ($H$9:$H$1000="Topic"))), "")</f>
        <v xml:space="preserve">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v>
      </c>
      <c r="B33" s="45">
        <f t="shared" si="1"/>
        <v>3</v>
      </c>
      <c r="C33" s="95" t="s">
        <v>791</v>
      </c>
      <c r="D33" s="46">
        <v>0</v>
      </c>
      <c r="E33" s="58" t="s">
        <v>46</v>
      </c>
      <c r="F33" s="48">
        <v>25</v>
      </c>
      <c r="G33" s="49" t="s">
        <v>47</v>
      </c>
      <c r="H33" s="49" t="s">
        <v>77</v>
      </c>
      <c r="I33" s="50" t="s">
        <v>828</v>
      </c>
      <c r="J33" s="51" t="s">
        <v>829</v>
      </c>
      <c r="K33" s="129" t="str">
        <f t="shared" si="2"/>
        <v>[TASK] Teach through a practical Python - Numpy project following the micro-learning methodology, acting as a supportive tutor, creating a project about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 Numpy | 📊 Level: Beginner | 🌐 Coding5s.com
**Project:** Calculate Metrics and Transform Values on Numerical Sequences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3"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numerical sequence analyzer that takes a 1D NumPy array of raw data as input, applies global aggregation and mathematical ufuncs to calculate statistical metrics, and outputs the transformed analytical values. Topics applied in this project: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Project objective: Calculate Metrics and Transform Values on Numerical Sequences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#25 | Practice | Python - Numpy | 📊 Level: Beginner
**Project:** Build a numerical sequence analyzer that takes a 1D NumPy array of raw data as input, applies global aggregation and mathematical ufuncs to calculate statistical metrics, and outputs the transformed analytical values
---
 | [FOOTER RULE - STRICT] End your response with: '--- ⚡ *Coding5s Mentor System — Eliminating Epistemic Debt*' | </v>
      </c>
      <c r="M33" s="53">
        <v>0</v>
      </c>
      <c r="N33" s="102" t="str">
        <f t="shared" si="4"/>
        <v>[ROLE] Careless Python Developer | [TASK] Generate debugging project in Python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[OUTPUT] Only header, dataset summary or statement (if any), email intro, objective, expected output, broken code, and footer | [HEADER RULE - STRICT] You MUST start your entire response EXACTLY with this markdown block (do not print anything before it):
### 🚀 Project #25 | Stage 2 | Python - Numpy | 📊 Level: Beginner | 🌐 Coding5s.com
Project: Calculate Metrics and Transform Values on Numerical Sequences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numerical sequence analyzer that takes a 1D NumPy array of raw data as input, applies global aggregation and mathematical ufuncs to calculate statistical metrics, and outputs the transformed analytical values. Topics involved: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Project objective: Calculate Metrics and Transform Values on Numerical Sequences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#25 | Debug | Python - Numpy | 📊 Level: Beginner
**Project:** Build a numerical sequence analyzer that takes a 1D NumPy array of raw data as input, applies global aggregation and mathematical ufuncs to calculate statistical metrics, and outputs the transformed analytical values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6"/>
        <v>[ROLE] Tech Lead | [TASK] Assign incomplete project script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 Numpy | 📊 Level: Beginner | 🌐 Coding5s.com
**Project:** Calculate Metrics and Transform Values on Numerical Sequences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numerical sequence analyzer that takes a 1D NumPy array of raw data as input, applies global aggregation and mathematical ufuncs to calculate statistical metrics, and outputs the transformed analytical values. Topics involved: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Project objective: Calculate Metrics and Transform Values on Numerical Sequences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#25 | Complete | Python - Numpy | 📊 Level: Beginner
**Project:** Build a numerical sequence analyzer that takes a 1D NumPy array of raw data as input, applies global aggregation and mathematical ufuncs to calculate statistical metrics, and outputs the transformed analytical values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8"/>
        <v>[ROLE] Tech Lead | [TASK] Provide a messy but functional project for refactoring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[PERSONA RULE] Act as a Tech Lead. A junior wrote this working but messy code. Tone: professional but exhausted | [HEADER RULE - STRICT] You MUST start your entire response EXACTLY with this markdown block (do not print anything before it):
### 🚀 Project #25 | Stage 4 | Python - Numpy | 📊 Level: Beginner | 🌐 Coding5s.com
**Project:** Calculate Metrics and Transform Values on Numerical Sequences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numerical sequence analyzer that takes a 1D NumPy array of raw data as input, applies global aggregation and mathematical ufuncs to calculate statistical metrics, and outputs the transformed analytical values. Topics involved: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Project objective: Calculate Metrics and Transform Values on Numerical Sequences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#25 | Refactor | Python - Numpy | 📊 Level: Beginner
**Project:** Build a numerical sequence analyzer that takes a 1D NumPy array of raw data as input, applies global aggregation and mathematical ufuncs to calculate statistical metrics, and outputs the transformed analytical values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10"/>
        <v>[ROLE] Tech Product Manager assigning a Python Jira Ticket | [TASK] Provide a guided project implementation with full solution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#25 | Stage 5 | Python - Numpy | 📊 Level: Beginner | 🌐 Coding5s.com
**Project:** Calculate Metrics and Transform Values on Numerical Sequences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numerical sequence analyzer that takes a 1D NumPy array of raw data as input, applies global aggregation and mathematical ufuncs to calculate statistical metrics, and outputs the transformed analytical values. Topics integrated: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Business Goal: Calculate Metrics and Transform Values on Numerical Sequences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#25 | Extend | Python - Numpy | 📊 Level: Beginner
**Project:** Build a numerical sequence analyzer that takes a 1D NumPy array of raw data as input, applies global aggregation and mathematical ufuncs to calculate statistical metrics, and outputs the transformed analytical values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2"/>
        <v>[TASK] Teach through a practical Python - Numpy project following the micro-learning methodology, acting as a supportive tutor, creating a project about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 Numpy | 📊 Level: Beginner | 🌐 Coding5s.com
**Project:** Calculate Metrics and Transform Values on Numerical Sequences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3" s="56" t="str">
        <f t="shared" si="13"/>
        <v>[ROLE] Careless Python Developer | [TASK] Generate debugging project in Python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[OUTPUT] Only header, dataset summary or statement (if any), email intro, objective, expected output, broken code, and footer | [HEADER RULE - STRICT] You MUST start your entire response EXACTLY with this markdown block (do not print anything before it):
### 🚀 Project #25 | Stage 2 | Python - Numpy | 📊 Level: Beginner | 🌐 Coding5s.com
Project: Calculate Metrics and Transform Values on Numerical Sequences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3" s="56" t="str">
        <f t="shared" si="14"/>
        <v>[ROLE] Tech Lead | [TASK] Assign incomplete project script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 Numpy | 📊 Level: Beginner | 🌐 Coding5s.com
**Project:** Calculate Metrics and Transform Values on Numerical Sequences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3" s="56" t="str">
        <f t="shared" si="15"/>
        <v>[ROLE] Tech Lead | [TASK] Provide a messy but functional project for refactoring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[PERSONA RULE] Act as a Tech Lead. A junior wrote this working but messy code. Tone: professional but exhausted | [HEADER RULE - STRICT] You MUST start your entire response EXACTLY with this markdown block (do not print anything before it):
### 🚀 Project #25 | Stage 4 | Python - Numpy | 📊 Level: Beginner | 🌐 Coding5s.com
**Project:** Calculate Metrics and Transform Values on Numerical Sequences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3" s="56" t="str">
        <f t="shared" si="16"/>
        <v>[ROLE] Tech Product Manager assigning a Python Jira Ticket | [TASK] Provide a guided project implementation with full solution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#25 | Stage 5 | Python - Numpy | 📊 Level: Beginner | 🌐 Coding5s.com
**Project:** Calculate Metrics and Transform Values on Numerical Sequences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3" s="40"/>
      <c r="AF33" s="40"/>
      <c r="AG33" s="40"/>
      <c r="AH33" s="56" t="str">
        <f t="shared" si="0"/>
        <v/>
      </c>
      <c r="AI33" s="54"/>
      <c r="AJ33" s="54"/>
      <c r="AK33" s="54">
        <v>25</v>
      </c>
      <c r="AL33" s="54" t="s">
        <v>133</v>
      </c>
      <c r="AM33" s="54" t="s">
        <v>134</v>
      </c>
    </row>
    <row r="34" spans="1:39">
      <c r="A34" s="45" t="str" cm="1">
        <f t="array" ref="A34">IF(H34="PROJECT", CHAR(10) &amp; "- " &amp; _xlfn.TEXTJOIN(CHAR(10) &amp; "- ", TRUE, _xlfn._xlws.FILTER($I$9:$I$1000, ($B$9:$B$1000=B34) * ($H$9:$H$1000="Topic"))), "")</f>
        <v/>
      </c>
      <c r="B34" s="45">
        <f t="shared" si="1"/>
        <v>4</v>
      </c>
      <c r="C34" s="95">
        <v>8</v>
      </c>
      <c r="D34" s="57">
        <v>4</v>
      </c>
      <c r="E34" s="58" t="s">
        <v>46</v>
      </c>
      <c r="F34" s="59">
        <v>26</v>
      </c>
      <c r="G34" s="60" t="s">
        <v>47</v>
      </c>
      <c r="H34" s="60" t="s">
        <v>48</v>
      </c>
      <c r="I34" s="61" t="s">
        <v>830</v>
      </c>
      <c r="J34" s="62" t="s">
        <v>831</v>
      </c>
      <c r="K34" s="129" t="str">
        <f t="shared" si="2"/>
        <v xml:space="preserve">[ROLE] Friendly tutor specializing in Python | [TOPIC] Compute core statistical metrics on numerical NumPy arrays using dedicated functions such as np.mean() for averages, np.median() for central tendencies, and np.std() for standard deviations | [LEVEL] Beginner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 Numpy | 📊 Level: Beginner | 🌐 Coding5s.com
**Concept:** Statistical Operations (np.mean, np.median, np.std, np.var)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core statistical metrics on numerical NumPy arrays using dedicated functions such as np.mean() for averages, np.median() for central tendencies, and np.std() for standard deviations. Topic details: Statistical Operations (np.mean, np.median, np.std, np.var)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 Numpy | 📊 Level: Beginner
**Topic:** Compute core statistical metrics on numerical NumPy arrays using dedicated functions such as np.mean() for averages, np.median() for central tendencies, and np.std() for standard deviations
---
 | [FOOTER RULE - STRICT] End your response with: '--- ⚡ *Coding5s Mentor System — Eliminating Epistemic Debt*' | </v>
      </c>
      <c r="M34" s="52">
        <v>0</v>
      </c>
      <c r="N34" s="102" t="str">
        <f t="shared" si="4"/>
        <v>[ROLE] Careless Python Developer | [TASK] Generate debugging challenges in Python | | [TOPIC] Compute core statistical metrics on numerical NumPy arrays using dedicated functions such as np.mean() for averages, np.median() for central tendencies, and np.std() for standard deviations | | [LEVEL] Beginner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2 🐛 Debug | Python - Numpy | 📊 Level: Beginner | 🌐 Coding5s.com
Concept: Statistical Operations (np.mean, np.median, np.std, np.var)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core statistical metrics on numerical NumPy arrays using dedicated functions such as np.mean() for averages, np.median() for central tendencies, and np.std() for standard deviations. Topic details: Statistical Operations (np.mean, np.median, np.std, np.var)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 Numpy | 📊 Level: Beginner
**Topic:** Compute core statistical metrics on numerical NumPy arrays using dedicated functions such as np.mean() for averages, np.median() for central tendencies, and np.std() for standard deviations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6"/>
        <v>[ROLE] Tech Lead | [TASK] Assign incomplete Python script challenges | [TOPIC] Compute core statistical metrics on numerical NumPy arrays using dedicated functions such as np.mean() for averages, np.median() for central tendencies, and np.std() for standard deviations | [LEVEL] Beginner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3 🧩 Complete | Python - Numpy | 📊 Level: Beginner | 🌐 Coding5s.com
**Concept:** Statistical Operations (np.mean, np.median, np.std, np.var)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core statistical metrics on numerical NumPy arrays using dedicated functions such as np.mean() for averages, np.median() for central tendencies, and np.std() for standard deviations.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core statistical metrics on numerical NumPy arrays using dedicated functions such as np.mean() for averages, np.median() for central tendencies, and np.std() for standard deviations. Topic details: Statistical Operations (np.mean, np.median, np.std, np.var)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 Numpy | 📊 Level: Beginner
**Topic:** Compute core statistical metrics on numerical NumPy arrays using dedicated functions such as np.mean() for averages, np.median() for central tendencies, and np.std() for standard deviations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8"/>
        <v>[ROLE] Tech Lead | [TASK] Provide intentionally messy but functional code for learning debugging and improvement | [TOPIC] Compute core statistical metrics on numerical NumPy arrays using dedicated functions such as np.mean() for averages, np.median() for central tendencies, and np.std() for standard deviations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 Numpy | 📊 Level: Beginner | 🌐 Coding5s.com
**Concept:** Statistical Operations (np.mean, np.median, np.std, np.var)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core statistical metrics on numerical NumPy arrays using dedicated functions such as np.mean() for averages, np.median() for central tendencies, and np.std() for standard deviations. Topic details: Statistical Operations (np.mean, np.median, np.std, np.var)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 Numpy | 📊 Level: Beginner
**Topic:** Compute core statistical metrics on numerical NumPy arrays using dedicated functions such as np.mean() for averages, np.median() for central tendencies, and np.std() for standard deviations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10"/>
        <v>[ROLE] Tech Product Manager assigning a Python Jira Ticket | [TASK] Provide a guided implementation exercise with full solution for learning purposes | [TOPIC] Compute core statistical metrics on numerical NumPy arrays using dedicated functions such as np.mean() for averages, np.median() for central tendencies, and np.std() for standard deviations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 Numpy | 📊 Level: Beginner | 🌐 Coding5s.com
**Concept:** Statistical Operations (np.mean, np.median, np.std, np.var)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core statistical metrics on numerical NumPy arrays using dedicated functions such as np.mean() for averages, np.median() for central tendencies, and np.std() for standard deviations. Goal: Statistical Operations (np.mean, np.median, np.std, np.var)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 Numpy | 📊 Level: Beginner
**Topic:** Compute core statistical metrics on numerical NumPy arrays using dedicated functions such as np.mean() for averages, np.median() for central tendencies, and np.std() for standard deviations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2"/>
        <v/>
      </c>
      <c r="AA34" s="56" t="str">
        <f t="shared" si="13"/>
        <v/>
      </c>
      <c r="AB34" s="56" t="str">
        <f t="shared" si="14"/>
        <v/>
      </c>
      <c r="AC34" s="56" t="str">
        <f t="shared" si="15"/>
        <v/>
      </c>
      <c r="AD34" s="56" t="str">
        <f t="shared" si="16"/>
        <v/>
      </c>
      <c r="AE34" s="40"/>
      <c r="AF34" s="40"/>
      <c r="AG34" s="40"/>
      <c r="AH34" s="56" t="str">
        <f t="shared" si="0"/>
        <v/>
      </c>
      <c r="AI34" s="54"/>
      <c r="AJ34" s="54"/>
      <c r="AK34" s="54">
        <v>26</v>
      </c>
      <c r="AL34" s="54" t="s">
        <v>138</v>
      </c>
      <c r="AM34" s="54" t="s">
        <v>139</v>
      </c>
    </row>
    <row r="35" spans="1:39">
      <c r="A35" s="45" t="str" cm="1">
        <f t="array" ref="A35">IF(H35="PROJECT", CHAR(10) &amp; "- " &amp; _xlfn.TEXTJOIN(CHAR(10) &amp; "- ", TRUE, _xlfn._xlws.FILTER($I$9:$I$1000, ($B$9:$B$1000=B35) * ($H$9:$H$1000="Topic"))), "")</f>
        <v/>
      </c>
      <c r="B35" s="45">
        <f t="shared" si="1"/>
        <v>4</v>
      </c>
      <c r="C35" s="95">
        <v>10</v>
      </c>
      <c r="D35" s="46">
        <v>4</v>
      </c>
      <c r="E35" s="58" t="s">
        <v>46</v>
      </c>
      <c r="F35" s="48">
        <v>27</v>
      </c>
      <c r="G35" s="49" t="s">
        <v>158</v>
      </c>
      <c r="H35" s="49" t="s">
        <v>48</v>
      </c>
      <c r="I35" s="50" t="s">
        <v>832</v>
      </c>
      <c r="J35" s="51" t="s">
        <v>833</v>
      </c>
      <c r="K35" s="129" t="str">
        <f t="shared" si="2"/>
        <v xml:space="preserve">[ROLE] Friendly tutor specializing in Python | [TOPIC] Identify the precise positional index coordinates of the minimum and maximum data values residing within a NumPy array by executing np.argmin() and np.argmax()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 Numpy | 📊 Level: Intermediate | 🌐 Coding5s.com
**Concept:** Positional Aggregations (np.argmin, np.argmax)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Identify the precise positional index coordinates of the minimum and maximum data values residing within a NumPy array by executing np.argmin() and np.argmax(). Topic details: Positional Aggregations (np.argmin, np.argmax)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 Numpy | 📊 Level: Intermediate
**Topic:** Identify the precise positional index coordinates of the minimum and maximum data values residing within a NumPy array by executing np.argmin() and np.argmax()
---
 | [FOOTER RULE - STRICT] End your response with: '--- ⚡ *Coding5s Mentor System — Eliminating Epistemic Debt*' | </v>
      </c>
      <c r="M35" s="53">
        <v>0</v>
      </c>
      <c r="N35" s="102" t="str">
        <f t="shared" si="4"/>
        <v>[ROLE] Careless Python Developer | [TASK] Generate debugging challenges in Python | | [TOPIC] Identify the precise positional index coordinates of the minimum and maximum data values residing within a NumPy array by executing np.argmin() and np.argmax()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2 🐛 Debug | Python - Numpy | 📊 Level: Intermediate | 🌐 Coding5s.com
Concept: Positional Aggregations (np.argmin, np.argmax)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Identify the precise positional index coordinates of the minimum and maximum data values residing within a NumPy array by executing np.argmin() and np.argmax(). Topic details: Positional Aggregations (np.argmin, np.argmax)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 Numpy | 📊 Level: Intermediate
**Topic:** Identify the precise positional index coordinates of the minimum and maximum data values residing within a NumPy array by executing np.argmin() and np.argmax()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6"/>
        <v>[ROLE] Tech Lead | [TASK] Assign incomplete Python script challenges | [TOPIC] Identify the precise positional index coordinates of the minimum and maximum data values residing within a NumPy array by executing np.argmin() and np.argmax()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3 🧩 Complete | Python - Numpy | 📊 Level: Intermediate | 🌐 Coding5s.com
**Concept:** Positional Aggregations (np.argmin, np.argmax)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Identify the precise positional index coordinates of the minimum and maximum data values residing within a NumPy array by executing np.argmin() and np.argmax().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Identify the precise positional index coordinates of the minimum and maximum data values residing within a NumPy array by executing np.argmin() and np.argmax(). Topic details: Positional Aggregations (np.argmin, np.argmax)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 Numpy | 📊 Level: Intermediate
**Topic:** Identify the precise positional index coordinates of the minimum and maximum data values residing within a NumPy array by executing np.argmin() and np.argmax()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8"/>
        <v>[ROLE] Tech Lead | [TASK] Provide intentionally messy but functional code for learning debugging and improvement | [TOPIC] Identify the precise positional index coordinates of the minimum and maximum data values residing within a NumPy array by executing np.argmin() and np.argmax()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 Numpy | 📊 Level: Intermediate | 🌐 Coding5s.com
**Concept:** Positional Aggregations (np.argmin, np.argmax)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Identify the precise positional index coordinates of the minimum and maximum data values residing within a NumPy array by executing np.argmin() and np.argmax(). Topic details: Positional Aggregations (np.argmin, np.argmax)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 Numpy | 📊 Level: Intermediate
**Topic:** Identify the precise positional index coordinates of the minimum and maximum data values residing within a NumPy array by executing np.argmin() and np.argmax()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10"/>
        <v>[ROLE] Tech Product Manager assigning a Python Jira Ticket | [TASK] Provide a guided implementation exercise with full solution for learning purposes | [TOPIC] Identify the precise positional index coordinates of the minimum and maximum data values residing within a NumPy array by executing np.argmin() and np.argmax()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 Numpy | 📊 Level: Intermediate | 🌐 Coding5s.com
**Concept:** Positional Aggregations (np.argmin, np.argmax)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Identify the precise positional index coordinates of the minimum and maximum data values residing within a NumPy array by executing np.argmin() and np.argmax(). Goal: Positional Aggregations (np.argmin, np.argmax)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 Numpy | 📊 Level: Intermediate
**Topic:** Identify the precise positional index coordinates of the minimum and maximum data values residing within a NumPy array by executing np.argmin() and np.argmax()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2"/>
        <v/>
      </c>
      <c r="AA35" s="56" t="str">
        <f t="shared" si="13"/>
        <v/>
      </c>
      <c r="AB35" s="56" t="str">
        <f t="shared" si="14"/>
        <v/>
      </c>
      <c r="AC35" s="56" t="str">
        <f t="shared" si="15"/>
        <v/>
      </c>
      <c r="AD35" s="56" t="str">
        <f t="shared" si="16"/>
        <v/>
      </c>
      <c r="AE35" s="40"/>
      <c r="AF35" s="40"/>
      <c r="AG35" s="40"/>
      <c r="AH35" s="56" t="str">
        <f t="shared" si="0"/>
        <v/>
      </c>
      <c r="AI35" s="54"/>
      <c r="AJ35" s="54"/>
      <c r="AK35" s="54">
        <v>27</v>
      </c>
      <c r="AL35" s="54" t="s">
        <v>143</v>
      </c>
      <c r="AM35" s="54" t="s">
        <v>144</v>
      </c>
    </row>
    <row r="36" spans="1:39">
      <c r="A36" s="45" t="str" cm="1">
        <f t="array" ref="A36">IF(H36="PROJECT", CHAR(10) &amp; "- " &amp; _xlfn.TEXTJOIN(CHAR(10) &amp; "- ", TRUE, _xlfn._xlws.FILTER($I$9:$I$1000, ($B$9:$B$1000=B36) * ($H$9:$H$1000="Topic"))), "")</f>
        <v/>
      </c>
      <c r="B36" s="45">
        <f t="shared" si="1"/>
        <v>4</v>
      </c>
      <c r="C36" s="95">
        <v>8</v>
      </c>
      <c r="D36" s="57">
        <v>3</v>
      </c>
      <c r="E36" s="58" t="s">
        <v>46</v>
      </c>
      <c r="F36" s="59">
        <v>28</v>
      </c>
      <c r="G36" s="60" t="s">
        <v>158</v>
      </c>
      <c r="H36" s="60" t="s">
        <v>48</v>
      </c>
      <c r="I36" s="61" t="s">
        <v>834</v>
      </c>
      <c r="J36" s="62" t="s">
        <v>835</v>
      </c>
      <c r="K36" s="129" t="str">
        <f t="shared" si="2"/>
        <v xml:space="preserve">[ROLE] Friendly tutor specializing in Python | [TOPIC] Evaluate numerical NumPy arrays utilizing relational operators to generate mapped Boolean arrays that represent true or false logical states for each discrete element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 Numpy | 📊 Level: Intermediate | 🌐 Coding5s.com
**Concept:** Relational Operators &amp; Boolean Arrays (&gt;, &lt;, ==, !=)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numerical NumPy arrays utilizing relational operators to generate mapped Boolean arrays that represent true or false logical states for each discrete element. Topic details: Relational Operators &amp; Boolean Arrays (&gt;, &lt;, ==, !=)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 Numpy | 📊 Level: Intermediate
**Topic:** Evaluate numerical NumPy arrays utilizing relational operators to generate mapped Boolean arrays that represent true or false logical states for each discrete element
---
 | [FOOTER RULE - STRICT] End your response with: '--- ⚡ *Coding5s Mentor System — Eliminating Epistemic Debt*' | </v>
      </c>
      <c r="M36" s="52">
        <v>0</v>
      </c>
      <c r="N36" s="102" t="str">
        <f t="shared" si="4"/>
        <v>[ROLE] Careless Python Developer | [TASK] Generate debugging challenges in Python | | [TOPIC] Evaluate numerical NumPy arrays utilizing relational operators to generate mapped Boolean arrays that represent true or false logical states for each discrete element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2 🐛 Debug | Python - Numpy | 📊 Level: Intermediate | 🌐 Coding5s.com
Concept: Relational Operators &amp; Boolean Arrays (&gt;, &lt;,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numerical NumPy arrays utilizing relational operators to generate mapped Boolean arrays that represent true or false logical states for each discrete element. Topic details: Relational Operators &amp; Boolean Arrays (&gt;, &lt;, ==, !=)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 Numpy | 📊 Level: Intermediate
**Topic:** Evaluate numerical NumPy arrays utilizing relational operators to generate mapped Boolean arrays that represent true or false logical states for each discrete element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6"/>
        <v>[ROLE] Tech Lead | [TASK] Assign incomplete Python script challenges | [TOPIC] Evaluate numerical NumPy arrays utilizing relational operators to generate mapped Boolean arrays that represent true or false logical states for each discrete element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3 🧩 Complete | Python - Numpy | 📊 Level: Intermediate | 🌐 Coding5s.com
**Concept:** Relational Operators &amp; Boolean Arrays (&gt;, &lt;,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numerical NumPy arrays utilizing relational operators to generate mapped Boolean arrays that represent true or false logical states for each discrete element.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numerical NumPy arrays utilizing relational operators to generate mapped Boolean arrays that represent true or false logical states for each discrete element. Topic details: Relational Operators &amp; Boolean Arrays (&gt;, &lt;, ==, !=)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 Numpy | 📊 Level: Intermediate
**Topic:** Evaluate numerical NumPy arrays utilizing relational operators to generate mapped Boolean arrays that represent true or false logical states for each discrete element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8"/>
        <v>[ROLE] Tech Lead | [TASK] Provide intentionally messy but functional code for learning debugging and improvement | [TOPIC] Evaluate numerical NumPy arrays utilizing relational operators to generate mapped Boolean arrays that represent true or false logical states for each discrete element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 Numpy | 📊 Level: Intermediate | 🌐 Coding5s.com
**Concept:** Relational Operators &amp; Boolean Arrays (&gt;, &lt;,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numerical NumPy arrays utilizing relational operators to generate mapped Boolean arrays that represent true or false logical states for each discrete element. Topic details: Relational Operators &amp; Boolean Arrays (&gt;, &lt;,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 Numpy | 📊 Level: Intermediate
**Topic:** Evaluate numerical NumPy arrays utilizing relational operators to generate mapped Boolean arrays that represent true or false logical states for each discrete element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10"/>
        <v>[ROLE] Tech Product Manager assigning a Python Jira Ticket | [TASK] Provide a guided implementation exercise with full solution for learning purposes | [TOPIC] Evaluate numerical NumPy arrays utilizing relational operators to generate mapped Boolean arrays that represent true or false logical states for each discrete element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 Numpy | 📊 Level: Intermediate | 🌐 Coding5s.com
**Concept:** Relational Operators &amp; Boolean Arrays (&gt;, &lt;,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numerical NumPy arrays utilizing relational operators to generate mapped Boolean arrays that represent true or false logical states for each discrete element. Goal: Relational Operators &amp; Boolean Arrays (&gt;, &lt;,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 Numpy | 📊 Level: Intermediate
**Topic:** Evaluate numerical NumPy arrays utilizing relational operators to generate mapped Boolean arrays that represent true or false logical states for each discrete element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2"/>
        <v/>
      </c>
      <c r="AA36" s="56" t="str">
        <f t="shared" si="13"/>
        <v/>
      </c>
      <c r="AB36" s="56" t="str">
        <f t="shared" si="14"/>
        <v/>
      </c>
      <c r="AC36" s="56" t="str">
        <f t="shared" si="15"/>
        <v/>
      </c>
      <c r="AD36" s="56" t="str">
        <f t="shared" si="16"/>
        <v/>
      </c>
      <c r="AE36" s="40"/>
      <c r="AF36" s="40"/>
      <c r="AG36" s="40"/>
      <c r="AH36" s="56" t="str">
        <f t="shared" si="0"/>
        <v/>
      </c>
      <c r="AI36" s="54"/>
      <c r="AJ36" s="54"/>
      <c r="AK36" s="54">
        <v>28</v>
      </c>
      <c r="AL36" s="54" t="s">
        <v>146</v>
      </c>
      <c r="AM36" s="54" t="s">
        <v>147</v>
      </c>
    </row>
    <row r="37" spans="1:39">
      <c r="A37" s="45" t="str" cm="1">
        <f t="array" ref="A37">IF(H37="PROJECT", CHAR(10) &amp; "- " &amp; _xlfn.TEXTJOIN(CHAR(10) &amp; "- ", TRUE, _xlfn._xlws.FILTER($I$9:$I$1000, ($B$9:$B$1000=B37) * ($H$9:$H$1000="Topic"))), "")</f>
        <v/>
      </c>
      <c r="B37" s="45">
        <f t="shared" si="1"/>
        <v>4</v>
      </c>
      <c r="C37" s="95">
        <v>10</v>
      </c>
      <c r="D37" s="46">
        <v>4</v>
      </c>
      <c r="E37" s="58" t="s">
        <v>46</v>
      </c>
      <c r="F37" s="48">
        <v>29</v>
      </c>
      <c r="G37" s="49" t="s">
        <v>158</v>
      </c>
      <c r="H37" s="49" t="s">
        <v>48</v>
      </c>
      <c r="I37" s="50" t="s">
        <v>836</v>
      </c>
      <c r="J37" s="51" t="s">
        <v>837</v>
      </c>
      <c r="K37" s="129" t="str">
        <f t="shared" si="2"/>
        <v xml:space="preserve">[ROLE] Friendly tutor specializing in Python | [TOPIC] Extract specific subsets of data from a NumPy array by applying conditional Boolean masks to systematically filter out elements that do not meet predefined threshold criteria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 Numpy | 📊 Level: Intermediate | 🌐 Coding5s.com
**Concept:** Array Filtering using Boolean Masks (array[boolean_mask])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subsets of data from a NumPy array by applying conditional Boolean masks to systematically filter out elements that do not meet predefined threshold criteria. Topic details: Array Filtering using Boolean Masks (array[boolean_mask])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 Numpy | 📊 Level: Intermediate
**Topic:** Extract specific subsets of data from a NumPy array by applying conditional Boolean masks to systematically filter out elements that do not meet predefined threshold criteria
---
 | [FOOTER RULE - STRICT] End your response with: '--- ⚡ *Coding5s Mentor System — Eliminating Epistemic Debt*' | </v>
      </c>
      <c r="M37" s="53">
        <v>0</v>
      </c>
      <c r="N37" s="102" t="str">
        <f t="shared" si="4"/>
        <v>[ROLE] Careless Python Developer | [TASK] Generate debugging challenges in Python | | [TOPIC] Extract specific subsets of data from a NumPy array by applying conditional Boolean masks to systematically filter out elements that do not meet predefined threshold criteria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2 🐛 Debug | Python - Numpy | 📊 Level: Intermediate | 🌐 Coding5s.com
Concept: Array Filtering using Boolean Masks (array[boolean_mask])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subsets of data from a NumPy array by applying conditional Boolean masks to systematically filter out elements that do not meet predefined threshold criteria. Topic details: Array Filtering using Boolean Masks (array[boolean_mask])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 Numpy | 📊 Level: Intermediate
**Topic:** Extract specific subsets of data from a NumPy array by applying conditional Boolean masks to systematically filter out elements that do not meet predefined threshold criteria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2" t="str">
        <f t="shared" si="6"/>
        <v>[ROLE] Tech Lead | [TASK] Assign incomplete Python script challenges | [TOPIC] Extract specific subsets of data from a NumPy array by applying conditional Boolean masks to systematically filter out elements that do not meet predefined threshold criteria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3 🧩 Complete | Python - Numpy | 📊 Level: Intermediate | 🌐 Coding5s.com
**Concept:** Array Filtering using Boolean Masks (array[boolean_mask])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specific subsets of data from a NumPy array by applying conditional Boolean masks to systematically filter out elements that do not meet predefined threshold criteria.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subsets of data from a NumPy array by applying conditional Boolean masks to systematically filter out elements that do not meet predefined threshold criteria. Topic details: Array Filtering using Boolean Masks (array[boolean_mask])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 Numpy | 📊 Level: Intermediate
**Topic:** Extract specific subsets of data from a NumPy array by applying conditional Boolean masks to systematically filter out elements that do not meet predefined threshold criteria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2" t="str">
        <f t="shared" si="8"/>
        <v>[ROLE] Tech Lead | [TASK] Provide intentionally messy but functional code for learning debugging and improvement | [TOPIC] Extract specific subsets of data from a NumPy array by applying conditional Boolean masks to systematically filter out elements that do not meet predefined threshold criteria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 Numpy | 📊 Level: Intermediate | 🌐 Coding5s.com
**Concept:** Array Filtering using Boolean Masks (array[boolean_mask])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specific subsets of data from a NumPy array by applying conditional Boolean masks to systematically filter out elements that do not meet predefined threshold criteria. Topic details: Array Filtering using Boolean Masks (array[boolean_mask])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 Numpy | 📊 Level: Intermediate
**Topic:** Extract specific subsets of data from a NumPy array by applying conditional Boolean masks to systematically filter out elements that do not meet predefined threshold criteria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7" t="str">
        <f t="shared" si="10"/>
        <v>[ROLE] Tech Product Manager assigning a Python Jira Ticket | [TASK] Provide a guided implementation exercise with full solution for learning purposes | [TOPIC] Extract specific subsets of data from a NumPy array by applying conditional Boolean masks to systematically filter out elements that do not meet predefined threshold criteria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 Numpy | 📊 Level: Intermediate | 🌐 Coding5s.com
**Concept:** Array Filtering using Boolean Masks (array[boolean_mask])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subsets of data from a NumPy array by applying conditional Boolean masks to systematically filter out elements that do not meet predefined threshold criteria. Goal: Array Filtering using Boolean Masks (array[boolean_mask])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 Numpy | 📊 Level: Intermediate
**Topic:** Extract specific subsets of data from a NumPy array by applying conditional Boolean masks to systematically filter out elements that do not meet predefined threshold criteria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2"/>
        <v/>
      </c>
      <c r="AA37" s="56" t="str">
        <f t="shared" si="13"/>
        <v/>
      </c>
      <c r="AB37" s="56" t="str">
        <f t="shared" si="14"/>
        <v/>
      </c>
      <c r="AC37" s="56" t="str">
        <f t="shared" si="15"/>
        <v/>
      </c>
      <c r="AD37" s="56" t="str">
        <f t="shared" si="16"/>
        <v/>
      </c>
      <c r="AE37" s="40"/>
      <c r="AF37" s="40"/>
      <c r="AG37" s="40"/>
      <c r="AH37" s="56" t="str">
        <f t="shared" si="0"/>
        <v/>
      </c>
      <c r="AI37" s="54"/>
      <c r="AJ37" s="54"/>
      <c r="AK37" s="54">
        <v>29</v>
      </c>
      <c r="AL37" s="54" t="s">
        <v>149</v>
      </c>
      <c r="AM37" s="54" t="s">
        <v>150</v>
      </c>
    </row>
    <row r="38" spans="1:39">
      <c r="A38" s="45" t="str" cm="1">
        <f t="array" ref="A38">IF(H38="PROJECT", CHAR(10) &amp; "- " &amp; _xlfn.TEXTJOIN(CHAR(10) &amp; "- ", TRUE, _xlfn._xlws.FILTER($I$9:$I$1000, ($B$9:$B$1000=B38) * ($H$9:$H$1000="Topic"))), "")</f>
        <v/>
      </c>
      <c r="B38" s="45">
        <f t="shared" si="1"/>
        <v>4</v>
      </c>
      <c r="C38" s="95">
        <v>8</v>
      </c>
      <c r="D38" s="57">
        <v>5</v>
      </c>
      <c r="E38" s="58" t="s">
        <v>46</v>
      </c>
      <c r="F38" s="59">
        <v>30</v>
      </c>
      <c r="G38" s="60" t="s">
        <v>159</v>
      </c>
      <c r="H38" s="60" t="s">
        <v>48</v>
      </c>
      <c r="I38" s="61" t="s">
        <v>838</v>
      </c>
      <c r="J38" s="62" t="s">
        <v>839</v>
      </c>
      <c r="K38" s="129" t="str">
        <f t="shared" si="2"/>
        <v xml:space="preserve">[ROLE] Friendly tutor specializing in Python | [TOPIC] Construct complex filtering logic in NumPy by combining multiple conditional statements utilizing bitwise logical operators like &amp; (AND), | (OR), and ~ (NOT) to perform element-wise Boolean selection on multi-dimensional arrays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 Numpy | 📊 Level: Advanced | 🌐 Coding5s.com
**Concept:** Multiple Condition Masking (&amp; (AND), | (OR), ~ (NOT))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complex filtering logic in NumPy by combining multiple conditional statements utilizing bitwise logical operators like &amp; (AND), | (OR), and ~ (NOT) to perform element-wise Boolean selection on multi-dimensional arrays. Topic details: Multiple Condition Masking (&amp; (AND), | (OR), ~ (NOT))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 Numpy | 📊 Level: Advanced
**Topic:** Construct complex filtering logic in NumPy by combining multiple conditional statements utilizing bitwise logical operators like &amp; (AND), | (OR), and ~ (NOT) to perform element-wise Boolean selection on multi-dimensional arrays
---
 | [FOOTER RULE - STRICT] End your response with: '--- ⚡ *Coding5s Mentor System — Eliminating Epistemic Debt*' | </v>
      </c>
      <c r="M38" s="52">
        <v>0</v>
      </c>
      <c r="N38" s="102" t="str">
        <f t="shared" si="4"/>
        <v>[ROLE] Careless Python Developer | [TASK] Generate debugging challenges in Python | | [TOPIC] Construct complex filtering logic in NumPy by combining multiple conditional statements utilizing bitwise logical operators like &amp; (AND), | (OR), and ~ (NOT) to perform element-wise Boolean selection on multi-dimensional arrays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2 🐛 Debug | Python - Numpy | 📊 Level: Advanced | 🌐 Coding5s.com
Concept: Multiple Condition Masking (&amp; (AND), | (OR), ~ (NOT))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complex filtering logic in NumPy by combining multiple conditional statements utilizing bitwise logical operators like &amp; (AND), | (OR), and ~ (NOT) to perform element-wise Boolean selection on multi-dimensional arrays. Topic details: Multiple Condition Masking (&amp; (AND), | (OR), ~ (NOT))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 Numpy | 📊 Level: Advanced
**Topic:** Construct complex filtering logic in NumPy by combining multiple conditional statements utilizing bitwise logical operators like &amp; (AND), | (OR), and ~ (NOT) to perform element-wise Boolean selection on multi-dimensional arrays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2" t="str">
        <f t="shared" si="6"/>
        <v>[ROLE] Tech Lead | [TASK] Assign incomplete Python script challenges | [TOPIC] Construct complex filtering logic in NumPy by combining multiple conditional statements utilizing bitwise logical operators like &amp; (AND), | (OR), and ~ (NOT) to perform element-wise Boolean selection on multi-dimensional arrays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3 🧩 Complete | Python - Numpy | 📊 Level: Advanced | 🌐 Coding5s.com
**Concept:** Multiple Condition Masking (&amp; (AND), | (OR), ~ (NOT))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complex filtering logic in NumPy by combining multiple conditional statements utilizing bitwise logical operators like &amp; (AND), | (OR), and ~ (NOT) to perform element-wise Boolean selection on multi-dimensional arrays.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complex filtering logic in NumPy by combining multiple conditional statements utilizing bitwise logical operators like &amp; (AND), | (OR), and ~ (NOT) to perform element-wise Boolean selection on multi-dimensional arrays. Topic details: Multiple Condition Masking (&amp; (AND), | (OR), ~ (NOT))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 Numpy | 📊 Level: Advanced
**Topic:** Construct complex filtering logic in NumPy by combining multiple conditional statements utilizing bitwise logical operators like &amp; (AND), | (OR), and ~ (NOT) to perform element-wise Boolean selection on multi-dimensional arrays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2" t="str">
        <f t="shared" si="8"/>
        <v>[ROLE] Tech Lead | [TASK] Provide intentionally messy but functional code for learning debugging and improvement | [TOPIC] Construct complex filtering logic in NumPy by combining multiple conditional statements utilizing bitwise logical operators like &amp; (AND), | (OR), and ~ (NOT) to perform element-wise Boolean selection on multi-dimensional arrays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 Numpy | 📊 Level: Advanced | 🌐 Coding5s.com
**Concept:** Multiple Condition Masking (&amp; (AND), | (OR), ~ (NOT))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complex filtering logic in NumPy by combining multiple conditional statements utilizing bitwise logical operators like &amp; (AND), | (OR), and ~ (NOT) to perform element-wise Boolean selection on multi-dimensional arrays. Topic details: Multiple Condition Masking (&amp; (AND), | (OR), ~ (NOT))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 Numpy | 📊 Level: Advanced
**Topic:** Construct complex filtering logic in NumPy by combining multiple conditional statements utilizing bitwise logical operators like &amp; (AND), | (OR), and ~ (NOT) to perform element-wise Boolean selection on multi-dimensional arrays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7" t="str">
        <f t="shared" si="10"/>
        <v>[ROLE] Tech Product Manager assigning a Python Jira Ticket | [TASK] Provide a guided implementation exercise with full solution for learning purposes | [TOPIC] Construct complex filtering logic in NumPy by combining multiple conditional statements utilizing bitwise logical operators like &amp; (AND), | (OR), and ~ (NOT) to perform element-wise Boolean selection on multi-dimensional arrays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 Numpy | 📊 Level: Advanced | 🌐 Coding5s.com
**Concept:** Multiple Condition Masking (&amp; (AND), | (OR), ~ (NOT))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complex filtering logic in NumPy by combining multiple conditional statements utilizing bitwise logical operators like &amp; (AND), | (OR), and ~ (NOT) to perform element-wise Boolean selection on multi-dimensional arrays. Goal: Multiple Condition Masking (&amp; (AND), | (OR), ~ (NOT))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 Numpy | 📊 Level: Advanced
**Topic:** Construct complex filtering logic in NumPy by combining multiple conditional statements utilizing bitwise logical operators like &amp; (AND), | (OR), and ~ (NOT) to perform element-wise Boolean selection on multi-dimensional arrays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2"/>
        <v/>
      </c>
      <c r="AA38" s="56" t="str">
        <f t="shared" si="13"/>
        <v/>
      </c>
      <c r="AB38" s="56" t="str">
        <f t="shared" si="14"/>
        <v/>
      </c>
      <c r="AC38" s="56" t="str">
        <f t="shared" si="15"/>
        <v/>
      </c>
      <c r="AD38" s="56" t="str">
        <f t="shared" si="16"/>
        <v/>
      </c>
      <c r="AE38" s="40"/>
      <c r="AF38" s="40"/>
      <c r="AG38" s="40"/>
      <c r="AH38" s="56" t="str">
        <f t="shared" si="0"/>
        <v/>
      </c>
      <c r="AI38" s="54"/>
      <c r="AJ38" s="54"/>
      <c r="AK38" s="54">
        <v>30</v>
      </c>
      <c r="AL38" s="54" t="s">
        <v>152</v>
      </c>
      <c r="AM38" s="54" t="s">
        <v>153</v>
      </c>
    </row>
    <row r="39" spans="1:39">
      <c r="A39" s="45" t="str" cm="1">
        <f t="array" ref="A39">IF(H39="PROJECT", CHAR(10) &amp; "- " &amp; _xlfn.TEXTJOIN(CHAR(10) &amp; "- ", TRUE, _xlfn._xlws.FILTER($I$9:$I$1000, ($B$9:$B$1000=B39) * ($H$9:$H$1000="Topic"))), "")</f>
        <v/>
      </c>
      <c r="B39" s="45">
        <f t="shared" si="1"/>
        <v>4</v>
      </c>
      <c r="C39" s="95">
        <v>8</v>
      </c>
      <c r="D39" s="46">
        <v>4</v>
      </c>
      <c r="E39" s="58" t="s">
        <v>46</v>
      </c>
      <c r="F39" s="48">
        <v>31</v>
      </c>
      <c r="G39" s="49" t="s">
        <v>158</v>
      </c>
      <c r="H39" s="49" t="s">
        <v>48</v>
      </c>
      <c r="I39" s="50" t="s">
        <v>840</v>
      </c>
      <c r="J39" s="51" t="s">
        <v>841</v>
      </c>
      <c r="K39" s="129" t="str">
        <f t="shared" si="2"/>
        <v xml:space="preserve">[ROLE] Friendly tutor specializing in Python | [TOPIC] Implement conditional data replacement logic on NumPy arrays using the np.where() function to evaluate Boolean conditions and substitute elements accordingly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 Numpy | 📊 Level: Intermediate | 🌐 Coding5s.com
**Concept:** Conditional Replacement &amp; Logic (np.where)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conditional data replacement logic on NumPy arrays using the np.where() function to evaluate Boolean conditions and substitute elements accordingly. Topic details: Conditional Replacement &amp; Logic (np.where)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 Numpy | 📊 Level: Intermediate
**Topic:** Implement conditional data replacement logic on NumPy arrays using the np.where() function to evaluate Boolean conditions and substitute elements accordingly
---
 | [FOOTER RULE - STRICT] End your response with: '--- ⚡ *Coding5s Mentor System — Eliminating Epistemic Debt*' | </v>
      </c>
      <c r="M39" s="53">
        <v>0</v>
      </c>
      <c r="N39" s="102" t="str">
        <f t="shared" si="4"/>
        <v>[ROLE] Careless Python Developer | [TASK] Generate debugging challenges in Python | | [TOPIC] Implement conditional data replacement logic on NumPy arrays using the np.where() function to evaluate Boolean conditions and substitute elements accordingly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2 🐛 Debug | Python - Numpy | 📊 Level: Intermediate | 🌐 Coding5s.com
Concept: Conditional Replacement &amp; Logic (np.where)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conditional data replacement logic on NumPy arrays using the np.where() function to evaluate Boolean conditions and substitute elements accordingly. Topic details: Conditional Replacement &amp; Logic (np.where)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 Numpy | 📊 Level: Intermediate
**Topic:** Implement conditional data replacement logic on NumPy arrays using the np.where() function to evaluate Boolean conditions and substitute elements accordingly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2" t="str">
        <f t="shared" si="6"/>
        <v>[ROLE] Tech Lead | [TASK] Assign incomplete Python script challenges | [TOPIC] Implement conditional data replacement logic on NumPy arrays using the np.where() function to evaluate Boolean conditions and substitute elements accordingly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3 🧩 Complete | Python - Numpy | 📊 Level: Intermediate | 🌐 Coding5s.com
**Concept:** Conditional Replacement &amp; Logic (np.where)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conditional data replacement logic on NumPy arrays using the np.where() function to evaluate Boolean conditions and substitute elements accordingly.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conditional data replacement logic on NumPy arrays using the np.where() function to evaluate Boolean conditions and substitute elements accordingly. Topic details: Conditional Replacement &amp; Logic (np.where)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 Numpy | 📊 Level: Intermediate
**Topic:** Implement conditional data replacement logic on NumPy arrays using the np.where() function to evaluate Boolean conditions and substitute elements accordingly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2" t="str">
        <f t="shared" si="8"/>
        <v>[ROLE] Tech Lead | [TASK] Provide intentionally messy but functional code for learning debugging and improvement | [TOPIC] Implement conditional data replacement logic on NumPy arrays using the np.where() function to evaluate Boolean conditions and substitute elements accordingly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 Numpy | 📊 Level: Intermediate | 🌐 Coding5s.com
**Concept:** Conditional Replacement &amp; Logic (np.where)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conditional data replacement logic on NumPy arrays using the np.where() function to evaluate Boolean conditions and substitute elements accordingly. Topic details: Conditional Replacement &amp; Logic (np.where)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 Numpy | 📊 Level: Intermediate
**Topic:** Implement conditional data replacement logic on NumPy arrays using the np.where() function to evaluate Boolean conditions and substitute elements accordingly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7" t="str">
        <f t="shared" si="10"/>
        <v>[ROLE] Tech Product Manager assigning a Python Jira Ticket | [TASK] Provide a guided implementation exercise with full solution for learning purposes | [TOPIC] Implement conditional data replacement logic on NumPy arrays using the np.where() function to evaluate Boolean conditions and substitute elements accordingly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 Numpy | 📊 Level: Intermediate | 🌐 Coding5s.com
**Concept:** Conditional Replacement &amp; Logic (np.where)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conditional data replacement logic on NumPy arrays using the np.where() function to evaluate Boolean conditions and substitute elements accordingly. Goal: Conditional Replacement &amp; Logic (np.where)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 Numpy | 📊 Level: Intermediate
**Topic:** Implement conditional data replacement logic on NumPy arrays using the np.where() function to evaluate Boolean conditions and substitute elements accordingly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2"/>
        <v/>
      </c>
      <c r="AA39" s="56" t="str">
        <f t="shared" si="13"/>
        <v/>
      </c>
      <c r="AB39" s="56" t="str">
        <f t="shared" si="14"/>
        <v/>
      </c>
      <c r="AC39" s="56" t="str">
        <f t="shared" si="15"/>
        <v/>
      </c>
      <c r="AD39" s="56" t="str">
        <f t="shared" si="16"/>
        <v/>
      </c>
      <c r="AE39" s="40"/>
      <c r="AF39" s="40"/>
      <c r="AG39" s="40"/>
      <c r="AH39" s="56" t="str">
        <f t="shared" si="0"/>
        <v/>
      </c>
      <c r="AI39" s="54"/>
      <c r="AJ39" s="54"/>
      <c r="AK39" s="54">
        <v>31</v>
      </c>
      <c r="AL39" s="54" t="s">
        <v>49</v>
      </c>
      <c r="AM39" s="54" t="s">
        <v>50</v>
      </c>
    </row>
    <row r="40" spans="1:39">
      <c r="A40" s="45" t="str" cm="1">
        <f t="array" ref="A40">IF(H40="PROJECT", CHAR(10) &amp; "- " &amp; _xlfn.TEXTJOIN(CHAR(10) &amp; "- ", TRUE, _xlfn._xlws.FILTER($I$9:$I$1000, ($B$9:$B$1000=B40) * ($H$9:$H$1000="Topic"))), "")</f>
        <v/>
      </c>
      <c r="B40" s="45">
        <f t="shared" si="1"/>
        <v>4</v>
      </c>
      <c r="C40" s="95">
        <v>10</v>
      </c>
      <c r="D40" s="57">
        <v>3</v>
      </c>
      <c r="E40" s="58" t="s">
        <v>46</v>
      </c>
      <c r="F40" s="59">
        <v>32</v>
      </c>
      <c r="G40" s="60" t="s">
        <v>158</v>
      </c>
      <c r="H40" s="60" t="s">
        <v>48</v>
      </c>
      <c r="I40" s="61" t="s">
        <v>842</v>
      </c>
      <c r="J40" s="62" t="s">
        <v>843</v>
      </c>
      <c r="K40" s="129" t="str">
        <f t="shared" si="2"/>
        <v xml:space="preserve">[ROLE] Friendly tutor specializing in Python | [TOPIC] Constrain NumPy array elements within specific numerical boundaries by applying the np.clip() function to establish strict minimum and maximum thresholds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Python - Numpy | 📊 Level: Intermediate | 🌐 Coding5s.com
**Concept:** Clipping Values to a Range (np.clip)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Constrain NumPy array elements within specific numerical boundaries by applying the np.clip() function to establish strict minimum and maximum thresholds. Topic details: Clipping Values to a Range (np.clip)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 Numpy | 📊 Level: Intermediate
**Topic:** Constrain NumPy array elements within specific numerical boundaries by applying the np.clip() function to establish strict minimum and maximum thresholds
---
 | [FOOTER RULE - STRICT] End your response with: '--- ⚡ *Coding5s Mentor System — Eliminating Epistemic Debt*' | </v>
      </c>
      <c r="M40" s="52">
        <v>0</v>
      </c>
      <c r="N40" s="102" t="str">
        <f t="shared" si="4"/>
        <v>[ROLE] Careless Python Developer | [TASK] Generate debugging challenges in Python | | [TOPIC] Constrain NumPy array elements within specific numerical boundaries by applying the np.clip() function to establish strict minimum and maximum thresholds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2 🐛 Debug | Python - Numpy | 📊 Level: Intermediate | 🌐 Coding5s.com
Concept: Clipping Values to a Range (np.clip)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Constrain NumPy array elements within specific numerical boundaries by applying the np.clip() function to establish strict minimum and maximum thresholds. Topic details: Clipping Values to a Range (np.clip)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 Numpy | 📊 Level: Intermediate
**Topic:** Constrain NumPy array elements within specific numerical boundaries by applying the np.clip() function to establish strict minimum and maximum thresholds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2" t="str">
        <f t="shared" si="6"/>
        <v>[ROLE] Tech Lead | [TASK] Assign incomplete Python script challenges | [TOPIC] Constrain NumPy array elements within specific numerical boundaries by applying the np.clip() function to establish strict minimum and maximum thresholds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3 🧩 Complete | Python - Numpy | 📊 Level: Intermediate | 🌐 Coding5s.com
**Concept:** Clipping Values to a Range (np.clip)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Constrain NumPy array elements within specific numerical boundaries by applying the np.clip() function to establish strict minimum and maximum thresholds.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Constrain NumPy array elements within specific numerical boundaries by applying the np.clip() function to establish strict minimum and maximum thresholds. Topic details: Clipping Values to a Range (np.clip)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 Numpy | 📊 Level: Intermediate
**Topic:** Constrain NumPy array elements within specific numerical boundaries by applying the np.clip() function to establish strict minimum and maximum thresholds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2" t="str">
        <f t="shared" si="8"/>
        <v>[ROLE] Tech Lead | [TASK] Provide intentionally messy but functional code for learning debugging and improvement | [TOPIC] Constrain NumPy array elements within specific numerical boundaries by applying the np.clip() function to establish strict minimum and maximum thresholds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 Numpy | 📊 Level: Intermediate | 🌐 Coding5s.com
**Concept:** Clipping Values to a Range (np.clip)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Constrain NumPy array elements within specific numerical boundaries by applying the np.clip() function to establish strict minimum and maximum thresholds. Topic details: Clipping Values to a Range (np.clip)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 Numpy | 📊 Level: Intermediate
**Topic:** Constrain NumPy array elements within specific numerical boundaries by applying the np.clip() function to establish strict minimum and maximum thresholds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7" t="str">
        <f t="shared" si="10"/>
        <v>[ROLE] Tech Product Manager assigning a Python Jira Ticket | [TASK] Provide a guided implementation exercise with full solution for learning purposes | [TOPIC] Constrain NumPy array elements within specific numerical boundaries by applying the np.clip() function to establish strict minimum and maximum thresholds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 Numpy | 📊 Level: Intermediate | 🌐 Coding5s.com
**Concept:** Clipping Values to a Range (np.clip)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Constrain NumPy array elements within specific numerical boundaries by applying the np.clip() function to establish strict minimum and maximum thresholds. Goal: Clipping Values to a Range (np.clip)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 Numpy | 📊 Level: Intermediate
**Topic:** Constrain NumPy array elements within specific numerical boundaries by applying the np.clip() function to establish strict minimum and maximum thresholds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2"/>
        <v/>
      </c>
      <c r="AA40" s="56" t="str">
        <f t="shared" si="13"/>
        <v/>
      </c>
      <c r="AB40" s="56" t="str">
        <f t="shared" si="14"/>
        <v/>
      </c>
      <c r="AC40" s="56" t="str">
        <f t="shared" si="15"/>
        <v/>
      </c>
      <c r="AD40" s="56" t="str">
        <f t="shared" si="16"/>
        <v/>
      </c>
      <c r="AE40" s="40"/>
      <c r="AF40" s="40"/>
      <c r="AG40" s="40"/>
      <c r="AH40" s="56" t="str">
        <f t="shared" si="0"/>
        <v/>
      </c>
      <c r="AI40" s="54"/>
      <c r="AJ40" s="54"/>
      <c r="AK40" s="54">
        <v>32</v>
      </c>
      <c r="AL40" s="54" t="s">
        <v>55</v>
      </c>
      <c r="AM40" s="54" t="s">
        <v>56</v>
      </c>
    </row>
    <row r="41" spans="1:39">
      <c r="A41" s="45" t="str" cm="1">
        <f t="array" ref="A41">IF(H41="PROJECT", CHAR(10) &amp; "- " &amp; _xlfn.TEXTJOIN(CHAR(10) &amp; "- ", TRUE, _xlfn._xlws.FILTER($I$9:$I$1000, ($B$9:$B$1000=B41) * ($H$9:$H$1000="Topic"))), "")</f>
        <v xml:space="preserve">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v>
      </c>
      <c r="B41" s="45">
        <f t="shared" si="1"/>
        <v>4</v>
      </c>
      <c r="C41" s="95" t="s">
        <v>791</v>
      </c>
      <c r="D41" s="46">
        <v>0</v>
      </c>
      <c r="E41" s="58" t="s">
        <v>844</v>
      </c>
      <c r="F41" s="48">
        <v>33</v>
      </c>
      <c r="G41" s="49" t="s">
        <v>158</v>
      </c>
      <c r="H41" s="49" t="s">
        <v>77</v>
      </c>
      <c r="I41" s="50" t="s">
        <v>845</v>
      </c>
      <c r="J41" s="51" t="s">
        <v>846</v>
      </c>
      <c r="K41" s="129" t="str">
        <f t="shared" si="2"/>
        <v>[TASK] Teach through a practical Python - Numpy project following the micro-learning methodology, acting as a supportive tutor, creating a project about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#33 | Stage 1 | Python - Numpy | 📊 Level: Intermediate | 🌐 Coding5s.com
**Project:** Clean &amp; Filter Outliers from a Dataset using Statistical Thresholds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1"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outlier cleaning tool that takes a 1D NumPy array dataset, calculates standard deviation boundaries, applies Boolean masking to filter anomalous values, and outputs the clean numerical dataset. Topics applied in this project: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Project objective: Clean &amp; Filter Outliers from a Dataset using Statistical Thresholds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#33 | Practice | Python - Numpy | 📊 Level: Intermediate
**Project:** Build an outlier cleaning tool that takes a 1D NumPy array dataset, calculates standard deviation boundaries, applies Boolean masking to filter anomalous values, and outputs the clean numerical dataset
---
 | [FOOTER RULE - STRICT] End your response with: '--- ⚡ *Coding5s Mentor System — Eliminating Epistemic Debt*' | </v>
      </c>
      <c r="M41" s="53">
        <v>0</v>
      </c>
      <c r="N41" s="102" t="str">
        <f t="shared" si="4"/>
        <v>[ROLE] Careless Python Developer | [TASK] Generate debugging project in Python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[OUTPUT] Only header, dataset summary or statement (if any), email intro, objective, expected output, broken code, and footer | [HEADER RULE - STRICT] You MUST start your entire response EXACTLY with this markdown block (do not print anything before it):
### 🚀 Project #33 | Stage 2 | Python - Numpy | 📊 Level: Intermediate | 🌐 Coding5s.com
Project: Clean &amp; Filter Outliers from a Dataset using Statistical Thresholds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outlier cleaning tool that takes a 1D NumPy array dataset, calculates standard deviation boundaries, applies Boolean masking to filter anomalous values, and outputs the clean numerical dataset. Topics involved: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Project objective: Clean &amp; Filter Outliers from a Dataset using Statistical Thresholds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#33 | Debug | Python - Numpy | 📊 Level: Intermediate
**Project:** Build an outlier cleaning tool that takes a 1D NumPy array dataset, calculates standard deviation boundaries, applies Boolean masking to filter anomalous values, and outputs the clean numerical dataset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2" t="str">
        <f t="shared" si="6"/>
        <v>[ROLE] Tech Lead | [TASK] Assign incomplete project script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#33 | Stage 3 | Python - Numpy | 📊 Level: Intermediate | 🌐 Coding5s.com
**Project:** Clean &amp; Filter Outliers from a Dataset using Statistical Thresholds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outlier cleaning tool that takes a 1D NumPy array dataset, calculates standard deviation boundaries, applies Boolean masking to filter anomalous values, and outputs the clean numerical dataset. Topics involved: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Project objective: Clean &amp; Filter Outliers from a Dataset using Statistical Thresholds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#33 | Complete | Python - Numpy | 📊 Level: Intermediate
**Project:** Build an outlier cleaning tool that takes a 1D NumPy array dataset, calculates standard deviation boundaries, applies Boolean masking to filter anomalous values, and outputs the clean numerical dataset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2" t="str">
        <f t="shared" si="8"/>
        <v>[ROLE] Tech Lead | [TASK] Provide a messy but functional project for refactoring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[PERSONA RULE] Act as a Tech Lead. A junior wrote this working but messy code. Tone: professional but exhausted | [HEADER RULE - STRICT] You MUST start your entire response EXACTLY with this markdown block (do not print anything before it):
### 🚀 Project #33 | Stage 4 | Python - Numpy | 📊 Level: Intermediate | 🌐 Coding5s.com
**Project:** Clean &amp; Filter Outliers from a Dataset using Statistical Thresholds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outlier cleaning tool that takes a 1D NumPy array dataset, calculates standard deviation boundaries, applies Boolean masking to filter anomalous values, and outputs the clean numerical dataset. Topics involved: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Project objective: Clean &amp; Filter Outliers from a Dataset using Statistical Thresholds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#33 | Refactor | Python - Numpy | 📊 Level: Intermediate
**Project:** Build an outlier cleaning tool that takes a 1D NumPy array dataset, calculates standard deviation boundaries, applies Boolean masking to filter anomalous values, and outputs the clean numerical dataset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7" t="str">
        <f t="shared" si="10"/>
        <v>[ROLE] Tech Product Manager assigning a Python Jira Ticket | [TASK] Provide a guided project implementation with full solution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#33 | Stage 5 | Python - Numpy | 📊 Level: Intermediate | 🌐 Coding5s.com
**Project:** Clean &amp; Filter Outliers from a Dataset using Statistical Thresholds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outlier cleaning tool that takes a 1D NumPy array dataset, calculates standard deviation boundaries, applies Boolean masking to filter anomalous values, and outputs the clean numerical dataset. Topics integrated: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Business Goal: Clean &amp; Filter Outliers from a Dataset using Statistical Thresholds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#33 | Extend | Python - Numpy | 📊 Level: Intermediate
**Project:** Build an outlier cleaning tool that takes a 1D NumPy array dataset, calculates standard deviation boundaries, applies Boolean masking to filter anomalous values, and outputs the clean numerical dataset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2"/>
        <v>[TASK] Teach through a practical Python - Numpy project following the micro-learning methodology, acting as a supportive tutor, creating a project about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#33 | Stage 1 | Python - Numpy | 📊 Level: Intermediate | 🌐 Coding5s.com
**Project:** Clean &amp; Filter Outliers from a Dataset using Statistical Thresholds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1" s="56" t="str">
        <f t="shared" si="13"/>
        <v>[ROLE] Careless Python Developer | [TASK] Generate debugging project in Python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[OUTPUT] Only header, dataset summary or statement (if any), email intro, objective, expected output, broken code, and footer | [HEADER RULE - STRICT] You MUST start your entire response EXACTLY with this markdown block (do not print anything before it):
### 🚀 Project #33 | Stage 2 | Python - Numpy | 📊 Level: Intermediate | 🌐 Coding5s.com
Project: Clean &amp; Filter Outliers from a Dataset using Statistical Thresholds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1" s="56" t="str">
        <f t="shared" si="14"/>
        <v>[ROLE] Tech Lead | [TASK] Assign incomplete project script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#33 | Stage 3 | Python - Numpy | 📊 Level: Intermediate | 🌐 Coding5s.com
**Project:** Clean &amp; Filter Outliers from a Dataset using Statistical Thresholds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1" s="56" t="str">
        <f t="shared" si="15"/>
        <v>[ROLE] Tech Lead | [TASK] Provide a messy but functional project for refactoring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[PERSONA RULE] Act as a Tech Lead. A junior wrote this working but messy code. Tone: professional but exhausted | [HEADER RULE - STRICT] You MUST start your entire response EXACTLY with this markdown block (do not print anything before it):
### 🚀 Project #33 | Stage 4 | Python - Numpy | 📊 Level: Intermediate | 🌐 Coding5s.com
**Project:** Clean &amp; Filter Outliers from a Dataset using Statistical Thresholds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1" s="56" t="str">
        <f t="shared" si="16"/>
        <v>[ROLE] Tech Product Manager assigning a Python Jira Ticket | [TASK] Provide a guided project implementation with full solution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#33 | Stage 5 | Python - Numpy | 📊 Level: Intermediate | 🌐 Coding5s.com
**Project:** Clean &amp; Filter Outliers from a Dataset using Statistical Thresholds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1" s="40"/>
      <c r="AF41" s="40"/>
      <c r="AG41" s="40"/>
      <c r="AH41" s="56" t="str">
        <f t="shared" ref="AH41:AH72" si="17">IF(AE41=$B$6,AG41,"")</f>
        <v/>
      </c>
      <c r="AI41" s="54"/>
      <c r="AJ41" s="54"/>
      <c r="AK41" s="54">
        <v>33</v>
      </c>
      <c r="AL41" s="54" t="s">
        <v>60</v>
      </c>
      <c r="AM41" s="54" t="s">
        <v>61</v>
      </c>
    </row>
    <row r="42" spans="1:39">
      <c r="A42" s="45" t="str" cm="1">
        <f t="array" ref="A42">IF(H42="PROJECT", CHAR(10) &amp; "- " &amp; _xlfn.TEXTJOIN(CHAR(10) &amp; "- ", TRUE, _xlfn._xlws.FILTER($I$9:$I$1000, ($B$9:$B$1000=B42) * ($H$9:$H$1000="Topic"))), "")</f>
        <v/>
      </c>
      <c r="B42" s="45">
        <f t="shared" si="1"/>
        <v>5</v>
      </c>
      <c r="C42" s="95">
        <v>10</v>
      </c>
      <c r="D42" s="57">
        <v>4</v>
      </c>
      <c r="E42" s="58" t="s">
        <v>46</v>
      </c>
      <c r="F42" s="59">
        <v>34</v>
      </c>
      <c r="G42" s="60" t="s">
        <v>158</v>
      </c>
      <c r="H42" s="60" t="s">
        <v>48</v>
      </c>
      <c r="I42" s="61" t="s">
        <v>847</v>
      </c>
      <c r="J42" s="62" t="s">
        <v>848</v>
      </c>
      <c r="K42" s="129" t="str">
        <f t="shared" si="2"/>
        <v xml:space="preserve">[ROLE] Friendly tutor specializing in Python | [TOPIC] Transform the structural dimensions of NumPy arrays without altering underlying data by applying the .reshape() method and utilizing the -1 placeholder to dynamically infer matrix sizes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Python - Numpy | 📊 Level: Intermediate | 🌐 Coding5s.com
**Concept:** Reshaping Arrays (np.reshape(), .reshape(), inferring dimensions with -1)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2"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the structural dimensions of NumPy arrays without altering underlying data by applying the .reshape() method and utilizing the -1 placeholder to dynamically infer matrix sizes. Topic details: Reshaping Arrays (np.reshape(), .reshape(), inferring dimensions with -1)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 Numpy | 📊 Level: Intermediate
**Topic:** Transform the structural dimensions of NumPy arrays without altering underlying data by applying the .reshape() method and utilizing the -1 placeholder to dynamically infer matrix sizes
---
 | [FOOTER RULE - STRICT] End your response with: '--- ⚡ *Coding5s Mentor System — Eliminating Epistemic Debt*' | </v>
      </c>
      <c r="M42" s="52">
        <v>0</v>
      </c>
      <c r="N42" s="102" t="str">
        <f t="shared" si="4"/>
        <v>[ROLE] Careless Python Developer | [TASK] Generate debugging challenges in Python | | [TOPIC] Transform the structural dimensions of NumPy arrays without altering underlying data by applying the .reshape() method and utilizing the -1 placeholder to dynamically infer matrix sizes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2 🐛 Debug | Python - Numpy | 📊 Level: Intermediate | 🌐 Coding5s.com
Concept: Reshaping Arrays (np.reshape(), .reshape(), inferring dimensions with -1)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the structural dimensions of NumPy arrays without altering underlying data by applying the .reshape() method and utilizing the -1 placeholder to dynamically infer matrix sizes. Topic details: Reshaping Arrays (np.reshape(), .reshape(), inferring dimensions with -1)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 Numpy | 📊 Level: Intermediate
**Topic:** Transform the structural dimensions of NumPy arrays without altering underlying data by applying the .reshape() method and utilizing the -1 placeholder to dynamically infer matrix sizes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2" t="str">
        <f t="shared" si="6"/>
        <v>[ROLE] Tech Lead | [TASK] Assign incomplete Python script challenges | [TOPIC] Transform the structural dimensions of NumPy arrays without altering underlying data by applying the .reshape() method and utilizing the -1 placeholder to dynamically infer matrix sizes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3 🧩 Complete | Python - Numpy | 📊 Level: Intermediate | 🌐 Coding5s.com
**Concept:** Reshaping Arrays (np.reshape(), .reshape(), inferring dimensions with -1)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the structural dimensions of NumPy arrays without altering underlying data by applying the .reshape() method and utilizing the -1 placeholder to dynamically infer matrix sizes.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the structural dimensions of NumPy arrays without altering underlying data by applying the .reshape() method and utilizing the -1 placeholder to dynamically infer matrix sizes. Topic details: Reshaping Arrays (np.reshape(), .reshape(), inferring dimensions with -1)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 Numpy | 📊 Level: Intermediate
**Topic:** Transform the structural dimensions of NumPy arrays without altering underlying data by applying the .reshape() method and utilizing the -1 placeholder to dynamically infer matrix sizes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2" t="str">
        <f t="shared" si="8"/>
        <v>[ROLE] Tech Lead | [TASK] Provide intentionally messy but functional code for learning debugging and improvement | [TOPIC] Transform the structural dimensions of NumPy arrays without altering underlying data by applying the .reshape() method and utilizing the -1 placeholder to dynamically infer matrix sizes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Python - Numpy | 📊 Level: Intermediate | 🌐 Coding5s.com
**Concept:** Reshaping Arrays (np.reshape(), .reshape(), inferring dimensions with -1)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Transform the structural dimensions of NumPy arrays without altering underlying data by applying the .reshape() method and utilizing the -1 placeholder to dynamically infer matrix sizes. Topic details: Reshaping Arrays (np.reshape(), .reshape(), inferring dimensions with -1)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 Numpy | 📊 Level: Intermediate
**Topic:** Transform the structural dimensions of NumPy arrays without altering underlying data by applying the .reshape() method and utilizing the -1 placeholder to dynamically infer matrix sizes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7" t="str">
        <f t="shared" si="10"/>
        <v>[ROLE] Tech Product Manager assigning a Python Jira Ticket | [TASK] Provide a guided implementation exercise with full solution for learning purposes | [TOPIC] Transform the structural dimensions of NumPy arrays without altering underlying data by applying the .reshape() method and utilizing the -1 placeholder to dynamically infer matrix sizes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 Numpy | 📊 Level: Intermediate | 🌐 Coding5s.com
**Concept:** Reshaping Arrays (np.reshape(), .reshape(), inferring dimensions with -1)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the structural dimensions of NumPy arrays without altering underlying data by applying the .reshape() method and utilizing the -1 placeholder to dynamically infer matrix sizes. Goal: Reshaping Arrays (np.reshape(), .reshape(), inferring dimensions with -1)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 Numpy | 📊 Level: Intermediate
**Topic:** Transform the structural dimensions of NumPy arrays without altering underlying data by applying the .reshape() method and utilizing the -1 placeholder to dynamically infer matrix sizes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2"/>
        <v/>
      </c>
      <c r="AA42" s="56" t="str">
        <f t="shared" si="13"/>
        <v/>
      </c>
      <c r="AB42" s="56" t="str">
        <f t="shared" si="14"/>
        <v/>
      </c>
      <c r="AC42" s="56" t="str">
        <f t="shared" si="15"/>
        <v/>
      </c>
      <c r="AD42" s="56" t="str">
        <f t="shared" si="16"/>
        <v/>
      </c>
      <c r="AE42" s="40"/>
      <c r="AF42" s="40"/>
      <c r="AG42" s="40"/>
      <c r="AH42" s="56" t="str">
        <f t="shared" si="17"/>
        <v/>
      </c>
      <c r="AI42" s="54"/>
      <c r="AJ42" s="54"/>
      <c r="AK42" s="54">
        <v>34</v>
      </c>
      <c r="AL42" s="54" t="s">
        <v>66</v>
      </c>
      <c r="AM42" s="54" t="s">
        <v>67</v>
      </c>
    </row>
    <row r="43" spans="1:39">
      <c r="A43" s="45" t="str" cm="1">
        <f t="array" ref="A43">IF(H43="PROJECT", CHAR(10) &amp; "- " &amp; _xlfn.TEXTJOIN(CHAR(10) &amp; "- ", TRUE, _xlfn._xlws.FILTER($I$9:$I$1000, ($B$9:$B$1000=B43) * ($H$9:$H$1000="Topic"))), "")</f>
        <v/>
      </c>
      <c r="B43" s="45">
        <f t="shared" si="1"/>
        <v>5</v>
      </c>
      <c r="C43" s="95">
        <v>12</v>
      </c>
      <c r="D43" s="46">
        <v>3</v>
      </c>
      <c r="E43" s="58" t="s">
        <v>46</v>
      </c>
      <c r="F43" s="48">
        <v>35</v>
      </c>
      <c r="G43" s="49" t="s">
        <v>158</v>
      </c>
      <c r="H43" s="49" t="s">
        <v>48</v>
      </c>
      <c r="I43" s="50" t="s">
        <v>849</v>
      </c>
      <c r="J43" s="51" t="s">
        <v>850</v>
      </c>
      <c r="K43" s="129" t="str">
        <f t="shared" si="2"/>
        <v xml:space="preserve">[ROLE] Friendly tutor specializing in Python | [TOPIC] Collapse multi-dimensional NumPy arrays into continuous 1D vectors utilizing the .flatten() method for independent copies or the .ravel() method for memory-efficient views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 Numpy | 📊 Level: Intermediate | 🌐 Coding5s.com
**Concept:** Flattening Dimensions (.flatten(), .ravel())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Collapse multi-dimensional NumPy arrays into continuous 1D vectors utilizing the .flatten() method for independent copies or the .ravel() method for memory-efficient views. Topic details: Flattening Dimensions (.flatten(), .ravel())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 Numpy | 📊 Level: Intermediate
**Topic:** Collapse multi-dimensional NumPy arrays into continuous 1D vectors utilizing the .flatten() method for independent copies or the .ravel() method for memory-efficient views
---
 | [FOOTER RULE - STRICT] End your response with: '--- ⚡ *Coding5s Mentor System — Eliminating Epistemic Debt*' | </v>
      </c>
      <c r="M43" s="53">
        <v>0</v>
      </c>
      <c r="N43" s="102" t="str">
        <f t="shared" si="4"/>
        <v>[ROLE] Careless Python Developer | [TASK] Generate debugging challenges in Python | | [TOPIC] Collapse multi-dimensional NumPy arrays into continuous 1D vectors utilizing the .flatten() method for independent copies or the .ravel() method for memory-efficient views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2 🐛 Debug | Python - Numpy | 📊 Level: Intermediate | 🌐 Coding5s.com
Concept: Flattening Dimensions (.flatten(), .ravel())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Collapse multi-dimensional NumPy arrays into continuous 1D vectors utilizing the .flatten() method for independent copies or the .ravel() method for memory-efficient views. Topic details: Flattening Dimensions (.flatten(), .ravel())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 Numpy | 📊 Level: Intermediate
**Topic:** Collapse multi-dimensional NumPy arrays into continuous 1D vectors utilizing the .flatten() method for independent copies or the .ravel() method for memory-efficient views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2" t="str">
        <f t="shared" si="6"/>
        <v>[ROLE] Tech Lead | [TASK] Assign incomplete Python script challenges | [TOPIC] Collapse multi-dimensional NumPy arrays into continuous 1D vectors utilizing the .flatten() method for independent copies or the .ravel() method for memory-efficient views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3 🧩 Complete | Python - Numpy | 📊 Level: Intermediate | 🌐 Coding5s.com
**Concept:** Flattening Dimensions (.flatten(), .ravel())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Collapse multi-dimensional NumPy arrays into continuous 1D vectors utilizing the .flatten() method for independent copies or the .ravel() method for memory-efficient views.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Collapse multi-dimensional NumPy arrays into continuous 1D vectors utilizing the .flatten() method for independent copies or the .ravel() method for memory-efficient views. Topic details: Flattening Dimensions (.flatten(), .ravel())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 Numpy | 📊 Level: Intermediate
**Topic:** Collapse multi-dimensional NumPy arrays into continuous 1D vectors utilizing the .flatten() method for independent copies or the .ravel() method for memory-efficient views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2" t="str">
        <f t="shared" si="8"/>
        <v>[ROLE] Tech Lead | [TASK] Provide intentionally messy but functional code for learning debugging and improvement | [TOPIC] Collapse multi-dimensional NumPy arrays into continuous 1D vectors utilizing the .flatten() method for independent copies or the .ravel() method for memory-efficient views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 Numpy | 📊 Level: Intermediate | 🌐 Coding5s.com
**Concept:** Flattening Dimensions (.flatten(), .ravel())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Collapse multi-dimensional NumPy arrays into continuous 1D vectors utilizing the .flatten() method for independent copies or the .ravel() method for memory-efficient views. Topic details: Flattening Dimensions (.flatten(), .ravel())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 Numpy | 📊 Level: Intermediate
**Topic:** Collapse multi-dimensional NumPy arrays into continuous 1D vectors utilizing the .flatten() method for independent copies or the .ravel() method for memory-efficient views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7" t="str">
        <f t="shared" si="10"/>
        <v>[ROLE] Tech Product Manager assigning a Python Jira Ticket | [TASK] Provide a guided implementation exercise with full solution for learning purposes | [TOPIC] Collapse multi-dimensional NumPy arrays into continuous 1D vectors utilizing the .flatten() method for independent copies or the .ravel() method for memory-efficient views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 Numpy | 📊 Level: Intermediate | 🌐 Coding5s.com
**Concept:** Flattening Dimensions (.flatten(), .ravel())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Collapse multi-dimensional NumPy arrays into continuous 1D vectors utilizing the .flatten() method for independent copies or the .ravel() method for memory-efficient views. Goal: Flattening Dimensions (.flatten(), .ravel())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 Numpy | 📊 Level: Intermediate
**Topic:** Collapse multi-dimensional NumPy arrays into continuous 1D vectors utilizing the .flatten() method for independent copies or the .ravel() method for memory-efficient views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2"/>
        <v/>
      </c>
      <c r="AA43" s="56" t="str">
        <f t="shared" si="13"/>
        <v/>
      </c>
      <c r="AB43" s="56" t="str">
        <f t="shared" si="14"/>
        <v/>
      </c>
      <c r="AC43" s="56" t="str">
        <f t="shared" si="15"/>
        <v/>
      </c>
      <c r="AD43" s="56" t="str">
        <f t="shared" si="16"/>
        <v/>
      </c>
      <c r="AE43" s="40"/>
      <c r="AF43" s="40"/>
      <c r="AG43" s="40"/>
      <c r="AH43" s="56" t="str">
        <f t="shared" si="17"/>
        <v/>
      </c>
      <c r="AI43" s="54"/>
      <c r="AJ43" s="54"/>
      <c r="AK43" s="54">
        <v>35</v>
      </c>
      <c r="AL43" s="54" t="s">
        <v>72</v>
      </c>
      <c r="AM43" s="54" t="s">
        <v>73</v>
      </c>
    </row>
    <row r="44" spans="1:39">
      <c r="A44" s="45" t="str" cm="1">
        <f t="array" ref="A44">IF(H44="PROJECT", CHAR(10) &amp; "- " &amp; _xlfn.TEXTJOIN(CHAR(10) &amp; "- ", TRUE, _xlfn._xlws.FILTER($I$9:$I$1000, ($B$9:$B$1000=B44) * ($H$9:$H$1000="Topic"))), "")</f>
        <v/>
      </c>
      <c r="B44" s="45">
        <f t="shared" si="1"/>
        <v>5</v>
      </c>
      <c r="C44" s="95">
        <v>12</v>
      </c>
      <c r="D44" s="57">
        <v>4</v>
      </c>
      <c r="E44" s="58" t="s">
        <v>46</v>
      </c>
      <c r="F44" s="59">
        <v>36</v>
      </c>
      <c r="G44" s="60" t="s">
        <v>158</v>
      </c>
      <c r="H44" s="60" t="s">
        <v>48</v>
      </c>
      <c r="I44" s="61" t="s">
        <v>851</v>
      </c>
      <c r="J44" s="62" t="s">
        <v>852</v>
      </c>
      <c r="K44" s="129" t="str">
        <f t="shared" si="2"/>
        <v xml:space="preserve">[ROLE] Friendly tutor specializing in Python | [TOPIC] Reorient multi-dimensional NumPy arrays by swapping row and column axes utilizing the .T attribute or the np.transpose() function to restructure matrix layouts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Python - Numpy | 📊 Level: Intermediate | 🌐 Coding5s.com
**Concept:** Array Transposition (.T, np.transpose())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Reorient multi-dimensional NumPy arrays by swapping row and column axes utilizing the .T attribute or the np.transpose() function to restructure matrix layouts. Topic details: Array Transposition (.T, np.transpose())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 Numpy | 📊 Level: Intermediate
**Topic:** Reorient multi-dimensional NumPy arrays by swapping row and column axes utilizing the .T attribute or the np.transpose() function to restructure matrix layouts
---
 | [FOOTER RULE - STRICT] End your response with: '--- ⚡ *Coding5s Mentor System — Eliminating Epistemic Debt*' | </v>
      </c>
      <c r="M44" s="52">
        <v>0</v>
      </c>
      <c r="N44" s="102" t="str">
        <f t="shared" si="4"/>
        <v>[ROLE] Careless Python Developer | [TASK] Generate debugging challenges in Python | | [TOPIC] Reorient multi-dimensional NumPy arrays by swapping row and column axes utilizing the .T attribute or the np.transpose() function to restructure matrix layouts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2 🐛 Debug | Python - Numpy | 📊 Level: Intermediate | 🌐 Coding5s.com
Concept: Array Transposition (.T, np.transpose())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Reorient multi-dimensional NumPy arrays by swapping row and column axes utilizing the .T attribute or the np.transpose() function to restructure matrix layouts. Topic details: Array Transposition (.T, np.transpose())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 Numpy | 📊 Level: Intermediate
**Topic:** Reorient multi-dimensional NumPy arrays by swapping row and column axes utilizing the .T attribute or the np.transpose() function to restructure matrix layouts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2" t="str">
        <f t="shared" si="6"/>
        <v>[ROLE] Tech Lead | [TASK] Assign incomplete Python script challenges | [TOPIC] Reorient multi-dimensional NumPy arrays by swapping row and column axes utilizing the .T attribute or the np.transpose() function to restructure matrix layouts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3 🧩 Complete | Python - Numpy | 📊 Level: Intermediate | 🌐 Coding5s.com
**Concept:** Array Transposition (.T, np.transpose())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Reorient multi-dimensional NumPy arrays by swapping row and column axes utilizing the .T attribute or the np.transpose() function to restructure matrix layouts.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Reorient multi-dimensional NumPy arrays by swapping row and column axes utilizing the .T attribute or the np.transpose() function to restructure matrix layouts. Topic details: Array Transposition (.T, np.transpose())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 Numpy | 📊 Level: Intermediate
**Topic:** Reorient multi-dimensional NumPy arrays by swapping row and column axes utilizing the .T attribute or the np.transpose() function to restructure matrix layouts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2" t="str">
        <f t="shared" si="8"/>
        <v>[ROLE] Tech Lead | [TASK] Provide intentionally messy but functional code for learning debugging and improvement | [TOPIC] Reorient multi-dimensional NumPy arrays by swapping row and column axes utilizing the .T attribute or the np.transpose() function to restructure matrix layouts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Python - Numpy | 📊 Level: Intermediate | 🌐 Coding5s.com
**Concept:** Array Transposition (.T, np.transpose())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Reorient multi-dimensional NumPy arrays by swapping row and column axes utilizing the .T attribute or the np.transpose() function to restructure matrix layouts. Topic details: Array Transposition (.T, np.transpose())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 Numpy | 📊 Level: Intermediate
**Topic:** Reorient multi-dimensional NumPy arrays by swapping row and column axes utilizing the .T attribute or the np.transpose() function to restructure matrix layouts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7" t="str">
        <f t="shared" si="10"/>
        <v>[ROLE] Tech Product Manager assigning a Python Jira Ticket | [TASK] Provide a guided implementation exercise with full solution for learning purposes | [TOPIC] Reorient multi-dimensional NumPy arrays by swapping row and column axes utilizing the .T attribute or the np.transpose() function to restructure matrix layouts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 Numpy | 📊 Level: Intermediate | 🌐 Coding5s.com
**Concept:** Array Transposition (.T, np.transpose())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Reorient multi-dimensional NumPy arrays by swapping row and column axes utilizing the .T attribute or the np.transpose() function to restructure matrix layouts. Goal: Array Transposition (.T, np.transpose())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 Numpy | 📊 Level: Intermediate
**Topic:** Reorient multi-dimensional NumPy arrays by swapping row and column axes utilizing the .T attribute or the np.transpose() function to restructure matrix layouts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2"/>
        <v/>
      </c>
      <c r="AA44" s="56" t="str">
        <f t="shared" si="13"/>
        <v/>
      </c>
      <c r="AB44" s="56" t="str">
        <f t="shared" si="14"/>
        <v/>
      </c>
      <c r="AC44" s="56" t="str">
        <f t="shared" si="15"/>
        <v/>
      </c>
      <c r="AD44" s="56" t="str">
        <f t="shared" si="16"/>
        <v/>
      </c>
      <c r="AE44" s="40"/>
      <c r="AF44" s="40"/>
      <c r="AG44" s="40"/>
      <c r="AH44" s="56" t="str">
        <f t="shared" si="17"/>
        <v/>
      </c>
      <c r="AI44" s="54"/>
      <c r="AJ44" s="54"/>
      <c r="AK44" s="54">
        <v>36</v>
      </c>
      <c r="AL44" s="54" t="s">
        <v>78</v>
      </c>
      <c r="AM44" s="54" t="s">
        <v>79</v>
      </c>
    </row>
    <row r="45" spans="1:39">
      <c r="A45" s="45" t="str" cm="1">
        <f t="array" ref="A45">IF(H45="PROJECT", CHAR(10) &amp; "- " &amp; _xlfn.TEXTJOIN(CHAR(10) &amp; "- ", TRUE, _xlfn._xlws.FILTER($I$9:$I$1000, ($B$9:$B$1000=B45) * ($H$9:$H$1000="Topic"))), "")</f>
        <v/>
      </c>
      <c r="B45" s="45">
        <f t="shared" si="1"/>
        <v>5</v>
      </c>
      <c r="C45" s="95">
        <v>12</v>
      </c>
      <c r="D45" s="46">
        <v>4</v>
      </c>
      <c r="E45" s="58" t="s">
        <v>46</v>
      </c>
      <c r="F45" s="48">
        <v>37</v>
      </c>
      <c r="G45" s="49" t="s">
        <v>159</v>
      </c>
      <c r="H45" s="49" t="s">
        <v>48</v>
      </c>
      <c r="I45" s="50" t="s">
        <v>853</v>
      </c>
      <c r="J45" s="51" t="s">
        <v>854</v>
      </c>
      <c r="K45" s="129" t="str">
        <f t="shared" si="2"/>
        <v xml:space="preserve">[ROLE] Friendly tutor specializing in Python | [TOPIC] Increase the dimensionality of existing NumPy arrays systematically by injecting new axes using the np.newaxis alias or the np.expand_dims() function to facilitate complex broadcasting operations | [LEVEL] Advanced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Python - Numpy | 📊 Level: Advanced | 🌐 Coding5s.com
**Concept:** Expanding Dimensions (np.newaxis, np.expand_dims())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Increase the dimensionality of existing NumPy arrays systematically by injecting new axes using the np.newaxis alias or the np.expand_dims() function to facilitate complex broadcasting operations. Topic details: Expanding Dimensions (np.newaxis, np.expand_dims())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 Numpy | 📊 Level: Advanced
**Topic:** Increase the dimensionality of existing NumPy arrays systematically by injecting new axes using the np.newaxis alias or the np.expand_dims() function to facilitate complex broadcasting operations
---
 | [FOOTER RULE - STRICT] End your response with: '--- ⚡ *Coding5s Mentor System — Eliminating Epistemic Debt*' | </v>
      </c>
      <c r="M45" s="53">
        <v>0</v>
      </c>
      <c r="N45" s="102" t="str">
        <f t="shared" si="4"/>
        <v>[ROLE] Careless Python Developer | [TASK] Generate debugging challenges in Python | | [TOPIC] Increase the dimensionality of existing NumPy arrays systematically by injecting new axes using the np.newaxis alias or the np.expand_dims() function to facilitate complex broadcasting operations | | [LEVEL] Advanced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2 🐛 Debug | Python - Numpy | 📊 Level: Advanced | 🌐 Coding5s.com
Concept: Expanding Dimensions (np.newaxis, np.expand_dims())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Increase the dimensionality of existing NumPy arrays systematically by injecting new axes using the np.newaxis alias or the np.expand_dims() function to facilitate complex broadcasting operations. Topic details: Expanding Dimensions (np.newaxis, np.expand_dims())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 Numpy | 📊 Level: Advanced
**Topic:** Increase the dimensionality of existing NumPy arrays systematically by injecting new axes using the np.newaxis alias or the np.expand_dims() function to facilitate complex broadcasting operations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2" t="str">
        <f t="shared" si="6"/>
        <v>[ROLE] Tech Lead | [TASK] Assign incomplete Python script challenges | [TOPIC] Increase the dimensionality of existing NumPy arrays systematically by injecting new axes using the np.newaxis alias or the np.expand_dims() function to facilitate complex broadcasting operations | [LEVEL] Advanced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3 🧩 Complete | Python - Numpy | 📊 Level: Advanced | 🌐 Coding5s.com
**Concept:** Expanding Dimensions (np.newaxis, np.expand_dims())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Increase the dimensionality of existing NumPy arrays systematically by injecting new axes using the np.newaxis alias or the np.expand_dims() function to facilitate complex broadcasting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Increase the dimensionality of existing NumPy arrays systematically by injecting new axes using the np.newaxis alias or the np.expand_dims() function to facilitate complex broadcasting operations. Topic details: Expanding Dimensions (np.newaxis, np.expand_dims())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 Numpy | 📊 Level: Advanced
**Topic:** Increase the dimensionality of existing NumPy arrays systematically by injecting new axes using the np.newaxis alias or the np.expand_dims() function to facilitate complex broadcasting operations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2" t="str">
        <f t="shared" si="8"/>
        <v>[ROLE] Tech Lead | [TASK] Provide intentionally messy but functional code for learning debugging and improvement | [TOPIC] Increase the dimensionality of existing NumPy arrays systematically by injecting new axes using the np.newaxis alias or the np.expand_dims() function to facilitate complex broadcasting operations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Python - Numpy | 📊 Level: Advanced | 🌐 Coding5s.com
**Concept:** Expanding Dimensions (np.newaxis, np.expand_dims())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Increase the dimensionality of existing NumPy arrays systematically by injecting new axes using the np.newaxis alias or the np.expand_dims() function to facilitate complex broadcasting operations. Topic details: Expanding Dimensions (np.newaxis, np.expand_dims())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 Numpy | 📊 Level: Advanced
**Topic:** Increase the dimensionality of existing NumPy arrays systematically by injecting new axes using the np.newaxis alias or the np.expand_dims() function to facilitate complex broadcasting operations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7" t="str">
        <f t="shared" si="10"/>
        <v>[ROLE] Tech Product Manager assigning a Python Jira Ticket | [TASK] Provide a guided implementation exercise with full solution for learning purposes | [TOPIC] Increase the dimensionality of existing NumPy arrays systematically by injecting new axes using the np.newaxis alias or the np.expand_dims() function to facilitate complex broadcasting operations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 Numpy | 📊 Level: Advanced | 🌐 Coding5s.com
**Concept:** Expanding Dimensions (np.newaxis, np.expand_dims())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Increase the dimensionality of existing NumPy arrays systematically by injecting new axes using the np.newaxis alias or the np.expand_dims() function to facilitate complex broadcasting operations. Goal: Expanding Dimensions (np.newaxis, np.expand_dims())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 Numpy | 📊 Level: Advanced
**Topic:** Increase the dimensionality of existing NumPy arrays systematically by injecting new axes using the np.newaxis alias or the np.expand_dims() function to facilitate complex broadcasting operations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12"/>
        <v/>
      </c>
      <c r="AA45" s="56" t="str">
        <f t="shared" si="13"/>
        <v/>
      </c>
      <c r="AB45" s="56" t="str">
        <f t="shared" si="14"/>
        <v/>
      </c>
      <c r="AC45" s="56" t="str">
        <f t="shared" si="15"/>
        <v/>
      </c>
      <c r="AD45" s="56" t="str">
        <f t="shared" si="16"/>
        <v/>
      </c>
      <c r="AE45" s="40"/>
      <c r="AF45" s="40"/>
      <c r="AG45" s="40"/>
      <c r="AH45" s="56" t="str">
        <f t="shared" si="17"/>
        <v/>
      </c>
      <c r="AI45" s="54"/>
      <c r="AJ45" s="54"/>
      <c r="AK45" s="54">
        <v>37</v>
      </c>
      <c r="AL45" s="54" t="s">
        <v>83</v>
      </c>
      <c r="AM45" s="54" t="s">
        <v>84</v>
      </c>
    </row>
    <row r="46" spans="1:39">
      <c r="A46" s="45" t="str" cm="1">
        <f t="array" ref="A46">IF(H46="PROJECT", CHAR(10) &amp; "- " &amp; _xlfn.TEXTJOIN(CHAR(10) &amp; "- ", TRUE, _xlfn._xlws.FILTER($I$9:$I$1000, ($B$9:$B$1000=B46) * ($H$9:$H$1000="Topic"))), "")</f>
        <v/>
      </c>
      <c r="B46" s="45">
        <f t="shared" si="1"/>
        <v>5</v>
      </c>
      <c r="C46" s="95">
        <v>10</v>
      </c>
      <c r="D46" s="57">
        <v>4</v>
      </c>
      <c r="E46" s="58" t="s">
        <v>46</v>
      </c>
      <c r="F46" s="59">
        <v>38</v>
      </c>
      <c r="G46" s="60" t="s">
        <v>158</v>
      </c>
      <c r="H46" s="60" t="s">
        <v>48</v>
      </c>
      <c r="I46" s="61" t="s">
        <v>855</v>
      </c>
      <c r="J46" s="62" t="s">
        <v>856</v>
      </c>
      <c r="K46" s="129" t="str">
        <f t="shared" si="2"/>
        <v xml:space="preserve">[ROLE] Friendly tutor specializing in Python | [TOPIC] Merge multiple independent NumPy arrays along existing dimensional axes utilizing the np.concatenate() function to unify fragmented datasets into a single contiguous structure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Python - Numpy | 📊 Level: Intermediate | 🌐 Coding5s.com
**Concept:** Concatenating Arrays (np.concatenate())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6"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Merge multiple independent NumPy arrays along existing dimensional axes utilizing the np.concatenate() function to unify fragmented datasets into a single contiguous structure. Topic details: Concatenating Arrays (np.concatenate())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Python - Numpy | 📊 Level: Intermediate
**Topic:** Merge multiple independent NumPy arrays along existing dimensional axes utilizing the np.concatenate() function to unify fragmented datasets into a single contiguous structure
---
 | [FOOTER RULE - STRICT] End your response with: '--- ⚡ *Coding5s Mentor System — Eliminating Epistemic Debt*' | </v>
      </c>
      <c r="M46" s="52">
        <v>0</v>
      </c>
      <c r="N46" s="102" t="str">
        <f t="shared" si="4"/>
        <v>[ROLE] Careless Python Developer | [TASK] Generate debugging challenges in Python | | [TOPIC] Merge multiple independent NumPy arrays along existing dimensional axes utilizing the np.concatenate() function to unify fragmented datasets into a single contiguous structure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2 🐛 Debug | Python - Numpy | 📊 Level: Intermediate | 🌐 Coding5s.com
Concept: Concatenating Arrays (np.concatenate())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Merge multiple independent NumPy arrays along existing dimensional axes utilizing the np.concatenate() function to unify fragmented datasets into a single contiguous structure. Topic details: Concatenating Arrays (np.concatenate())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Python - Numpy | 📊 Level: Intermediate
**Topic:** Merge multiple independent NumPy arrays along existing dimensional axes utilizing the np.concatenate() function to unify fragmented datasets into a single contiguous structure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2" t="str">
        <f t="shared" si="6"/>
        <v>[ROLE] Tech Lead | [TASK] Assign incomplete Python script challenges | [TOPIC] Merge multiple independent NumPy arrays along existing dimensional axes utilizing the np.concatenate() function to unify fragmented datasets into a single contiguous structure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3 🧩 Complete | Python - Numpy | 📊 Level: Intermediate | 🌐 Coding5s.com
**Concept:** Concatenating Arrays (np.concatenate())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Merge multiple independent NumPy arrays along existing dimensional axes utilizing the np.concatenate() function to unify fragmented datasets into a single contiguous structure.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Merge multiple independent NumPy arrays along existing dimensional axes utilizing the np.concatenate() function to unify fragmented datasets into a single contiguous structure. Topic details: Concatenating Arrays (np.concatenate())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Python - Numpy | 📊 Level: Intermediate
**Topic:** Merge multiple independent NumPy arrays along existing dimensional axes utilizing the np.concatenate() function to unify fragmented datasets into a single contiguous structure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2" t="str">
        <f t="shared" si="8"/>
        <v>[ROLE] Tech Lead | [TASK] Provide intentionally messy but functional code for learning debugging and improvement | [TOPIC] Merge multiple independent NumPy arrays along existing dimensional axes utilizing the np.concatenate() function to unify fragmented datasets into a single contiguous structure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Python - Numpy | 📊 Level: Intermediate | 🌐 Coding5s.com
**Concept:** Concatenating Arrays (np.concatenate())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Merge multiple independent NumPy arrays along existing dimensional axes utilizing the np.concatenate() function to unify fragmented datasets into a single contiguous structure. Topic details: Concatenating Arrays (np.concatenate())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Python - Numpy | 📊 Level: Intermediate
**Topic:** Merge multiple independent NumPy arrays along existing dimensional axes utilizing the np.concatenate() function to unify fragmented datasets into a single contiguous structure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7" t="str">
        <f t="shared" si="10"/>
        <v>[ROLE] Tech Product Manager assigning a Python Jira Ticket | [TASK] Provide a guided implementation exercise with full solution for learning purposes | [TOPIC] Merge multiple independent NumPy arrays along existing dimensional axes utilizing the np.concatenate() function to unify fragmented datasets into a single contiguous structure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Python - Numpy | 📊 Level: Intermediate | 🌐 Coding5s.com
**Concept:** Concatenating Arrays (np.concatenate())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Merge multiple independent NumPy arrays along existing dimensional axes utilizing the np.concatenate() function to unify fragmented datasets into a single contiguous structure. Goal: Concatenating Arrays (np.concatenate())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Python - Numpy | 📊 Level: Intermediate
**Topic:** Merge multiple independent NumPy arrays along existing dimensional axes utilizing the np.concatenate() function to unify fragmented datasets into a single contiguous structure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12"/>
        <v/>
      </c>
      <c r="AA46" s="56" t="str">
        <f t="shared" si="13"/>
        <v/>
      </c>
      <c r="AB46" s="56" t="str">
        <f t="shared" si="14"/>
        <v/>
      </c>
      <c r="AC46" s="56" t="str">
        <f t="shared" si="15"/>
        <v/>
      </c>
      <c r="AD46" s="56" t="str">
        <f t="shared" si="16"/>
        <v/>
      </c>
      <c r="AE46" s="40"/>
      <c r="AF46" s="40"/>
      <c r="AG46" s="40"/>
      <c r="AH46" s="56" t="str">
        <f t="shared" si="17"/>
        <v/>
      </c>
      <c r="AI46" s="54"/>
      <c r="AJ46" s="54"/>
      <c r="AK46" s="54">
        <v>38</v>
      </c>
      <c r="AL46" s="54" t="s">
        <v>88</v>
      </c>
      <c r="AM46" s="54" t="s">
        <v>89</v>
      </c>
    </row>
    <row r="47" spans="1:39">
      <c r="A47" s="45" t="str" cm="1">
        <f t="array" ref="A47">IF(H47="PROJECT", CHAR(10) &amp; "- " &amp; _xlfn.TEXTJOIN(CHAR(10) &amp; "- ", TRUE, _xlfn._xlws.FILTER($I$9:$I$1000, ($B$9:$B$1000=B47) * ($H$9:$H$1000="Topic"))), "")</f>
        <v/>
      </c>
      <c r="B47" s="45">
        <f t="shared" si="1"/>
        <v>5</v>
      </c>
      <c r="C47" s="95">
        <v>8</v>
      </c>
      <c r="D47" s="46">
        <v>4</v>
      </c>
      <c r="E47" s="58" t="s">
        <v>46</v>
      </c>
      <c r="F47" s="48">
        <v>39</v>
      </c>
      <c r="G47" s="49" t="s">
        <v>158</v>
      </c>
      <c r="H47" s="49" t="s">
        <v>48</v>
      </c>
      <c r="I47" s="50" t="s">
        <v>857</v>
      </c>
      <c r="J47" s="51" t="s">
        <v>858</v>
      </c>
      <c r="K47" s="129" t="str">
        <f t="shared" si="2"/>
        <v xml:space="preserve">[ROLE] Friendly tutor specializing in Python | [TOPIC] Combine distinct NumPy arrays across newly created dimensions by executing specialized stacking functions including np.vstack() for vertical rows, np.hstack() for horizontal columns, and np.dstack() for depth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Python - Numpy | 📊 Level: Intermediate | 🌐 Coding5s.com
**Concept:** Stacking Arrays (np.vstack, np.hstack, np.dstack)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7"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distinct NumPy arrays across newly created dimensions by executing specialized stacking functions including np.vstack() for vertical rows, np.hstack() for horizontal columns, and np.dstack() for depth. Topic details: Stacking Arrays (np.vstack, np.hstack, np.dstack)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 Numpy | 📊 Level: Intermediate
**Topic:** Combine distinct NumPy arrays across newly created dimensions by executing specialized stacking functions including np.vstack() for vertical rows, np.hstack() for horizontal columns, and np.dstack() for depth
---
 | [FOOTER RULE - STRICT] End your response with: '--- ⚡ *Coding5s Mentor System — Eliminating Epistemic Debt*' | </v>
      </c>
      <c r="M47" s="53">
        <v>0</v>
      </c>
      <c r="N47" s="102" t="str">
        <f t="shared" si="4"/>
        <v>[ROLE] Careless Python Developer | [TASK] Generate debugging challenges in Python | | [TOPIC] Combine distinct NumPy arrays across newly created dimensions by executing specialized stacking functions including np.vstack() for vertical rows, np.hstack() for horizontal columns, and np.dstack() for depth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2 🐛 Debug | Python - Numpy | 📊 Level: Intermediate | 🌐 Coding5s.com
Concept: Stacking Arrays (np.vstack, np.hstack, np.dstack)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distinct NumPy arrays across newly created dimensions by executing specialized stacking functions including np.vstack() for vertical rows, np.hstack() for horizontal columns, and np.dstack() for depth. Topic details: Stacking Arrays (np.vstack, np.hstack, np.dstack)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 Numpy | 📊 Level: Intermediate
**Topic:** Combine distinct NumPy arrays across newly created dimensions by executing specialized stacking functions including np.vstack() for vertical rows, np.hstack() for horizontal columns, and np.dstack() for depth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7" s="53">
        <v>0</v>
      </c>
      <c r="Q47" s="102" t="str">
        <f t="shared" si="6"/>
        <v>[ROLE] Tech Lead | [TASK] Assign incomplete Python script challenges | [TOPIC] Combine distinct NumPy arrays across newly created dimensions by executing specialized stacking functions including np.vstack() for vertical rows, np.hstack() for horizontal columns, and np.dstack() for depth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3 🧩 Complete | Python - Numpy | 📊 Level: Intermediate | 🌐 Coding5s.com
**Concept:** Stacking Arrays (np.vstack, np.hstack, np.dstack)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distinct NumPy arrays across newly created dimensions by executing specialized stacking functions including np.vstack() for vertical rows, np.hstack() for horizontal columns, and np.dstack() for depth.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distinct NumPy arrays across newly created dimensions by executing specialized stacking functions including np.vstack() for vertical rows, np.hstack() for horizontal columns, and np.dstack() for depth. Topic details: Stacking Arrays (np.vstack, np.hstack, np.dstack)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 Numpy | 📊 Level: Intermediate
**Topic:** Combine distinct NumPy arrays across newly created dimensions by executing specialized stacking functions including np.vstack() for vertical rows, np.hstack() for horizontal columns, and np.dstack() for depth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7" s="53">
        <v>0</v>
      </c>
      <c r="T47" s="102" t="str">
        <f t="shared" si="8"/>
        <v>[ROLE] Tech Lead | [TASK] Provide intentionally messy but functional code for learning debugging and improvement | [TOPIC] Combine distinct NumPy arrays across newly created dimensions by executing specialized stacking functions including np.vstack() for vertical rows, np.hstack() for horizontal columns, and np.dstack() for depth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Python - Numpy | 📊 Level: Intermediate | 🌐 Coding5s.com
**Concept:** Stacking Arrays (np.vstack, np.hstack, np.dstack)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distinct NumPy arrays across newly created dimensions by executing specialized stacking functions including np.vstack() for vertical rows, np.hstack() for horizontal columns, and np.dstack() for depth. Topic details: Stacking Arrays (np.vstack, np.hstack, np.dstack)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 Numpy | 📊 Level: Intermediate
**Topic:** Combine distinct NumPy arrays across newly created dimensions by executing specialized stacking functions including np.vstack() for vertical rows, np.hstack() for horizontal columns, and np.dstack() for depth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7" s="53">
        <v>0</v>
      </c>
      <c r="W47" s="87" t="str">
        <f t="shared" si="10"/>
        <v>[ROLE] Tech Product Manager assigning a Python Jira Ticket | [TASK] Provide a guided implementation exercise with full solution for learning purposes | [TOPIC] Combine distinct NumPy arrays across newly created dimensions by executing specialized stacking functions including np.vstack() for vertical rows, np.hstack() for horizontal columns, and np.dstack() for depth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Python - Numpy | 📊 Level: Intermediate | 🌐 Coding5s.com
**Concept:** Stacking Arrays (np.vstack, np.hstack, np.dstack)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distinct NumPy arrays across newly created dimensions by executing specialized stacking functions including np.vstack() for vertical rows, np.hstack() for horizontal columns, and np.dstack() for depth. Goal: Stacking Arrays (np.vstack, np.hstack, np.dstack)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 Numpy | 📊 Level: Intermediate
**Topic:** Combine distinct NumPy arrays across newly created dimensions by executing specialized stacking functions including np.vstack() for vertical rows, np.hstack() for horizontal columns, and np.dstack() for depth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7" s="53">
        <v>0</v>
      </c>
      <c r="Z47" s="56" t="str">
        <f t="shared" si="12"/>
        <v/>
      </c>
      <c r="AA47" s="56" t="str">
        <f t="shared" si="13"/>
        <v/>
      </c>
      <c r="AB47" s="56" t="str">
        <f t="shared" si="14"/>
        <v/>
      </c>
      <c r="AC47" s="56" t="str">
        <f t="shared" si="15"/>
        <v/>
      </c>
      <c r="AD47" s="56" t="str">
        <f t="shared" si="16"/>
        <v/>
      </c>
      <c r="AE47" s="40"/>
      <c r="AF47" s="40"/>
      <c r="AG47" s="40"/>
      <c r="AH47" s="56" t="str">
        <f t="shared" si="17"/>
        <v/>
      </c>
      <c r="AI47" s="54"/>
      <c r="AJ47" s="54"/>
      <c r="AK47" s="54">
        <v>39</v>
      </c>
      <c r="AL47" s="54" t="s">
        <v>93</v>
      </c>
      <c r="AM47" s="54" t="s">
        <v>94</v>
      </c>
    </row>
    <row r="48" spans="1:39">
      <c r="A48" s="45" t="str" cm="1">
        <f t="array" ref="A48">IF(H48="PROJECT", CHAR(10) &amp; "- " &amp; _xlfn.TEXTJOIN(CHAR(10) &amp; "- ", TRUE, _xlfn._xlws.FILTER($I$9:$I$1000, ($B$9:$B$1000=B48) * ($H$9:$H$1000="Topic"))), "")</f>
        <v/>
      </c>
      <c r="B48" s="45">
        <f t="shared" si="1"/>
        <v>5</v>
      </c>
      <c r="C48" s="95">
        <v>10</v>
      </c>
      <c r="D48" s="57">
        <v>4</v>
      </c>
      <c r="E48" s="58" t="s">
        <v>46</v>
      </c>
      <c r="F48" s="59">
        <v>40</v>
      </c>
      <c r="G48" s="60" t="s">
        <v>158</v>
      </c>
      <c r="H48" s="60" t="s">
        <v>48</v>
      </c>
      <c r="I48" s="61" t="s">
        <v>859</v>
      </c>
      <c r="J48" s="62" t="s">
        <v>860</v>
      </c>
      <c r="K48" s="129" t="str">
        <f t="shared" si="2"/>
        <v xml:space="preserve">[ROLE] Friendly tutor specializing in Python | [TOPIC] Divide a primary NumPy array into multiple smaller sub-arrays by applying structural splitting functions like np.split(), np.hsplit() for horizontal division, and np.vsplit() for vertical division based on index markers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Python - Numpy | 📊 Level: Intermediate | 🌐 Coding5s.com
**Concept:** Splitting Arrays (np.split, np.hsplit, np.vsplit)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8"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Divide a primary NumPy array into multiple smaller sub-arrays by applying structural splitting functions like np.split(), np.hsplit() for horizontal division, and np.vsplit() for vertical division based on index markers. Topic details: Splitting Arrays (np.split, np.hsplit, np.vsplit)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Python - Numpy | 📊 Level: Intermediate
**Topic:** Divide a primary NumPy array into multiple smaller sub-arrays by applying structural splitting functions like np.split(), np.hsplit() for horizontal division, and np.vsplit() for vertical division based on index markers
---
 | [FOOTER RULE - STRICT] End your response with: '--- ⚡ *Coding5s Mentor System — Eliminating Epistemic Debt*' | </v>
      </c>
      <c r="M48" s="52">
        <v>0</v>
      </c>
      <c r="N48" s="102" t="str">
        <f t="shared" si="4"/>
        <v>[ROLE] Careless Python Developer | [TASK] Generate debugging challenges in Python | | [TOPIC] Divide a primary NumPy array into multiple smaller sub-arrays by applying structural splitting functions like np.split(), np.hsplit() for horizontal division, and np.vsplit() for vertical division based on index markers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#40 | Stage 2 🐛 Debug | Python - Numpy | 📊 Level: Intermediate | 🌐 Coding5s.com
Concept: Splitting Arrays (np.split, np.hsplit, np.vsplit)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Divide a primary NumPy array into multiple smaller sub-arrays by applying structural splitting functions like np.split(), np.hsplit() for horizontal division, and np.vsplit() for vertical division based on index markers. Topic details: Splitting Arrays (np.split, np.hsplit, np.vsplit)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Python - Numpy | 📊 Level: Intermediate
**Topic:** Divide a primary NumPy array into multiple smaller sub-arrays by applying structural splitting functions like np.split(), np.hsplit() for horizontal division, and np.vsplit() for vertical division based on index markers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8" s="52">
        <v>0</v>
      </c>
      <c r="Q48" s="102" t="str">
        <f t="shared" si="6"/>
        <v>[ROLE] Tech Lead | [TASK] Assign incomplete Python script challenges | [TOPIC] Divide a primary NumPy array into multiple smaller sub-arrays by applying structural splitting functions like np.split(), np.hsplit() for horizontal division, and np.vsplit() for vertical division based on index markers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#40 | Stage 3 🧩 Complete | Python - Numpy | 📊 Level: Intermediate | 🌐 Coding5s.com
**Concept:** Splitting Arrays (np.split, np.hsplit, np.vsplit)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Divide a primary NumPy array into multiple smaller sub-arrays by applying structural splitting functions like np.split(), np.hsplit() for horizontal division, and np.vsplit() for vertical division based on index markers.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Divide a primary NumPy array into multiple smaller sub-arrays by applying structural splitting functions like np.split(), np.hsplit() for horizontal division, and np.vsplit() for vertical division based on index markers. Topic details: Splitting Arrays (np.split, np.hsplit, np.vsplit)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Python - Numpy | 📊 Level: Intermediate
**Topic:** Divide a primary NumPy array into multiple smaller sub-arrays by applying structural splitting functions like np.split(), np.hsplit() for horizontal division, and np.vsplit() for vertical division based on index markers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8" s="52">
        <v>0</v>
      </c>
      <c r="T48" s="102" t="str">
        <f t="shared" si="8"/>
        <v>[ROLE] Tech Lead | [TASK] Provide intentionally messy but functional code for learning debugging and improvement | [TOPIC] Divide a primary NumPy array into multiple smaller sub-arrays by applying structural splitting functions like np.split(), np.hsplit() for horizontal division, and np.vsplit() for vertical division based on index markers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Python - Numpy | 📊 Level: Intermediate | 🌐 Coding5s.com
**Concept:** Splitting Arrays (np.split, np.hsplit, np.vsplit)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Divide a primary NumPy array into multiple smaller sub-arrays by applying structural splitting functions like np.split(), np.hsplit() for horizontal division, and np.vsplit() for vertical division based on index markers. Topic details: Splitting Arrays (np.split, np.hsplit, np.vsplit)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Python - Numpy | 📊 Level: Intermediate
**Topic:** Divide a primary NumPy array into multiple smaller sub-arrays by applying structural splitting functions like np.split(), np.hsplit() for horizontal division, and np.vsplit() for vertical division based on index markers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8" s="52">
        <v>0</v>
      </c>
      <c r="W48" s="87" t="str">
        <f t="shared" si="10"/>
        <v>[ROLE] Tech Product Manager assigning a Python Jira Ticket | [TASK] Provide a guided implementation exercise with full solution for learning purposes | [TOPIC] Divide a primary NumPy array into multiple smaller sub-arrays by applying structural splitting functions like np.split(), np.hsplit() for horizontal division, and np.vsplit() for vertical division based on index markers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Python - Numpy | 📊 Level: Intermediate | 🌐 Coding5s.com
**Concept:** Splitting Arrays (np.split, np.hsplit, np.vsplit)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Divide a primary NumPy array into multiple smaller sub-arrays by applying structural splitting functions like np.split(), np.hsplit() for horizontal division, and np.vsplit() for vertical division based on index markers. Goal: Splitting Arrays (np.split, np.hsplit, np.vsplit)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Python - Numpy | 📊 Level: Intermediate
**Topic:** Divide a primary NumPy array into multiple smaller sub-arrays by applying structural splitting functions like np.split(), np.hsplit() for horizontal division, and np.vsplit() for vertical division based on index markers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8" s="52">
        <v>0</v>
      </c>
      <c r="Z48" s="56" t="str">
        <f t="shared" si="12"/>
        <v/>
      </c>
      <c r="AA48" s="56" t="str">
        <f t="shared" si="13"/>
        <v/>
      </c>
      <c r="AB48" s="56" t="str">
        <f t="shared" si="14"/>
        <v/>
      </c>
      <c r="AC48" s="56" t="str">
        <f t="shared" si="15"/>
        <v/>
      </c>
      <c r="AD48" s="56" t="str">
        <f t="shared" si="16"/>
        <v/>
      </c>
      <c r="AE48" s="40"/>
      <c r="AF48" s="40"/>
      <c r="AG48" s="40"/>
      <c r="AH48" s="56" t="str">
        <f t="shared" si="17"/>
        <v/>
      </c>
      <c r="AI48" s="54"/>
      <c r="AJ48" s="54"/>
      <c r="AK48" s="54">
        <v>40</v>
      </c>
      <c r="AL48" s="54" t="s">
        <v>98</v>
      </c>
      <c r="AM48" s="54" t="s">
        <v>99</v>
      </c>
    </row>
    <row r="49" spans="1:39">
      <c r="A49" s="45" t="str" cm="1">
        <f t="array" ref="A49">IF(H49="PROJECT", CHAR(10) &amp; "- " &amp; _xlfn.TEXTJOIN(CHAR(10) &amp; "- ", TRUE, _xlfn._xlws.FILTER($I$9:$I$1000, ($B$9:$B$1000=B49) * ($H$9:$H$1000="Topic"))), "")</f>
        <v xml:space="preserve">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v>
      </c>
      <c r="B49" s="45">
        <f t="shared" si="1"/>
        <v>5</v>
      </c>
      <c r="C49" s="95" t="s">
        <v>791</v>
      </c>
      <c r="D49" s="46">
        <v>0</v>
      </c>
      <c r="E49" s="58" t="s">
        <v>46</v>
      </c>
      <c r="F49" s="48">
        <v>41</v>
      </c>
      <c r="G49" s="49" t="s">
        <v>158</v>
      </c>
      <c r="H49" s="49" t="s">
        <v>77</v>
      </c>
      <c r="I49" s="50" t="s">
        <v>861</v>
      </c>
      <c r="J49" s="51" t="s">
        <v>862</v>
      </c>
      <c r="K49" s="129" t="str">
        <f t="shared" si="2"/>
        <v>[TASK] Teach through a practical Python - Numpy project following the micro-learning methodology, acting as a supportive tutor, creating a project about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#41 | Stage 1 | Python - Numpy | 📊 Level: Intermediate | 🌐 Coding5s.com
**Project:** Restructure, Split, &amp; Merge Multiple Data Blocks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9"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data restructuring utility that takes multiple disorganized 1D arrays, reshapes them into 2D matrices, merges them using horizontal and vertical stacking, splits the final structure into designated blocks, and outputs the resulting sub-arrays. Topics applied in this project: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Project objective: Restructure, Split, &amp; Merge Multiple Data Blocks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#41 | Practice | Python - Numpy | 📊 Level: Intermediate
**Project:** Build a data restructuring utility that takes multiple disorganized 1D arrays, reshapes them into 2D matrices, merges them using horizontal and vertical stacking, splits the final structure into designated blocks, and outputs the resulting sub-arrays
---
 | [FOOTER RULE - STRICT] End your response with: '--- ⚡ *Coding5s Mentor System — Eliminating Epistemic Debt*' | </v>
      </c>
      <c r="M49" s="53">
        <v>0</v>
      </c>
      <c r="N49" s="102" t="str">
        <f t="shared" si="4"/>
        <v>[ROLE] Careless Python Developer | [TASK] Generate debugging project in Python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[OUTPUT] Only header, dataset summary or statement (if any), email intro, objective, expected output, broken code, and footer | [HEADER RULE - STRICT] You MUST start your entire response EXACTLY with this markdown block (do not print anything before it):
### 🚀 Project #41 | Stage 2 | Python - Numpy | 📊 Level: Intermediate | 🌐 Coding5s.com
Project: Restructure, Split, &amp; Merge Multiple Data Blocks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data restructuring utility that takes multiple disorganized 1D arrays, reshapes them into 2D matrices, merges them using horizontal and vertical stacking, splits the final structure into designated blocks, and outputs the resulting sub-arrays. Topics involved: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Project objective: Restructure, Split, &amp; Merge Multiple Data Blocks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#41 | Debug | Python - Numpy | 📊 Level: Intermediate
**Project:** Build a data restructuring utility that takes multiple disorganized 1D arrays, reshapes them into 2D matrices, merges them using horizontal and vertical stacking, splits the final structure into designated blocks, and outputs the resulting sub-arrays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9" s="53">
        <v>0</v>
      </c>
      <c r="Q49" s="102" t="str">
        <f t="shared" si="6"/>
        <v>[ROLE] Tech Lead | [TASK] Assign incomplete project script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#41 | Stage 3 | Python - Numpy | 📊 Level: Intermediate | 🌐 Coding5s.com
**Project:** Restructure, Split, &amp; Merge Multiple Data Blocks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data restructuring utility that takes multiple disorganized 1D arrays, reshapes them into 2D matrices, merges them using horizontal and vertical stacking, splits the final structure into designated blocks, and outputs the resulting sub-arrays. Topics involved: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Project objective: Restructure, Split, &amp; Merge Multiple Data Blocks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#41 | Complete | Python - Numpy | 📊 Level: Intermediate
**Project:** Build a data restructuring utility that takes multiple disorganized 1D arrays, reshapes them into 2D matrices, merges them using horizontal and vertical stacking, splits the final structure into designated blocks, and outputs the resulting sub-arrays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9" s="53">
        <v>0</v>
      </c>
      <c r="T49" s="102" t="str">
        <f t="shared" si="8"/>
        <v>[ROLE] Tech Lead | [TASK] Provide a messy but functional project for refactoring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[PERSONA RULE] Act as a Tech Lead. A junior wrote this working but messy code. Tone: professional but exhausted | [HEADER RULE - STRICT] You MUST start your entire response EXACTLY with this markdown block (do not print anything before it):
### 🚀 Project #41 | Stage 4 | Python - Numpy | 📊 Level: Intermediate | 🌐 Coding5s.com
**Project:** Restructure, Split, &amp; Merge Multiple Data Blocks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data restructuring utility that takes multiple disorganized 1D arrays, reshapes them into 2D matrices, merges them using horizontal and vertical stacking, splits the final structure into designated blocks, and outputs the resulting sub-arrays. Topics involved: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Project objective: Restructure, Split, &amp; Merge Multiple Data Blocks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#41 | Refactor | Python - Numpy | 📊 Level: Intermediate
**Project:** Build a data restructuring utility that takes multiple disorganized 1D arrays, reshapes them into 2D matrices, merges them using horizontal and vertical stacking, splits the final structure into designated blocks, and outputs the resulting sub-arrays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9" s="53">
        <v>0</v>
      </c>
      <c r="W49" s="87" t="str">
        <f t="shared" si="10"/>
        <v>[ROLE] Tech Product Manager assigning a Python Jira Ticket | [TASK] Provide a guided project implementation with full solution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#41 | Stage 5 | Python - Numpy | 📊 Level: Intermediate | 🌐 Coding5s.com
**Project:** Restructure, Split, &amp; Merge Multiple Data Blocks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data restructuring utility that takes multiple disorganized 1D arrays, reshapes them into 2D matrices, merges them using horizontal and vertical stacking, splits the final structure into designated blocks, and outputs the resulting sub-arrays. Topics integrated: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Business Goal: Restructure, Split, &amp; Merge Multiple Data Blocks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#41 | Extend | Python - Numpy | 📊 Level: Intermediate
**Project:** Build a data restructuring utility that takes multiple disorganized 1D arrays, reshapes them into 2D matrices, merges them using horizontal and vertical stacking, splits the final structure into designated blocks, and outputs the resulting sub-arrays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9" s="53">
        <v>0</v>
      </c>
      <c r="Z49" s="56" t="str">
        <f t="shared" si="12"/>
        <v>[TASK] Teach through a practical Python - Numpy project following the micro-learning methodology, acting as a supportive tutor, creating a project about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#41 | Stage 1 | Python - Numpy | 📊 Level: Intermediate | 🌐 Coding5s.com
**Project:** Restructure, Split, &amp; Merge Multiple Data Blocks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9" s="56" t="str">
        <f t="shared" si="13"/>
        <v>[ROLE] Careless Python Developer | [TASK] Generate debugging project in Python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[OUTPUT] Only header, dataset summary or statement (if any), email intro, objective, expected output, broken code, and footer | [HEADER RULE - STRICT] You MUST start your entire response EXACTLY with this markdown block (do not print anything before it):
### 🚀 Project #41 | Stage 2 | Python - Numpy | 📊 Level: Intermediate | 🌐 Coding5s.com
Project: Restructure, Split, &amp; Merge Multiple Data Blocks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9" s="56" t="str">
        <f t="shared" si="14"/>
        <v>[ROLE] Tech Lead | [TASK] Assign incomplete project script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#41 | Stage 3 | Python - Numpy | 📊 Level: Intermediate | 🌐 Coding5s.com
**Project:** Restructure, Split, &amp; Merge Multiple Data Blocks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9" s="56" t="str">
        <f t="shared" si="15"/>
        <v>[ROLE] Tech Lead | [TASK] Provide a messy but functional project for refactoring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[PERSONA RULE] Act as a Tech Lead. A junior wrote this working but messy code. Tone: professional but exhausted | [HEADER RULE - STRICT] You MUST start your entire response EXACTLY with this markdown block (do not print anything before it):
### 🚀 Project #41 | Stage 4 | Python - Numpy | 📊 Level: Intermediate | 🌐 Coding5s.com
**Project:** Restructure, Split, &amp; Merge Multiple Data Blocks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9" s="56" t="str">
        <f t="shared" si="16"/>
        <v>[ROLE] Tech Product Manager assigning a Python Jira Ticket | [TASK] Provide a guided project implementation with full solution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#41 | Stage 5 | Python - Numpy | 📊 Level: Intermediate | 🌐 Coding5s.com
**Project:** Restructure, Split, &amp; Merge Multiple Data Blocks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9" s="40"/>
      <c r="AF49" s="40"/>
      <c r="AG49" s="40"/>
      <c r="AH49" s="56" t="str">
        <f t="shared" si="17"/>
        <v/>
      </c>
      <c r="AI49" s="54"/>
      <c r="AJ49" s="54"/>
      <c r="AK49" s="54"/>
      <c r="AL49" s="54"/>
      <c r="AM49" s="54"/>
    </row>
    <row r="50" spans="1:39">
      <c r="A50" s="45" t="str" cm="1">
        <f t="array" ref="A50">IF(H50="PROJECT", CHAR(10) &amp; "- " &amp; _xlfn.TEXTJOIN(CHAR(10) &amp; "- ", TRUE, _xlfn._xlws.FILTER($I$9:$I$1000, ($B$9:$B$1000=B50) * ($H$9:$H$1000="Topic"))), "")</f>
        <v/>
      </c>
      <c r="B50" s="45">
        <f t="shared" si="1"/>
        <v>6</v>
      </c>
      <c r="C50" s="95">
        <v>10</v>
      </c>
      <c r="D50" s="57">
        <v>5</v>
      </c>
      <c r="E50" s="58" t="s">
        <v>46</v>
      </c>
      <c r="F50" s="59">
        <v>42</v>
      </c>
      <c r="G50" s="60" t="s">
        <v>159</v>
      </c>
      <c r="H50" s="60" t="s">
        <v>48</v>
      </c>
      <c r="I50" s="61" t="s">
        <v>863</v>
      </c>
      <c r="J50" s="62" t="s">
        <v>864</v>
      </c>
      <c r="K50" s="129" t="str">
        <f t="shared" si="2"/>
        <v xml:space="preserve">[ROLE] Friendly tutor specializing in Python | [TOPIC] Evaluate and implement NumPy broadcasting rules to perform element-wise arithmetic operations seamlessly across arrays with mismatched dimensional shapes without requiring explicit data duplication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Python - Numpy | 📊 Level: Advanced | 🌐 Coding5s.com
**Concept:** Broadcasting Concept &amp; Mechanics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0"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and implement NumPy broadcasting rules to perform element-wise arithmetic operations seamlessly across arrays with mismatched dimensional shapes without requiring explicit data duplication. Topic details: Broadcasting Concept &amp; Mechanics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 Numpy | 📊 Level: Advanced
**Topic:** Evaluate and implement NumPy broadcasting rules to perform element-wise arithmetic operations seamlessly across arrays with mismatched dimensional shapes without requiring explicit data duplication
---
 | [FOOTER RULE - STRICT] End your response with: '--- ⚡ *Coding5s Mentor System — Eliminating Epistemic Debt*' | </v>
      </c>
      <c r="M50" s="52">
        <v>0</v>
      </c>
      <c r="N50" s="102" t="str">
        <f t="shared" si="4"/>
        <v>[ROLE] Careless Python Developer | [TASK] Generate debugging challenges in Python | | [TOPIC] Evaluate and implement NumPy broadcasting rules to perform element-wise arithmetic operations seamlessly across arrays with mismatched dimensional shapes without requiring explicit data duplication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2 🐛 Debug | Python - Numpy | 📊 Level: Advanced | 🌐 Coding5s.com
Concept: Broadcasting Concept &amp; Mechanics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and implement NumPy broadcasting rules to perform element-wise arithmetic operations seamlessly across arrays with mismatched dimensional shapes without requiring explicit data duplication. Topic details: Broadcasting Concept &amp; Mechanics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 Numpy | 📊 Level: Advanced
**Topic:** Evaluate and implement NumPy broadcasting rules to perform element-wise arithmetic operations seamlessly across arrays with mismatched dimensional shapes without requiring explicit data duplication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0" s="52">
        <v>0</v>
      </c>
      <c r="Q50" s="102" t="str">
        <f t="shared" si="6"/>
        <v>[ROLE] Tech Lead | [TASK] Assign incomplete Python script challenges | [TOPIC] Evaluate and implement NumPy broadcasting rules to perform element-wise arithmetic operations seamlessly across arrays with mismatched dimensional shapes without requiring explicit data duplication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3 🧩 Complete | Python - Numpy | 📊 Level: Advanced | 🌐 Coding5s.com
**Concept:** Broadcasting Concept &amp; Mechanics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and implement NumPy broadcasting rules to perform element-wise arithmetic operations seamlessly across arrays with mismatched dimensional shapes without requiring explicit data duplication.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and implement NumPy broadcasting rules to perform element-wise arithmetic operations seamlessly across arrays with mismatched dimensional shapes without requiring explicit data duplication. Topic details: Broadcasting Concept &amp; Mechanics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 Numpy | 📊 Level: Advanced
**Topic:** Evaluate and implement NumPy broadcasting rules to perform element-wise arithmetic operations seamlessly across arrays with mismatched dimensional shapes without requiring explicit data duplication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0" s="52">
        <v>0</v>
      </c>
      <c r="T50" s="102" t="str">
        <f t="shared" si="8"/>
        <v>[ROLE] Tech Lead | [TASK] Provide intentionally messy but functional code for learning debugging and improvement | [TOPIC] Evaluate and implement NumPy broadcasting rules to perform element-wise arithmetic operations seamlessly across arrays with mismatched dimensional shapes without requiring explicit data duplication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#42 | Stage 4 🧹 Refactor | Python - Numpy | 📊 Level: Advanced | 🌐 Coding5s.com
**Concept:** Broadcasting Concept &amp; Mechanics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and implement NumPy broadcasting rules to perform element-wise arithmetic operations seamlessly across arrays with mismatched dimensional shapes without requiring explicit data duplication. Topic details: Broadcasting Concept &amp; Mechanics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 Numpy | 📊 Level: Advanced
**Topic:** Evaluate and implement NumPy broadcasting rules to perform element-wise arithmetic operations seamlessly across arrays with mismatched dimensional shapes without requiring explicit data duplication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0" s="52">
        <v>0</v>
      </c>
      <c r="W50" s="87" t="str">
        <f t="shared" si="10"/>
        <v>[ROLE] Tech Product Manager assigning a Python Jira Ticket | [TASK] Provide a guided implementation exercise with full solution for learning purposes | [TOPIC] Evaluate and implement NumPy broadcasting rules to perform element-wise arithmetic operations seamlessly across arrays with mismatched dimensional shapes without requiring explicit data duplication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#42 | Stage 5 | Python - Numpy | 📊 Level: Advanced | 🌐 Coding5s.com
**Concept:** Broadcasting Concept &amp; Mechanics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and implement NumPy broadcasting rules to perform element-wise arithmetic operations seamlessly across arrays with mismatched dimensional shapes without requiring explicit data duplication. Goal: Broadcasting Concept &amp; Mechanics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 Numpy | 📊 Level: Advanced
**Topic:** Evaluate and implement NumPy broadcasting rules to perform element-wise arithmetic operations seamlessly across arrays with mismatched dimensional shapes without requiring explicit data duplication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0" s="52">
        <v>0</v>
      </c>
      <c r="Z50" s="56" t="str">
        <f t="shared" si="12"/>
        <v/>
      </c>
      <c r="AA50" s="56" t="str">
        <f t="shared" si="13"/>
        <v/>
      </c>
      <c r="AB50" s="56" t="str">
        <f t="shared" si="14"/>
        <v/>
      </c>
      <c r="AC50" s="56" t="str">
        <f t="shared" si="15"/>
        <v/>
      </c>
      <c r="AD50" s="56" t="str">
        <f t="shared" si="16"/>
        <v/>
      </c>
      <c r="AE50" s="40"/>
      <c r="AF50" s="40"/>
      <c r="AG50" s="40"/>
      <c r="AH50" s="56" t="str">
        <f t="shared" si="17"/>
        <v/>
      </c>
      <c r="AI50" s="54"/>
      <c r="AJ50" s="54"/>
      <c r="AK50" s="54"/>
      <c r="AL50" s="54"/>
      <c r="AM50" s="54"/>
    </row>
    <row r="51" spans="1:39">
      <c r="A51" s="45" t="str" cm="1">
        <f t="array" ref="A51">IF(H51="PROJECT", CHAR(10) &amp; "- " &amp; _xlfn.TEXTJOIN(CHAR(10) &amp; "- ", TRUE, _xlfn._xlws.FILTER($I$9:$I$1000, ($B$9:$B$1000=B51) * ($H$9:$H$1000="Topic"))), "")</f>
        <v/>
      </c>
      <c r="B51" s="45">
        <f t="shared" si="1"/>
        <v>6</v>
      </c>
      <c r="C51" s="95">
        <v>12</v>
      </c>
      <c r="D51" s="46">
        <v>5</v>
      </c>
      <c r="E51" s="58" t="s">
        <v>46</v>
      </c>
      <c r="F51" s="48">
        <v>43</v>
      </c>
      <c r="G51" s="49" t="s">
        <v>159</v>
      </c>
      <c r="H51" s="49" t="s">
        <v>48</v>
      </c>
      <c r="I51" s="50" t="s">
        <v>865</v>
      </c>
      <c r="J51" s="51" t="s">
        <v>866</v>
      </c>
      <c r="K51" s="129" t="str">
        <f t="shared" si="2"/>
        <v xml:space="preserve">[ROLE] Friendly tutor specializing in Python | [TOPIC] Explicitly project smaller NumPy arrays onto larger dimensional shapes using np.broadcast_to() and synchronize multiple arrays to a common shape using np.broadcast_arrays() to prepare for vectorized computations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Python - Numpy | 📊 Level: Advanced | 🌐 Coding5s.com
**Concept:** Advanced Array Expansion (np.broadcast_to, np.broadcast_arrays)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1"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Explicitly project smaller NumPy arrays onto larger dimensional shapes using np.broadcast_to() and synchronize multiple arrays to a common shape using np.broadcast_arrays() to prepare for vectorized computations. Topic details: Advanced Array Expansion (np.broadcast_to, np.broadcast_arrays)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Python - Numpy | 📊 Level: Advanced
**Topic:** Explicitly project smaller NumPy arrays onto larger dimensional shapes using np.broadcast_to() and synchronize multiple arrays to a common shape using np.broadcast_arrays() to prepare for vectorized computations
---
 | [FOOTER RULE - STRICT] End your response with: '--- ⚡ *Coding5s Mentor System — Eliminating Epistemic Debt*' | </v>
      </c>
      <c r="M51" s="53">
        <v>0</v>
      </c>
      <c r="N51" s="102" t="str">
        <f t="shared" si="4"/>
        <v>[ROLE] Careless Python Developer | [TASK] Generate debugging challenges in Python | | [TOPIC] Explicitly project smaller NumPy arrays onto larger dimensional shapes using np.broadcast_to() and synchronize multiple arrays to a common shape using np.broadcast_arrays() to prepare for vectorized computations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#43 | Stage 2 🐛 Debug | Python - Numpy | 📊 Level: Advanced | 🌐 Coding5s.com
Concept: Advanced Array Expansion (np.broadcast_to, np.broadcast_arrays)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Explicitly project smaller NumPy arrays onto larger dimensional shapes using np.broadcast_to() and synchronize multiple arrays to a common shape using np.broadcast_arrays() to prepare for vectorized computations. Topic details: Advanced Array Expansion (np.broadcast_to, np.broadcast_arrays)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Python - Numpy | 📊 Level: Advanced
**Topic:** Explicitly project smaller NumPy arrays onto larger dimensional shapes using np.broadcast_to() and synchronize multiple arrays to a common shape using np.broadcast_arrays() to prepare for vectorized computations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1" s="53">
        <v>0</v>
      </c>
      <c r="Q51" s="102" t="str">
        <f t="shared" si="6"/>
        <v>[ROLE] Tech Lead | [TASK] Assign incomplete Python script challenges | [TOPIC] Explicitly project smaller NumPy arrays onto larger dimensional shapes using np.broadcast_to() and synchronize multiple arrays to a common shape using np.broadcast_arrays() to prepare for vectorized computations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#43 | Stage 3 🧩 Complete | Python - Numpy | 📊 Level: Advanced | 🌐 Coding5s.com
**Concept:** Advanced Array Expansion (np.broadcast_to, np.broadcast_arrays)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Explicitly project smaller NumPy arrays onto larger dimensional shapes using np.broadcast_to() and synchronize multiple arrays to a common shape using np.broadcast_arrays() to prepare for vectorized computations.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Explicitly project smaller NumPy arrays onto larger dimensional shapes using np.broadcast_to() and synchronize multiple arrays to a common shape using np.broadcast_arrays() to prepare for vectorized computations. Topic details: Advanced Array Expansion (np.broadcast_to, np.broadcast_arrays)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Python - Numpy | 📊 Level: Advanced
**Topic:** Explicitly project smaller NumPy arrays onto larger dimensional shapes using np.broadcast_to() and synchronize multiple arrays to a common shape using np.broadcast_arrays() to prepare for vectorized computations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1" s="53">
        <v>0</v>
      </c>
      <c r="T51" s="102" t="str">
        <f t="shared" si="8"/>
        <v>[ROLE] Tech Lead | [TASK] Provide intentionally messy but functional code for learning debugging and improvement | [TOPIC] Explicitly project smaller NumPy arrays onto larger dimensional shapes using np.broadcast_to() and synchronize multiple arrays to a common shape using np.broadcast_arrays() to prepare for vectorized computations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#43 | Stage 4 🧹 Refactor | Python - Numpy | 📊 Level: Advanced | 🌐 Coding5s.com
**Concept:** Advanced Array Expansion (np.broadcast_to, np.broadcast_arrays)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Explicitly project smaller NumPy arrays onto larger dimensional shapes using np.broadcast_to() and synchronize multiple arrays to a common shape using np.broadcast_arrays() to prepare for vectorized computations. Topic details: Advanced Array Expansion (np.broadcast_to, np.broadcast_arrays)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Python - Numpy | 📊 Level: Advanced
**Topic:** Explicitly project smaller NumPy arrays onto larger dimensional shapes using np.broadcast_to() and synchronize multiple arrays to a common shape using np.broadcast_arrays() to prepare for vectorized computations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1" s="53">
        <v>0</v>
      </c>
      <c r="W51" s="87" t="str">
        <f t="shared" si="10"/>
        <v>[ROLE] Tech Product Manager assigning a Python Jira Ticket | [TASK] Provide a guided implementation exercise with full solution for learning purposes | [TOPIC] Explicitly project smaller NumPy arrays onto larger dimensional shapes using np.broadcast_to() and synchronize multiple arrays to a common shape using np.broadcast_arrays() to prepare for vectorized computations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#43 | Stage 5 | Python - Numpy | 📊 Level: Advanced | 🌐 Coding5s.com
**Concept:** Advanced Array Expansion (np.broadcast_to, np.broadcast_arrays)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Explicitly project smaller NumPy arrays onto larger dimensional shapes using np.broadcast_to() and synchronize multiple arrays to a common shape using np.broadcast_arrays() to prepare for vectorized computations. Goal: Advanced Array Expansion (np.broadcast_to, np.broadcast_arrays)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Python - Numpy | 📊 Level: Advanced
**Topic:** Explicitly project smaller NumPy arrays onto larger dimensional shapes using np.broadcast_to() and synchronize multiple arrays to a common shape using np.broadcast_arrays() to prepare for vectorized computations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1" s="53">
        <v>0</v>
      </c>
      <c r="Z51" s="56" t="str">
        <f t="shared" si="12"/>
        <v/>
      </c>
      <c r="AA51" s="56" t="str">
        <f t="shared" si="13"/>
        <v/>
      </c>
      <c r="AB51" s="56" t="str">
        <f t="shared" si="14"/>
        <v/>
      </c>
      <c r="AC51" s="56" t="str">
        <f t="shared" si="15"/>
        <v/>
      </c>
      <c r="AD51" s="56" t="str">
        <f t="shared" si="16"/>
        <v/>
      </c>
      <c r="AE51" s="40"/>
      <c r="AF51" s="40"/>
      <c r="AG51" s="40"/>
      <c r="AH51" s="56" t="str">
        <f t="shared" si="17"/>
        <v/>
      </c>
      <c r="AI51" s="54"/>
      <c r="AJ51" s="54"/>
      <c r="AK51" s="54"/>
      <c r="AL51" s="54"/>
      <c r="AM51" s="54"/>
    </row>
    <row r="52" spans="1:39">
      <c r="A52" s="45" t="str" cm="1">
        <f t="array" ref="A52">IF(H52="PROJECT", CHAR(10) &amp; "- " &amp; _xlfn.TEXTJOIN(CHAR(10) &amp; "- ", TRUE, _xlfn._xlws.FILTER($I$9:$I$1000, ($B$9:$B$1000=B52) * ($H$9:$H$1000="Topic"))), "")</f>
        <v/>
      </c>
      <c r="B52" s="45">
        <f t="shared" si="1"/>
        <v>6</v>
      </c>
      <c r="C52" s="95">
        <v>12</v>
      </c>
      <c r="D52" s="57">
        <v>4</v>
      </c>
      <c r="E52" s="58" t="s">
        <v>46</v>
      </c>
      <c r="F52" s="59">
        <v>44</v>
      </c>
      <c r="G52" s="60" t="s">
        <v>159</v>
      </c>
      <c r="H52" s="60" t="s">
        <v>48</v>
      </c>
      <c r="I52" s="61" t="s">
        <v>867</v>
      </c>
      <c r="J52" s="62" t="s">
        <v>868</v>
      </c>
      <c r="K52" s="129" t="str">
        <f t="shared" si="2"/>
        <v xml:space="preserve">[ROLE] Friendly tutor specializing in Python | [TOPIC] Generate multi-dimensional coordinate grids from 1D coordinate vectors by executing the np.meshgrid() function to evaluate mathematical functions across a continuous spatial domain | [LEVEL] Advanced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Python - Numpy | 📊 Level: Advanced | 🌐 Coding5s.com
**Concept:** Generating Coordinate Grids (np.meshgrid)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2"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multi-dimensional coordinate grids from 1D coordinate vectors by executing the np.meshgrid() function to evaluate mathematical functions across a continuous spatial domain. Topic details: Generating Coordinate Grids (np.meshgrid)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 Numpy | 📊 Level: Advanced
**Topic:** Generate multi-dimensional coordinate grids from 1D coordinate vectors by executing the np.meshgrid() function to evaluate mathematical functions across a continuous spatial domain
---
 | [FOOTER RULE - STRICT] End your response with: '--- ⚡ *Coding5s Mentor System — Eliminating Epistemic Debt*' | </v>
      </c>
      <c r="M52" s="52">
        <v>0</v>
      </c>
      <c r="N52" s="102" t="str">
        <f t="shared" si="4"/>
        <v>[ROLE] Careless Python Developer | [TASK] Generate debugging challenges in Python | | [TOPIC] Generate multi-dimensional coordinate grids from 1D coordinate vectors by executing the np.meshgrid() function to evaluate mathematical functions across a continuous spatial domain | | [LEVEL] Advanced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2 🐛 Debug | Python - Numpy | 📊 Level: Advanced | 🌐 Coding5s.com
Concept: Generating Coordinate Grids (np.meshgrid)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multi-dimensional coordinate grids from 1D coordinate vectors by executing the np.meshgrid() function to evaluate mathematical functions across a continuous spatial domain. Topic details: Generating Coordinate Grids (np.meshgrid)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 Numpy | 📊 Level: Advanced
**Topic:** Generate multi-dimensional coordinate grids from 1D coordinate vectors by executing the np.meshgrid() function to evaluate mathematical functions across a continuous spatial domain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2" s="52">
        <v>0</v>
      </c>
      <c r="Q52" s="102" t="str">
        <f t="shared" si="6"/>
        <v>[ROLE] Tech Lead | [TASK] Assign incomplete Python script challenges | [TOPIC] Generate multi-dimensional coordinate grids from 1D coordinate vectors by executing the np.meshgrid() function to evaluate mathematical functions across a continuous spatial domain | [LEVEL] Advanced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3 🧩 Complete | Python - Numpy | 📊 Level: Advanced | 🌐 Coding5s.com
**Concept:** Generating Coordinate Grids (np.meshgrid)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multi-dimensional coordinate grids from 1D coordinate vectors by executing the np.meshgrid() function to evaluate mathematical functions across a continuous spatial domain.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multi-dimensional coordinate grids from 1D coordinate vectors by executing the np.meshgrid() function to evaluate mathematical functions across a continuous spatial domain. Topic details: Generating Coordinate Grids (np.meshgrid)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 Numpy | 📊 Level: Advanced
**Topic:** Generate multi-dimensional coordinate grids from 1D coordinate vectors by executing the np.meshgrid() function to evaluate mathematical functions across a continuous spatial domain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2" s="52">
        <v>0</v>
      </c>
      <c r="T52" s="102" t="str">
        <f t="shared" si="8"/>
        <v>[ROLE] Tech Lead | [TASK] Provide intentionally messy but functional code for learning debugging and improvement | [TOPIC] Generate multi-dimensional coordinate grids from 1D coordinate vectors by executing the np.meshgrid() function to evaluate mathematical functions across a continuous spatial domain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Python - Numpy | 📊 Level: Advanced | 🌐 Coding5s.com
**Concept:** Generating Coordinate Grids (np.meshgrid)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multi-dimensional coordinate grids from 1D coordinate vectors by executing the np.meshgrid() function to evaluate mathematical functions across a continuous spatial domain. Topic details: Generating Coordinate Grids (np.meshgrid)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 Numpy | 📊 Level: Advanced
**Topic:** Generate multi-dimensional coordinate grids from 1D coordinate vectors by executing the np.meshgrid() function to evaluate mathematical functions across a continuous spatial domain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2" s="52">
        <v>0</v>
      </c>
      <c r="W52" s="87" t="str">
        <f t="shared" si="10"/>
        <v>[ROLE] Tech Product Manager assigning a Python Jira Ticket | [TASK] Provide a guided implementation exercise with full solution for learning purposes | [TOPIC] Generate multi-dimensional coordinate grids from 1D coordinate vectors by executing the np.meshgrid() function to evaluate mathematical functions across a continuous spatial domain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Python - Numpy | 📊 Level: Advanced | 🌐 Coding5s.com
**Concept:** Generating Coordinate Grids (np.meshgrid)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multi-dimensional coordinate grids from 1D coordinate vectors by executing the np.meshgrid() function to evaluate mathematical functions across a continuous spatial domain. Goal: Generating Coordinate Grids (np.meshgrid)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 Numpy | 📊 Level: Advanced
**Topic:** Generate multi-dimensional coordinate grids from 1D coordinate vectors by executing the np.meshgrid() function to evaluate mathematical functions across a continuous spatial domain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2" s="52">
        <v>0</v>
      </c>
      <c r="Z52" s="56" t="str">
        <f t="shared" si="12"/>
        <v/>
      </c>
      <c r="AA52" s="56" t="str">
        <f t="shared" si="13"/>
        <v/>
      </c>
      <c r="AB52" s="56" t="str">
        <f t="shared" si="14"/>
        <v/>
      </c>
      <c r="AC52" s="56" t="str">
        <f t="shared" si="15"/>
        <v/>
      </c>
      <c r="AD52" s="56" t="str">
        <f t="shared" si="16"/>
        <v/>
      </c>
      <c r="AE52" s="40"/>
      <c r="AF52" s="40"/>
      <c r="AG52" s="40"/>
      <c r="AH52" s="56" t="str">
        <f t="shared" si="17"/>
        <v/>
      </c>
      <c r="AI52" s="54"/>
      <c r="AJ52" s="54"/>
      <c r="AK52" s="54"/>
      <c r="AL52" s="54"/>
      <c r="AM52" s="54"/>
    </row>
    <row r="53" spans="1:39">
      <c r="A53" s="45" t="str" cm="1">
        <f t="array" ref="A53">IF(H53="PROJECT", CHAR(10) &amp; "- " &amp; _xlfn.TEXTJOIN(CHAR(10) &amp; "- ", TRUE, _xlfn._xlws.FILTER($I$9:$I$1000, ($B$9:$B$1000=B53) * ($H$9:$H$1000="Topic"))), "")</f>
        <v/>
      </c>
      <c r="B53" s="45">
        <f t="shared" si="1"/>
        <v>6</v>
      </c>
      <c r="C53" s="95">
        <v>12</v>
      </c>
      <c r="D53" s="46">
        <v>5</v>
      </c>
      <c r="E53" s="58" t="s">
        <v>46</v>
      </c>
      <c r="F53" s="48">
        <v>45</v>
      </c>
      <c r="G53" s="49" t="s">
        <v>159</v>
      </c>
      <c r="H53" s="49" t="s">
        <v>48</v>
      </c>
      <c r="I53" s="50" t="s">
        <v>869</v>
      </c>
      <c r="J53" s="51" t="s">
        <v>870</v>
      </c>
      <c r="K53" s="129" t="str">
        <f t="shared" si="2"/>
        <v xml:space="preserve">[ROLE] Friendly tutor specializing in Python | [TOPIC] Extract arbitrary, non-sequential elements from NumPy arrays by passing arrays of integer indices to dynamically map and retrieve specific data points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Python - Numpy | 📊 Level: Advanced | 🌐 Coding5s.com
**Concept:** Fancy Indexing (Using Integer Arrays for Selection)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3"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arbitrary, non-sequential elements from NumPy arrays by passing arrays of integer indices to dynamically map and retrieve specific data points. Topic details: Fancy Indexing (Using Integer Arrays for Selection)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Python - Numpy | 📊 Level: Advanced
**Topic:** Extract arbitrary, non-sequential elements from NumPy arrays by passing arrays of integer indices to dynamically map and retrieve specific data points
---
 | [FOOTER RULE - STRICT] End your response with: '--- ⚡ *Coding5s Mentor System — Eliminating Epistemic Debt*' | </v>
      </c>
      <c r="M53" s="53">
        <v>0</v>
      </c>
      <c r="N53" s="102" t="str">
        <f t="shared" si="4"/>
        <v>[ROLE] Careless Python Developer | [TASK] Generate debugging challenges in Python | | [TOPIC] Extract arbitrary, non-sequential elements from NumPy arrays by passing arrays of integer indices to dynamically map and retrieve specific data points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2 🐛 Debug | Python - Numpy | 📊 Level: Advanced | 🌐 Coding5s.com
Concept: Fancy Indexing (Using Integer Arrays for Selection)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arbitrary, non-sequential elements from NumPy arrays by passing arrays of integer indices to dynamically map and retrieve specific data points. Topic details: Fancy Indexing (Using Integer Arrays for Selection)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Python - Numpy | 📊 Level: Advanced
**Topic:** Extract arbitrary, non-sequential elements from NumPy arrays by passing arrays of integer indices to dynamically map and retrieve specific data points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3" s="53">
        <v>0</v>
      </c>
      <c r="Q53" s="102" t="str">
        <f t="shared" si="6"/>
        <v>[ROLE] Tech Lead | [TASK] Assign incomplete Python script challenges | [TOPIC] Extract arbitrary, non-sequential elements from NumPy arrays by passing arrays of integer indices to dynamically map and retrieve specific data points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3 🧩 Complete | Python - Numpy | 📊 Level: Advanced | 🌐 Coding5s.com
**Concept:** Fancy Indexing (Using Integer Arrays for Selection)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arbitrary, non-sequential elements from NumPy arrays by passing arrays of integer indices to dynamically map and retrieve specific data 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arbitrary, non-sequential elements from NumPy arrays by passing arrays of integer indices to dynamically map and retrieve specific data points. Topic details: Fancy Indexing (Using Integer Arrays for Selection)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Python - Numpy | 📊 Level: Advanced
**Topic:** Extract arbitrary, non-sequential elements from NumPy arrays by passing arrays of integer indices to dynamically map and retrieve specific data points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3" s="53">
        <v>0</v>
      </c>
      <c r="T53" s="102" t="str">
        <f t="shared" si="8"/>
        <v>[ROLE] Tech Lead | [TASK] Provide intentionally messy but functional code for learning debugging and improvement | [TOPIC] Extract arbitrary, non-sequential elements from NumPy arrays by passing arrays of integer indices to dynamically map and retrieve specific data points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Python - Numpy | 📊 Level: Advanced | 🌐 Coding5s.com
**Concept:** Fancy Indexing (Using Integer Arrays for Selection)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arbitrary, non-sequential elements from NumPy arrays by passing arrays of integer indices to dynamically map and retrieve specific data points. Topic details: Fancy Indexing (Using Integer Arrays for Selection)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Python - Numpy | 📊 Level: Advanced
**Topic:** Extract arbitrary, non-sequential elements from NumPy arrays by passing arrays of integer indices to dynamically map and retrieve specific data 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3" s="53">
        <v>0</v>
      </c>
      <c r="W53" s="87" t="str">
        <f t="shared" si="10"/>
        <v>[ROLE] Tech Product Manager assigning a Python Jira Ticket | [TASK] Provide a guided implementation exercise with full solution for learning purposes | [TOPIC] Extract arbitrary, non-sequential elements from NumPy arrays by passing arrays of integer indices to dynamically map and retrieve specific data points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Python - Numpy | 📊 Level: Advanced | 🌐 Coding5s.com
**Concept:** Fancy Indexing (Using Integer Arrays for Selection)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arbitrary, non-sequential elements from NumPy arrays by passing arrays of integer indices to dynamically map and retrieve specific data points. Goal: Fancy Indexing (Using Integer Arrays for Selection)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Python - Numpy | 📊 Level: Advanced
**Topic:** Extract arbitrary, non-sequential elements from NumPy arrays by passing arrays of integer indices to dynamically map and retrieve specific data 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3" s="53">
        <v>0</v>
      </c>
      <c r="Z53" s="56" t="str">
        <f t="shared" si="12"/>
        <v/>
      </c>
      <c r="AA53" s="56" t="str">
        <f t="shared" si="13"/>
        <v/>
      </c>
      <c r="AB53" s="56" t="str">
        <f t="shared" si="14"/>
        <v/>
      </c>
      <c r="AC53" s="56" t="str">
        <f t="shared" si="15"/>
        <v/>
      </c>
      <c r="AD53" s="56" t="str">
        <f t="shared" si="16"/>
        <v/>
      </c>
      <c r="AE53" s="40"/>
      <c r="AF53" s="40"/>
      <c r="AG53" s="40"/>
      <c r="AH53" s="56" t="str">
        <f t="shared" si="17"/>
        <v/>
      </c>
      <c r="AI53" s="54"/>
      <c r="AJ53" s="54"/>
      <c r="AK53" s="54"/>
      <c r="AL53" s="54"/>
      <c r="AM53" s="54"/>
    </row>
    <row r="54" spans="1:39">
      <c r="A54" s="45" t="str" cm="1">
        <f t="array" ref="A54">IF(H54="PROJECT", CHAR(10) &amp; "- " &amp; _xlfn.TEXTJOIN(CHAR(10) &amp; "- ", TRUE, _xlfn._xlws.FILTER($I$9:$I$1000, ($B$9:$B$1000=B54) * ($H$9:$H$1000="Topic"))), "")</f>
        <v/>
      </c>
      <c r="B54" s="45">
        <f t="shared" si="1"/>
        <v>6</v>
      </c>
      <c r="C54" s="95">
        <v>12</v>
      </c>
      <c r="D54" s="57">
        <v>5</v>
      </c>
      <c r="E54" s="58" t="s">
        <v>46</v>
      </c>
      <c r="F54" s="59">
        <v>46</v>
      </c>
      <c r="G54" s="60" t="s">
        <v>159</v>
      </c>
      <c r="H54" s="60" t="s">
        <v>48</v>
      </c>
      <c r="I54" s="61" t="s">
        <v>871</v>
      </c>
      <c r="J54" s="62" t="s">
        <v>872</v>
      </c>
      <c r="K54" s="129" t="str">
        <f t="shared" si="2"/>
        <v xml:space="preserve">[ROLE] Friendly tutor specializing in Python | [TOPIC] Execute complex data retrieval operations on multi-dimensional NumPy arrays by simultaneously integrating fancy integer indexing, standard slicing notation, and Boolean conditional masking into a unified selection sequence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Python - Numpy | 📊 Level: Advanced | 🌐 Coding5s.com
**Concept:** Combining Fancy Indexing with Slicing and Masking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4"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complex data retrieval operations on multi-dimensional NumPy arrays by simultaneously integrating fancy integer indexing, standard slicing notation, and Boolean conditional masking into a unified selection sequence. Topic details: Combining Fancy Indexing with Slicing and Masking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 Numpy | 📊 Level: Advanced
**Topic:** Execute complex data retrieval operations on multi-dimensional NumPy arrays by simultaneously integrating fancy integer indexing, standard slicing notation, and Boolean conditional masking into a unified selection sequence
---
 | [FOOTER RULE - STRICT] End your response with: '--- ⚡ *Coding5s Mentor System — Eliminating Epistemic Debt*' | </v>
      </c>
      <c r="M54" s="52">
        <v>0</v>
      </c>
      <c r="N54" s="102" t="str">
        <f t="shared" si="4"/>
        <v>[ROLE] Careless Python Developer | [TASK] Generate debugging challenges in Python | | [TOPIC] Execute complex data retrieval operations on multi-dimensional NumPy arrays by simultaneously integrating fancy integer indexing, standard slicing notation, and Boolean conditional masking into a unified selection sequence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2 🐛 Debug | Python - Numpy | 📊 Level: Advanced | 🌐 Coding5s.com
Concept: Combining Fancy Indexing with Slicing and Masking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complex data retrieval operations on multi-dimensional NumPy arrays by simultaneously integrating fancy integer indexing, standard slicing notation, and Boolean conditional masking into a unified selection sequence. Topic details: Combining Fancy Indexing with Slicing and Masking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 Numpy | 📊 Level: Advanced
**Topic:** Execute complex data retrieval operations on multi-dimensional NumPy arrays by simultaneously integrating fancy integer indexing, standard slicing notation, and Boolean conditional masking into a unified selection sequence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4" s="52">
        <v>0</v>
      </c>
      <c r="Q54" s="102" t="str">
        <f t="shared" si="6"/>
        <v>[ROLE] Tech Lead | [TASK] Assign incomplete Python script challenges | [TOPIC] Execute complex data retrieval operations on multi-dimensional NumPy arrays by simultaneously integrating fancy integer indexing, standard slicing notation, and Boolean conditional masking into a unified selection sequence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3 🧩 Complete | Python - Numpy | 📊 Level: Advanced | 🌐 Coding5s.com
**Concept:** Combining Fancy Indexing with Slicing and Masking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complex data retrieval operations on multi-dimensional NumPy arrays by simultaneously integrating fancy integer indexing, standard slicing notation, and Boolean conditional masking into a unified selection sequence.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complex data retrieval operations on multi-dimensional NumPy arrays by simultaneously integrating fancy integer indexing, standard slicing notation, and Boolean conditional masking into a unified selection sequence. Topic details: Combining Fancy Indexing with Slicing and Masking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 Numpy | 📊 Level: Advanced
**Topic:** Execute complex data retrieval operations on multi-dimensional NumPy arrays by simultaneously integrating fancy integer indexing, standard slicing notation, and Boolean conditional masking into a unified selection sequence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4" s="52">
        <v>0</v>
      </c>
      <c r="T54" s="102" t="str">
        <f t="shared" si="8"/>
        <v>[ROLE] Tech Lead | [TASK] Provide intentionally messy but functional code for learning debugging and improvement | [TOPIC] Execute complex data retrieval operations on multi-dimensional NumPy arrays by simultaneously integrating fancy integer indexing, standard slicing notation, and Boolean conditional masking into a unified selection sequence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Python - Numpy | 📊 Level: Advanced | 🌐 Coding5s.com
**Concept:** Combining Fancy Indexing with Slicing and Masking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complex data retrieval operations on multi-dimensional NumPy arrays by simultaneously integrating fancy integer indexing, standard slicing notation, and Boolean conditional masking into a unified selection sequence. Topic details: Combining Fancy Indexing with Slicing and Masking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 Numpy | 📊 Level: Advanced
**Topic:** Execute complex data retrieval operations on multi-dimensional NumPy arrays by simultaneously integrating fancy integer indexing, standard slicing notation, and Boolean conditional masking into a unified selection sequence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4" s="52">
        <v>0</v>
      </c>
      <c r="W54" s="87" t="str">
        <f t="shared" si="10"/>
        <v>[ROLE] Tech Product Manager assigning a Python Jira Ticket | [TASK] Provide a guided implementation exercise with full solution for learning purposes | [TOPIC] Execute complex data retrieval operations on multi-dimensional NumPy arrays by simultaneously integrating fancy integer indexing, standard slicing notation, and Boolean conditional masking into a unified selection sequence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Python - Numpy | 📊 Level: Advanced | 🌐 Coding5s.com
**Concept:** Combining Fancy Indexing with Slicing and Masking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complex data retrieval operations on multi-dimensional NumPy arrays by simultaneously integrating fancy integer indexing, standard slicing notation, and Boolean conditional masking into a unified selection sequence. Goal: Combining Fancy Indexing with Slicing and Masking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 Numpy | 📊 Level: Advanced
**Topic:** Execute complex data retrieval operations on multi-dimensional NumPy arrays by simultaneously integrating fancy integer indexing, standard slicing notation, and Boolean conditional masking into a unified selection sequence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4" s="52">
        <v>0</v>
      </c>
      <c r="Z54" s="56" t="str">
        <f t="shared" si="12"/>
        <v/>
      </c>
      <c r="AA54" s="56" t="str">
        <f t="shared" si="13"/>
        <v/>
      </c>
      <c r="AB54" s="56" t="str">
        <f t="shared" si="14"/>
        <v/>
      </c>
      <c r="AC54" s="56" t="str">
        <f t="shared" si="15"/>
        <v/>
      </c>
      <c r="AD54" s="56" t="str">
        <f t="shared" si="16"/>
        <v/>
      </c>
      <c r="AE54" s="40"/>
      <c r="AF54" s="40"/>
      <c r="AG54" s="40"/>
      <c r="AH54" s="56" t="str">
        <f t="shared" si="17"/>
        <v/>
      </c>
      <c r="AI54" s="54"/>
      <c r="AJ54" s="54"/>
      <c r="AK54" s="54"/>
      <c r="AL54" s="54"/>
      <c r="AM54" s="54"/>
    </row>
    <row r="55" spans="1:39">
      <c r="A55" s="45" t="str" cm="1">
        <f t="array" ref="A55">IF(H55="PROJECT", CHAR(10) &amp; "- " &amp; _xlfn.TEXTJOIN(CHAR(10) &amp; "- ", TRUE, _xlfn._xlws.FILTER($I$9:$I$1000, ($B$9:$B$1000=B55) * ($H$9:$H$1000="Topic"))), "")</f>
        <v/>
      </c>
      <c r="B55" s="45">
        <f t="shared" si="1"/>
        <v>6</v>
      </c>
      <c r="C55" s="95">
        <v>15</v>
      </c>
      <c r="D55" s="46">
        <v>4</v>
      </c>
      <c r="E55" s="58" t="s">
        <v>46</v>
      </c>
      <c r="F55" s="48">
        <v>47</v>
      </c>
      <c r="G55" s="49" t="s">
        <v>159</v>
      </c>
      <c r="H55" s="49" t="s">
        <v>48</v>
      </c>
      <c r="I55" s="50" t="s">
        <v>873</v>
      </c>
      <c r="J55" s="51" t="s">
        <v>874</v>
      </c>
      <c r="K55" s="129" t="str">
        <f t="shared" si="2"/>
        <v xml:space="preserve">[ROLE] Friendly tutor specializing in Python | [TOPIC] Organize NumPy array elements numerically or alphabetically by applying np.sort() to generate an ordered copy or utilizing the ndarray.sort() method to manipulate the array in-place without allocating new memory | [LEVEL] Advanced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Python - Numpy | 📊 Level: Advanced | 🌐 Coding5s.com
**Concept:** Item Sorting (np.sort(), ndarray.sort() in-place vs out-of-place)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5"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Organize NumPy array elements numerically or alphabetically by applying np.sort() to generate an ordered copy or utilizing the ndarray.sort() method to manipulate the array in-place without allocating new memory. Topic details: Item Sorting (np.sort(), ndarray.sort() in-place vs out-of-place)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 Numpy | 📊 Level: Advanced
**Topic:** Organize NumPy array elements numerically or alphabetically by applying np.sort() to generate an ordered copy or utilizing the ndarray.sort() method to manipulate the array in-place without allocating new memory
---
 | [FOOTER RULE - STRICT] End your response with: '--- ⚡ *Coding5s Mentor System — Eliminating Epistemic Debt*' | </v>
      </c>
      <c r="M55" s="53">
        <v>0</v>
      </c>
      <c r="N55" s="102" t="str">
        <f t="shared" si="4"/>
        <v>[ROLE] Careless Python Developer | [TASK] Generate debugging challenges in Python | | [TOPIC] Organize NumPy array elements numerically or alphabetically by applying np.sort() to generate an ordered copy or utilizing the ndarray.sort() method to manipulate the array in-place without allocating new memory | | [LEVEL] Advanced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2 🐛 Debug | Python - Numpy | 📊 Level: Advanced | 🌐 Coding5s.com
Concept: Item Sorting (np.sort(), ndarray.sort() in-place vs out-of-place)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Organize NumPy array elements numerically or alphabetically by applying np.sort() to generate an ordered copy or utilizing the ndarray.sort() method to manipulate the array in-place without allocating new memory. Topic details: Item Sorting (np.sort(), ndarray.sort() in-place vs out-of-place)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 Numpy | 📊 Level: Advanced
**Topic:** Organize NumPy array elements numerically or alphabetically by applying np.sort() to generate an ordered copy or utilizing the ndarray.sort() method to manipulate the array in-place without allocating new memory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5" s="53">
        <v>0</v>
      </c>
      <c r="Q55" s="102" t="str">
        <f t="shared" si="6"/>
        <v>[ROLE] Tech Lead | [TASK] Assign incomplete Python script challenges | [TOPIC] Organize NumPy array elements numerically or alphabetically by applying np.sort() to generate an ordered copy or utilizing the ndarray.sort() method to manipulate the array in-place without allocating new memory | [LEVEL] Advanced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3 🧩 Complete | Python - Numpy | 📊 Level: Advanced | 🌐 Coding5s.com
**Concept:** Item Sorting (np.sort(), ndarray.sort() in-place vs out-of-place)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Organize NumPy array elements numerically or alphabetically by applying np.sort() to generate an ordered copy or utilizing the ndarray.sort() method to manipulate the array in-place without allocating new memory.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Organize NumPy array elements numerically or alphabetically by applying np.sort() to generate an ordered copy or utilizing the ndarray.sort() method to manipulate the array in-place without allocating new memory. Topic details: Item Sorting (np.sort(), ndarray.sort() in-place vs out-of-place)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 Numpy | 📊 Level: Advanced
**Topic:** Organize NumPy array elements numerically or alphabetically by applying np.sort() to generate an ordered copy or utilizing the ndarray.sort() method to manipulate the array in-place without allocating new memory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5" s="53">
        <v>0</v>
      </c>
      <c r="T55" s="102" t="str">
        <f t="shared" si="8"/>
        <v>[ROLE] Tech Lead | [TASK] Provide intentionally messy but functional code for learning debugging and improvement | [TOPIC] Organize NumPy array elements numerically or alphabetically by applying np.sort() to generate an ordered copy or utilizing the ndarray.sort() method to manipulate the array in-place without allocating new memory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Python - Numpy | 📊 Level: Advanced | 🌐 Coding5s.com
**Concept:** Item Sorting (np.sort(), ndarray.sort() in-place vs out-of-place)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Organize NumPy array elements numerically or alphabetically by applying np.sort() to generate an ordered copy or utilizing the ndarray.sort() method to manipulate the array in-place without allocating new memory. Topic details: Item Sorting (np.sort(), ndarray.sort() in-place vs out-of-place)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 Numpy | 📊 Level: Advanced
**Topic:** Organize NumPy array elements numerically or alphabetically by applying np.sort() to generate an ordered copy or utilizing the ndarray.sort() method to manipulate the array in-place without allocating new memory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5" s="53">
        <v>0</v>
      </c>
      <c r="W55" s="87" t="str">
        <f t="shared" si="10"/>
        <v>[ROLE] Tech Product Manager assigning a Python Jira Ticket | [TASK] Provide a guided implementation exercise with full solution for learning purposes | [TOPIC] Organize NumPy array elements numerically or alphabetically by applying np.sort() to generate an ordered copy or utilizing the ndarray.sort() method to manipulate the array in-place without allocating new memory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Python - Numpy | 📊 Level: Advanced | 🌐 Coding5s.com
**Concept:** Item Sorting (np.sort(), ndarray.sort() in-place vs out-of-place)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Organize NumPy array elements numerically or alphabetically by applying np.sort() to generate an ordered copy or utilizing the ndarray.sort() method to manipulate the array in-place without allocating new memory. Goal: Item Sorting (np.sort(), ndarray.sort() in-place vs out-of-place)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 Numpy | 📊 Level: Advanced
**Topic:** Organize NumPy array elements numerically or alphabetically by applying np.sort() to generate an ordered copy or utilizing the ndarray.sort() method to manipulate the array in-place without allocating new memory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5" s="53">
        <v>0</v>
      </c>
      <c r="Z55" s="56" t="str">
        <f t="shared" si="12"/>
        <v/>
      </c>
      <c r="AA55" s="56" t="str">
        <f t="shared" si="13"/>
        <v/>
      </c>
      <c r="AB55" s="56" t="str">
        <f t="shared" si="14"/>
        <v/>
      </c>
      <c r="AC55" s="56" t="str">
        <f t="shared" si="15"/>
        <v/>
      </c>
      <c r="AD55" s="56" t="str">
        <f t="shared" si="16"/>
        <v/>
      </c>
      <c r="AE55" s="40"/>
      <c r="AF55" s="40"/>
      <c r="AG55" s="40"/>
      <c r="AH55" s="56" t="str">
        <f t="shared" si="17"/>
        <v/>
      </c>
      <c r="AI55" s="54"/>
      <c r="AJ55" s="54"/>
      <c r="AK55" s="54"/>
      <c r="AL55" s="54"/>
      <c r="AM55" s="54"/>
    </row>
    <row r="56" spans="1:39">
      <c r="A56" s="45" t="str" cm="1">
        <f t="array" ref="A56">IF(H56="PROJECT", CHAR(10) &amp; "- " &amp; _xlfn.TEXTJOIN(CHAR(10) &amp; "- ", TRUE, _xlfn._xlws.FILTER($I$9:$I$1000, ($B$9:$B$1000=B56) * ($H$9:$H$1000="Topic"))), "")</f>
        <v/>
      </c>
      <c r="B56" s="45">
        <f t="shared" si="1"/>
        <v>6</v>
      </c>
      <c r="C56" s="95">
        <v>10</v>
      </c>
      <c r="D56" s="57">
        <v>4</v>
      </c>
      <c r="E56" s="58" t="s">
        <v>46</v>
      </c>
      <c r="F56" s="63">
        <v>48</v>
      </c>
      <c r="G56" s="60" t="s">
        <v>159</v>
      </c>
      <c r="H56" s="64" t="s">
        <v>48</v>
      </c>
      <c r="I56" s="61" t="s">
        <v>875</v>
      </c>
      <c r="J56" s="62" t="s">
        <v>876</v>
      </c>
      <c r="K56" s="129" t="str">
        <f t="shared" si="2"/>
        <v xml:space="preserve">[ROLE] Friendly tutor specializing in Python | [TOPIC] Determine the sorted structural order of a NumPy array without altering the original data sequence by executing np.argsort() to extract an array of indices representing the sorted element positions | [LEVEL] Advanced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Python - Numpy | 📊 Level: Advanced | 🌐 Coding5s.com
**Concept:** Indirect Sorting (np.argsort())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6"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Determine the sorted structural order of a NumPy array without altering the original data sequence by executing np.argsort() to extract an array of indices representing the sorted element positions. Topic details: Indirect Sorting (np.argsort())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Python - Numpy | 📊 Level: Advanced
**Topic:** Determine the sorted structural order of a NumPy array without altering the original data sequence by executing np.argsort() to extract an array of indices representing the sorted element positions
---
 | [FOOTER RULE - STRICT] End your response with: '--- ⚡ *Coding5s Mentor System — Eliminating Epistemic Debt*' | </v>
      </c>
      <c r="M56" s="52">
        <v>0</v>
      </c>
      <c r="N56" s="102" t="str">
        <f t="shared" si="4"/>
        <v>[ROLE] Careless Python Developer | [TASK] Generate debugging challenges in Python | | [TOPIC] Determine the sorted structural order of a NumPy array without altering the original data sequence by executing np.argsort() to extract an array of indices representing the sorted element positions | | [LEVEL] Advanced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#48 | Stage 2 🐛 Debug | Python - Numpy | 📊 Level: Advanced | 🌐 Coding5s.com
Concept: Indirect Sorting (np.argsort())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Determine the sorted structural order of a NumPy array without altering the original data sequence by executing np.argsort() to extract an array of indices representing the sorted element positions. Topic details: Indirect Sorting (np.argsort())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Python - Numpy | 📊 Level: Advanced
**Topic:** Determine the sorted structural order of a NumPy array without altering the original data sequence by executing np.argsort() to extract an array of indices representing the sorted element positions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6" s="52">
        <v>0</v>
      </c>
      <c r="Q56" s="102" t="str">
        <f t="shared" si="6"/>
        <v>[ROLE] Tech Lead | [TASK] Assign incomplete Python script challenges | [TOPIC] Determine the sorted structural order of a NumPy array without altering the original data sequence by executing np.argsort() to extract an array of indices representing the sorted element positions | [LEVEL] Advanced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#48 | Stage 3 🧩 Complete | Python - Numpy | 📊 Level: Advanced | 🌐 Coding5s.com
**Concept:** Indirect Sorting (np.argsort())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Determine the sorted structural order of a NumPy array without altering the original data sequence by executing np.argsort() to extract an array of indices representing the sorted element positions.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Determine the sorted structural order of a NumPy array without altering the original data sequence by executing np.argsort() to extract an array of indices representing the sorted element positions. Topic details: Indirect Sorting (np.argsort())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Python - Numpy | 📊 Level: Advanced
**Topic:** Determine the sorted structural order of a NumPy array without altering the original data sequence by executing np.argsort() to extract an array of indices representing the sorted element positions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6" s="52">
        <v>0</v>
      </c>
      <c r="T56" s="102" t="str">
        <f t="shared" si="8"/>
        <v>[ROLE] Tech Lead | [TASK] Provide intentionally messy but functional code for learning debugging and improvement | [TOPIC] Determine the sorted structural order of a NumPy array without altering the original data sequence by executing np.argsort() to extract an array of indices representing the sorted element positions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Python - Numpy | 📊 Level: Advanced | 🌐 Coding5s.com
**Concept:** Indirect Sorting (np.argsort())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Determine the sorted structural order of a NumPy array without altering the original data sequence by executing np.argsort() to extract an array of indices representing the sorted element positions. Topic details: Indirect Sorting (np.argsort())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Python - Numpy | 📊 Level: Advanced
**Topic:** Determine the sorted structural order of a NumPy array without altering the original data sequence by executing np.argsort() to extract an array of indices representing the sorted element positions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6" s="52">
        <v>0</v>
      </c>
      <c r="W56" s="87" t="str">
        <f t="shared" si="10"/>
        <v>[ROLE] Tech Product Manager assigning a Python Jira Ticket | [TASK] Provide a guided implementation exercise with full solution for learning purposes | [TOPIC] Determine the sorted structural order of a NumPy array without altering the original data sequence by executing np.argsort() to extract an array of indices representing the sorted element positions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Python - Numpy | 📊 Level: Advanced | 🌐 Coding5s.com
**Concept:** Indirect Sorting (np.argsort())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Determine the sorted structural order of a NumPy array without altering the original data sequence by executing np.argsort() to extract an array of indices representing the sorted element positions. Goal: Indirect Sorting (np.argsort())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Python - Numpy | 📊 Level: Advanced
**Topic:** Determine the sorted structural order of a NumPy array without altering the original data sequence by executing np.argsort() to extract an array of indices representing the sorted element positions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6" s="52">
        <v>0</v>
      </c>
      <c r="Z56" s="56" t="str">
        <f t="shared" si="12"/>
        <v/>
      </c>
      <c r="AA56" s="56" t="str">
        <f t="shared" si="13"/>
        <v/>
      </c>
      <c r="AB56" s="56" t="str">
        <f t="shared" si="14"/>
        <v/>
      </c>
      <c r="AC56" s="56" t="str">
        <f t="shared" si="15"/>
        <v/>
      </c>
      <c r="AD56" s="56" t="str">
        <f t="shared" si="16"/>
        <v/>
      </c>
      <c r="AE56" s="40"/>
      <c r="AF56" s="40"/>
      <c r="AG56" s="40"/>
      <c r="AH56" s="56" t="str">
        <f t="shared" si="17"/>
        <v/>
      </c>
      <c r="AI56" s="54"/>
      <c r="AJ56" s="54"/>
      <c r="AK56" s="54"/>
      <c r="AL56" s="54"/>
      <c r="AM56" s="54"/>
    </row>
    <row r="57" spans="1:39">
      <c r="A57" s="45" t="str" cm="1">
        <f t="array" ref="A57">IF(H57="PROJECT", CHAR(10) &amp; "- " &amp; _xlfn.TEXTJOIN(CHAR(10) &amp; "- ", TRUE, _xlfn._xlws.FILTER($I$9:$I$1000, ($B$9:$B$1000=B57) * ($H$9:$H$1000="Topic"))), "")</f>
        <v xml:space="preserve">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v>
      </c>
      <c r="B57" s="45">
        <f t="shared" si="1"/>
        <v>6</v>
      </c>
      <c r="C57" s="95" t="s">
        <v>791</v>
      </c>
      <c r="D57" s="46">
        <v>0</v>
      </c>
      <c r="E57" s="58" t="s">
        <v>877</v>
      </c>
      <c r="F57" s="65">
        <v>49</v>
      </c>
      <c r="G57" s="49" t="s">
        <v>159</v>
      </c>
      <c r="H57" s="66" t="s">
        <v>77</v>
      </c>
      <c r="I57" s="50" t="s">
        <v>878</v>
      </c>
      <c r="J57" s="51" t="s">
        <v>879</v>
      </c>
      <c r="K57" s="129" t="str">
        <f t="shared" si="2"/>
        <v>[TASK] Teach through a practical Python - Numpy project following the micro-learning methodology, acting as a supportive tutor, creating a project about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Python - Numpy | 📊 Level: Advanced | 🌐 Coding5s.com
**Project:** Advanced Data Retrieval and Order Mapping using Broadcasting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7"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data mapping application that takes a 2D NumPy array of values and a 1D array of weights, applies broadcasting to calculate weighted scores, uses indirect sorting to find the top indices, and outputs the reordered, optimized dataset. Topics applied in this project: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Project objective: Advanced Data Retrieval and Order Mapping using Broadcasting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#49 | Practice | Python - Numpy | 📊 Level: Advanced
**Project:** Build a data mapping application that takes a 2D NumPy array of values and a 1D array of weights, applies broadcasting to calculate weighted scores, uses indirect sorting to find the top indices, and outputs the reordered, optimized dataset
---
 | [FOOTER RULE - STRICT] End your response with: '--- ⚡ *Coding5s Mentor System — Eliminating Epistemic Debt*' | </v>
      </c>
      <c r="M57" s="53">
        <v>0</v>
      </c>
      <c r="N57" s="102" t="str">
        <f t="shared" si="4"/>
        <v>[ROLE] Careless Python Developer | [TASK] Generate debugging project in Python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[OUTPUT] Only header, dataset summary or statement (if any), email intro, objective, expected output, broken code, and footer | [HEADER RULE - STRICT] You MUST start your entire response EXACTLY with this markdown block (do not print anything before it):
### 🚀 Project #49 | Stage 2 | Python - Numpy | 📊 Level: Advanced | 🌐 Coding5s.com
Project: Advanced Data Retrieval and Order Mapping using Broadcasting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data mapping application that takes a 2D NumPy array of values and a 1D array of weights, applies broadcasting to calculate weighted scores, uses indirect sorting to find the top indices, and outputs the reordered, optimized dataset. Topics involved: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Project objective: Advanced Data Retrieval and Order Mapping using Broadcasting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#49 | Debug | Python - Numpy | 📊 Level: Advanced
**Project:** Build a data mapping application that takes a 2D NumPy array of values and a 1D array of weights, applies broadcasting to calculate weighted scores, uses indirect sorting to find the top indices, and outputs the reordered, optimized dataset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7" s="53">
        <v>0</v>
      </c>
      <c r="Q57" s="102" t="str">
        <f t="shared" si="6"/>
        <v>[ROLE] Tech Lead | [TASK] Assign incomplete project script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Python - Numpy | 📊 Level: Advanced | 🌐 Coding5s.com
**Project:** Advanced Data Retrieval and Order Mapping using Broadcasting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data mapping application that takes a 2D NumPy array of values and a 1D array of weights, applies broadcasting to calculate weighted scores, uses indirect sorting to find the top indices, and outputs the reordered, optimized dataset. Topics involved: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Project objective: Advanced Data Retrieval and Order Mapping using Broadcasting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#49 | Complete | Python - Numpy | 📊 Level: Advanced
**Project:** Build a data mapping application that takes a 2D NumPy array of values and a 1D array of weights, applies broadcasting to calculate weighted scores, uses indirect sorting to find the top indices, and outputs the reordered, optimized dataset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7" s="53">
        <v>0</v>
      </c>
      <c r="T57" s="102" t="str">
        <f t="shared" si="8"/>
        <v>[ROLE] Tech Lead | [TASK] Provide a messy but functional project for refactoring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[PERSONA RULE] Act as a Tech Lead. A junior wrote this working but messy code. Tone: professional but exhausted | [HEADER RULE - STRICT] You MUST start your entire response EXACTLY with this markdown block (do not print anything before it):
### 🚀 Project #49 | Stage 4 | Python - Numpy | 📊 Level: Advanced | 🌐 Coding5s.com
**Project:** Advanced Data Retrieval and Order Mapping using Broadcasting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data mapping application that takes a 2D NumPy array of values and a 1D array of weights, applies broadcasting to calculate weighted scores, uses indirect sorting to find the top indices, and outputs the reordered, optimized dataset. Topics involved: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Project objective: Advanced Data Retrieval and Order Mapping using Broadcasting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#49 | Refactor | Python - Numpy | 📊 Level: Advanced
**Project:** Build a data mapping application that takes a 2D NumPy array of values and a 1D array of weights, applies broadcasting to calculate weighted scores, uses indirect sorting to find the top indices, and outputs the reordered, optimized dataset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7" s="53">
        <v>0</v>
      </c>
      <c r="W57" s="87" t="str">
        <f t="shared" si="10"/>
        <v>[ROLE] Tech Product Manager assigning a Python Jira Ticket | [TASK] Provide a guided project implementation with full solution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#49 | Stage 5 | Python - Numpy | 📊 Level: Advanced | 🌐 Coding5s.com
**Project:** Advanced Data Retrieval and Order Mapping using Broadcasting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data mapping application that takes a 2D NumPy array of values and a 1D array of weights, applies broadcasting to calculate weighted scores, uses indirect sorting to find the top indices, and outputs the reordered, optimized dataset. Topics integrated: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Business Goal: Advanced Data Retrieval and Order Mapping using Broadcasting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#49 | Extend | Python - Numpy | 📊 Level: Advanced
**Project:** Build a data mapping application that takes a 2D NumPy array of values and a 1D array of weights, applies broadcasting to calculate weighted scores, uses indirect sorting to find the top indices, and outputs the reordered, optimized dataset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7" s="53">
        <v>0</v>
      </c>
      <c r="Z57" s="56" t="str">
        <f t="shared" si="12"/>
        <v>[TASK] Teach through a practical Python - Numpy project following the micro-learning methodology, acting as a supportive tutor, creating a project about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Python - Numpy | 📊 Level: Advanced | 🌐 Coding5s.com
**Project:** Advanced Data Retrieval and Order Mapping using Broadcasting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7" s="56" t="str">
        <f t="shared" si="13"/>
        <v>[ROLE] Careless Python Developer | [TASK] Generate debugging project in Python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[OUTPUT] Only header, dataset summary or statement (if any), email intro, objective, expected output, broken code, and footer | [HEADER RULE - STRICT] You MUST start your entire response EXACTLY with this markdown block (do not print anything before it):
### 🚀 Project #49 | Stage 2 | Python - Numpy | 📊 Level: Advanced | 🌐 Coding5s.com
Project: Advanced Data Retrieval and Order Mapping using Broadcasting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7" s="56" t="str">
        <f t="shared" si="14"/>
        <v>[ROLE] Tech Lead | [TASK] Assign incomplete project script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Python - Numpy | 📊 Level: Advanced | 🌐 Coding5s.com
**Project:** Advanced Data Retrieval and Order Mapping using Broadcasting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7" s="56" t="str">
        <f t="shared" si="15"/>
        <v>[ROLE] Tech Lead | [TASK] Provide a messy but functional project for refactoring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[PERSONA RULE] Act as a Tech Lead. A junior wrote this working but messy code. Tone: professional but exhausted | [HEADER RULE - STRICT] You MUST start your entire response EXACTLY with this markdown block (do not print anything before it):
### 🚀 Project #49 | Stage 4 | Python - Numpy | 📊 Level: Advanced | 🌐 Coding5s.com
**Project:** Advanced Data Retrieval and Order Mapping using Broadcasting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7" s="56" t="str">
        <f t="shared" si="16"/>
        <v>[ROLE] Tech Product Manager assigning a Python Jira Ticket | [TASK] Provide a guided project implementation with full solution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#49 | Stage 5 | Python - Numpy | 📊 Level: Advanced | 🌐 Coding5s.com
**Project:** Advanced Data Retrieval and Order Mapping using Broadcasting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7" s="40"/>
      <c r="AF57" s="40"/>
      <c r="AG57" s="40"/>
      <c r="AH57" s="56" t="str">
        <f t="shared" si="17"/>
        <v/>
      </c>
      <c r="AI57" s="54"/>
      <c r="AJ57" s="54"/>
      <c r="AK57" s="54"/>
      <c r="AL57" s="54"/>
      <c r="AM57" s="54"/>
    </row>
    <row r="58" spans="1:39">
      <c r="A58" s="45" t="str" cm="1">
        <f t="array" ref="A58">IF(H58="PROJECT", CHAR(10) &amp; "- " &amp; _xlfn.TEXTJOIN(CHAR(10) &amp; "- ", TRUE, _xlfn._xlws.FILTER($I$9:$I$1000, ($B$9:$B$1000=B58) * ($H$9:$H$1000="Topic"))), "")</f>
        <v/>
      </c>
      <c r="B58" s="45">
        <f t="shared" si="1"/>
        <v>7</v>
      </c>
      <c r="C58" s="95">
        <v>12</v>
      </c>
      <c r="D58" s="57">
        <v>3</v>
      </c>
      <c r="E58" s="58" t="s">
        <v>46</v>
      </c>
      <c r="F58" s="63">
        <v>50</v>
      </c>
      <c r="G58" s="60" t="s">
        <v>158</v>
      </c>
      <c r="H58" s="64" t="s">
        <v>48</v>
      </c>
      <c r="I58" s="61" t="s">
        <v>880</v>
      </c>
      <c r="J58" s="62" t="s">
        <v>881</v>
      </c>
      <c r="K58" s="129" t="str">
        <f t="shared" si="2"/>
        <v xml:space="preserve">[ROLE] Friendly tutor specializing in Python | [TOPIC] Analyze NumPy arrays to identify distinct elements and their occurrence frequencies by executing the np.unique() function with appropriate parameters to extract deduplicated values and corresponding counts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Python - Numpy | 📊 Level: Intermediate | 🌐 Coding5s.com
**Concept:** Set Operations (np.unique, extracting unique values and counts)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8"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Analyze NumPy arrays to identify distinct elements and their occurrence frequencies by executing the np.unique() function with appropriate parameters to extract deduplicated values and corresponding counts. Topic details: Set Operations (np.unique, extracting unique values and counts)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 Numpy | 📊 Level: Intermediate
**Topic:** Analyze NumPy arrays to identify distinct elements and their occurrence frequencies by executing the np.unique() function with appropriate parameters to extract deduplicated values and corresponding counts
---
 | [FOOTER RULE - STRICT] End your response with: '--- ⚡ *Coding5s Mentor System — Eliminating Epistemic Debt*' | </v>
      </c>
      <c r="M58" s="52">
        <v>0</v>
      </c>
      <c r="N58" s="102" t="str">
        <f t="shared" si="4"/>
        <v>[ROLE] Careless Python Developer | [TASK] Generate debugging challenges in Python | | [TOPIC] Analyze NumPy arrays to identify distinct elements and their occurrence frequencies by executing the np.unique() function with appropriate parameters to extract deduplicated values and corresponding counts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2 🐛 Debug | Python - Numpy | 📊 Level: Intermediate | 🌐 Coding5s.com
Concept: Set Operations (np.unique, extracting unique values and counts)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Analyze NumPy arrays to identify distinct elements and their occurrence frequencies by executing the np.unique() function with appropriate parameters to extract deduplicated values and corresponding counts. Topic details: Set Operations (np.unique, extracting unique values and counts)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 Numpy | 📊 Level: Intermediate
**Topic:** Analyze NumPy arrays to identify distinct elements and their occurrence frequencies by executing the np.unique() function with appropriate parameters to extract deduplicated values and corresponding counts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8" s="52">
        <v>0</v>
      </c>
      <c r="Q58" s="102" t="str">
        <f t="shared" si="6"/>
        <v>[ROLE] Tech Lead | [TASK] Assign incomplete Python script challenges | [TOPIC] Analyze NumPy arrays to identify distinct elements and their occurrence frequencies by executing the np.unique() function with appropriate parameters to extract deduplicated values and corresponding counts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3 🧩 Complete | Python - Numpy | 📊 Level: Intermediate | 🌐 Coding5s.com
**Concept:** Set Operations (np.unique, extracting unique values and counts)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Analyze NumPy arrays to identify distinct elements and their occurrence frequencies by executing the np.unique() function with appropriate parameters to extract deduplicated values and corresponding counts.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Analyze NumPy arrays to identify distinct elements and their occurrence frequencies by executing the np.unique() function with appropriate parameters to extract deduplicated values and corresponding counts. Topic details: Set Operations (np.unique, extracting unique values and counts)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 Numpy | 📊 Level: Intermediate
**Topic:** Analyze NumPy arrays to identify distinct elements and their occurrence frequencies by executing the np.unique() function with appropriate parameters to extract deduplicated values and corresponding counts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8" s="52">
        <v>0</v>
      </c>
      <c r="T58" s="102" t="str">
        <f t="shared" si="8"/>
        <v>[ROLE] Tech Lead | [TASK] Provide intentionally messy but functional code for learning debugging and improvement | [TOPIC] Analyze NumPy arrays to identify distinct elements and their occurrence frequencies by executing the np.unique() function with appropriate parameters to extract deduplicated values and corresponding counts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Python - Numpy | 📊 Level: Intermediate | 🌐 Coding5s.com
**Concept:** Set Operations (np.unique, extracting unique values and counts)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Analyze NumPy arrays to identify distinct elements and their occurrence frequencies by executing the np.unique() function with appropriate parameters to extract deduplicated values and corresponding counts. Topic details: Set Operations (np.unique, extracting unique values and counts)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 Numpy | 📊 Level: Intermediate
**Topic:** Analyze NumPy arrays to identify distinct elements and their occurrence frequencies by executing the np.unique() function with appropriate parameters to extract deduplicated values and corresponding counts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8" s="52">
        <v>0</v>
      </c>
      <c r="W58" s="87" t="str">
        <f t="shared" si="10"/>
        <v>[ROLE] Tech Product Manager assigning a Python Jira Ticket | [TASK] Provide a guided implementation exercise with full solution for learning purposes | [TOPIC] Analyze NumPy arrays to identify distinct elements and their occurrence frequencies by executing the np.unique() function with appropriate parameters to extract deduplicated values and corresponding counts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Python - Numpy | 📊 Level: Intermediate | 🌐 Coding5s.com
**Concept:** Set Operations (np.unique, extracting unique values and counts)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Analyze NumPy arrays to identify distinct elements and their occurrence frequencies by executing the np.unique() function with appropriate parameters to extract deduplicated values and corresponding counts. Goal: Set Operations (np.unique, extracting unique values and counts)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 Numpy | 📊 Level: Intermediate
**Topic:** Analyze NumPy arrays to identify distinct elements and their occurrence frequencies by executing the np.unique() function with appropriate parameters to extract deduplicated values and corresponding counts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8" s="52">
        <v>0</v>
      </c>
      <c r="Z58" s="56" t="str">
        <f t="shared" si="12"/>
        <v/>
      </c>
      <c r="AA58" s="56" t="str">
        <f t="shared" si="13"/>
        <v/>
      </c>
      <c r="AB58" s="56" t="str">
        <f t="shared" si="14"/>
        <v/>
      </c>
      <c r="AC58" s="56" t="str">
        <f t="shared" si="15"/>
        <v/>
      </c>
      <c r="AD58" s="56" t="str">
        <f t="shared" si="16"/>
        <v/>
      </c>
      <c r="AE58" s="40"/>
      <c r="AF58" s="40"/>
      <c r="AG58" s="40"/>
      <c r="AH58" s="56" t="str">
        <f t="shared" si="17"/>
        <v/>
      </c>
      <c r="AI58" s="54"/>
      <c r="AJ58" s="54"/>
      <c r="AK58" s="54"/>
      <c r="AL58" s="54"/>
      <c r="AM58" s="54"/>
    </row>
    <row r="59" spans="1:39">
      <c r="A59" s="45" t="str" cm="1">
        <f t="array" ref="A59">IF(H59="PROJECT", CHAR(10) &amp; "- " &amp; _xlfn.TEXTJOIN(CHAR(10) &amp; "- ", TRUE, _xlfn._xlws.FILTER($I$9:$I$1000, ($B$9:$B$1000=B59) * ($H$9:$H$1000="Topic"))), "")</f>
        <v/>
      </c>
      <c r="B59" s="45">
        <f t="shared" si="1"/>
        <v>7</v>
      </c>
      <c r="C59" s="95">
        <v>12</v>
      </c>
      <c r="D59" s="46">
        <v>3</v>
      </c>
      <c r="E59" s="58" t="s">
        <v>46</v>
      </c>
      <c r="F59" s="65">
        <v>51</v>
      </c>
      <c r="G59" s="49" t="s">
        <v>158</v>
      </c>
      <c r="H59" s="66" t="s">
        <v>48</v>
      </c>
      <c r="I59" s="50" t="s">
        <v>882</v>
      </c>
      <c r="J59" s="51" t="s">
        <v>883</v>
      </c>
      <c r="K59" s="129" t="str">
        <f t="shared" si="2"/>
        <v xml:space="preserve">[ROLE] Friendly tutor specializing in Python | [TOPIC] Compare two 1D NumPy arrays using mathematical set logic to extract common elements via np.intersect1d(), combine distinct elements via np.union1d(), and isolate unique differences via np.setdiff1d()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Python - Numpy | 📊 Level: Intermediate | 🌐 Coding5s.com
**Concept:** Set Logic (np.intersect1d, np.union1d, np.setdiff1d)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9"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two 1D NumPy arrays using mathematical set logic to extract common elements via np.intersect1d(), combine distinct elements via np.union1d(), and isolate unique differences via np.setdiff1d(). Topic details: Set Logic (np.intersect1d, np.union1d, np.setdiff1d)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 Numpy | 📊 Level: Intermediate
**Topic:** Compare two 1D NumPy arrays using mathematical set logic to extract common elements via np.intersect1d(), combine distinct elements via np.union1d(), and isolate unique differences via np.setdiff1d()
---
 | [FOOTER RULE - STRICT] End your response with: '--- ⚡ *Coding5s Mentor System — Eliminating Epistemic Debt*' | </v>
      </c>
      <c r="M59" s="53">
        <v>0</v>
      </c>
      <c r="N59" s="102" t="str">
        <f t="shared" si="4"/>
        <v>[ROLE] Careless Python Developer | [TASK] Generate debugging challenges in Python | | [TOPIC] Compare two 1D NumPy arrays using mathematical set logic to extract common elements via np.intersect1d(), combine distinct elements via np.union1d(), and isolate unique differences via np.setdiff1d()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2 🐛 Debug | Python - Numpy | 📊 Level: Intermediate | 🌐 Coding5s.com
Concept: Set Logic (np.intersect1d, np.union1d, np.setdiff1d)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two 1D NumPy arrays using mathematical set logic to extract common elements via np.intersect1d(), combine distinct elements via np.union1d(), and isolate unique differences via np.setdiff1d(). Topic details: Set Logic (np.intersect1d, np.union1d, np.setdiff1d)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 Numpy | 📊 Level: Intermediate
**Topic:** Compare two 1D NumPy arrays using mathematical set logic to extract common elements via np.intersect1d(), combine distinct elements via np.union1d(), and isolate unique differences via np.setdiff1d()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9" s="53">
        <v>0</v>
      </c>
      <c r="Q59" s="102" t="str">
        <f t="shared" si="6"/>
        <v>[ROLE] Tech Lead | [TASK] Assign incomplete Python script challenges | [TOPIC] Compare two 1D NumPy arrays using mathematical set logic to extract common elements via np.intersect1d(), combine distinct elements via np.union1d(), and isolate unique differences via np.setdiff1d()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3 🧩 Complete | Python - Numpy | 📊 Level: Intermediate | 🌐 Coding5s.com
**Concept:** Set Logic (np.intersect1d, np.union1d, np.setdiff1d)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two 1D NumPy arrays using mathematical set logic to extract common elements via np.intersect1d(), combine distinct elements via np.union1d(), and isolate unique differences via np.setdiff1d().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two 1D NumPy arrays using mathematical set logic to extract common elements via np.intersect1d(), combine distinct elements via np.union1d(), and isolate unique differences via np.setdiff1d(). Topic details: Set Logic (np.intersect1d, np.union1d, np.setdiff1d)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 Numpy | 📊 Level: Intermediate
**Topic:** Compare two 1D NumPy arrays using mathematical set logic to extract common elements via np.intersect1d(), combine distinct elements via np.union1d(), and isolate unique differences via np.setdiff1d()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9" s="53">
        <v>0</v>
      </c>
      <c r="T59" s="102" t="str">
        <f t="shared" si="8"/>
        <v>[ROLE] Tech Lead | [TASK] Provide intentionally messy but functional code for learning debugging and improvement | [TOPIC] Compare two 1D NumPy arrays using mathematical set logic to extract common elements via np.intersect1d(), combine distinct elements via np.union1d(), and isolate unique differences via np.setdiff1d()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#51 | Stage 4 🧹 Refactor | Python - Numpy | 📊 Level: Intermediate | 🌐 Coding5s.com
**Concept:** Set Logic (np.intersect1d, np.union1d, np.setdiff1d)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Compare two 1D NumPy arrays using mathematical set logic to extract common elements via np.intersect1d(), combine distinct elements via np.union1d(), and isolate unique differences via np.setdiff1d(). Topic details: Set Logic (np.intersect1d, np.union1d, np.setdiff1d)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 Numpy | 📊 Level: Intermediate
**Topic:** Compare two 1D NumPy arrays using mathematical set logic to extract common elements via np.intersect1d(), combine distinct elements via np.union1d(), and isolate unique differences via np.setdiff1d()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9" s="53">
        <v>0</v>
      </c>
      <c r="W59" s="87" t="str">
        <f t="shared" si="10"/>
        <v>[ROLE] Tech Product Manager assigning a Python Jira Ticket | [TASK] Provide a guided implementation exercise with full solution for learning purposes | [TOPIC] Compare two 1D NumPy arrays using mathematical set logic to extract common elements via np.intersect1d(), combine distinct elements via np.union1d(), and isolate unique differences via np.setdiff1d()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#51 | Stage 5 | Python - Numpy | 📊 Level: Intermediate | 🌐 Coding5s.com
**Concept:** Set Logic (np.intersect1d, np.union1d, np.setdiff1d)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two 1D NumPy arrays using mathematical set logic to extract common elements via np.intersect1d(), combine distinct elements via np.union1d(), and isolate unique differences via np.setdiff1d(). Goal: Set Logic (np.intersect1d, np.union1d, np.setdiff1d)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 Numpy | 📊 Level: Intermediate
**Topic:** Compare two 1D NumPy arrays using mathematical set logic to extract common elements via np.intersect1d(), combine distinct elements via np.union1d(), and isolate unique differences via np.setdiff1d()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9" s="53">
        <v>0</v>
      </c>
      <c r="Z59" s="56" t="str">
        <f t="shared" si="12"/>
        <v/>
      </c>
      <c r="AA59" s="56" t="str">
        <f t="shared" si="13"/>
        <v/>
      </c>
      <c r="AB59" s="56" t="str">
        <f t="shared" si="14"/>
        <v/>
      </c>
      <c r="AC59" s="56" t="str">
        <f t="shared" si="15"/>
        <v/>
      </c>
      <c r="AD59" s="56" t="str">
        <f t="shared" si="16"/>
        <v/>
      </c>
      <c r="AE59" s="40"/>
      <c r="AF59" s="40"/>
      <c r="AG59" s="40"/>
      <c r="AH59" s="56" t="str">
        <f t="shared" si="17"/>
        <v/>
      </c>
      <c r="AI59" s="54"/>
      <c r="AJ59" s="54"/>
      <c r="AK59" s="54"/>
      <c r="AL59" s="54"/>
      <c r="AM59" s="54"/>
    </row>
    <row r="60" spans="1:39">
      <c r="A60" s="45" t="str" cm="1">
        <f t="array" ref="A60">IF(H60="PROJECT", CHAR(10) &amp; "- " &amp; _xlfn.TEXTJOIN(CHAR(10) &amp; "- ", TRUE, _xlfn._xlws.FILTER($I$9:$I$1000, ($B$9:$B$1000=B60) * ($H$9:$H$1000="Topic"))), "")</f>
        <v/>
      </c>
      <c r="B60" s="45">
        <f t="shared" si="1"/>
        <v>7</v>
      </c>
      <c r="C60" s="95">
        <v>12</v>
      </c>
      <c r="D60" s="57">
        <v>3</v>
      </c>
      <c r="E60" s="58" t="s">
        <v>46</v>
      </c>
      <c r="F60" s="63">
        <v>52</v>
      </c>
      <c r="G60" s="60" t="s">
        <v>158</v>
      </c>
      <c r="H60" s="64" t="s">
        <v>48</v>
      </c>
      <c r="I60" s="61" t="s">
        <v>884</v>
      </c>
      <c r="J60" s="62" t="s">
        <v>885</v>
      </c>
      <c r="K60" s="129" t="str">
        <f t="shared" si="2"/>
        <v xml:space="preserve">[ROLE] Friendly tutor specializing in Python | [TOPIC] Identify and manage invalid or missing numerical data within NumPy arrays by utilizing the np.nan floating-point representation and systematically detecting these values using the np.isnan() function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#52 | Stage 1 📖 Practice | Python - Numpy | 📊 Level: Intermediate | 🌐 Coding5s.com
**Concept:** Handling Missing Data (np.nan, np.isnan())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0"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Identify and manage invalid or missing numerical data within NumPy arrays by utilizing the np.nan floating-point representation and systematically detecting these values using the np.isnan() function. Topic details: Handling Missing Data (np.nan, np.isnan())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Python - Numpy | 📊 Level: Intermediate
**Topic:** Identify and manage invalid or missing numerical data within NumPy arrays by utilizing the np.nan floating-point representation and systematically detecting these values using the np.isnan() function
---
 | [FOOTER RULE - STRICT] End your response with: '--- ⚡ *Coding5s Mentor System — Eliminating Epistemic Debt*' | </v>
      </c>
      <c r="M60" s="52">
        <v>0</v>
      </c>
      <c r="N60" s="102" t="str">
        <f t="shared" si="4"/>
        <v>[ROLE] Careless Python Developer | [TASK] Generate debugging challenges in Python | | [TOPIC] Identify and manage invalid or missing numerical data within NumPy arrays by utilizing the np.nan floating-point representation and systematically detecting these values using the np.isnan() function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2 🐛 Debug | Python - Numpy | 📊 Level: Intermediate | 🌐 Coding5s.com
Concept: Handling Missing Data (np.nan, np.isnan())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Identify and manage invalid or missing numerical data within NumPy arrays by utilizing the np.nan floating-point representation and systematically detecting these values using the np.isnan() function. Topic details: Handling Missing Data (np.nan, np.isnan())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Python - Numpy | 📊 Level: Intermediate
**Topic:** Identify and manage invalid or missing numerical data within NumPy arrays by utilizing the np.nan floating-point representation and systematically detecting these values using the np.isnan() function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0" s="52">
        <v>0</v>
      </c>
      <c r="Q60" s="102" t="str">
        <f t="shared" si="6"/>
        <v>[ROLE] Tech Lead | [TASK] Assign incomplete Python script challenges | [TOPIC] Identify and manage invalid or missing numerical data within NumPy arrays by utilizing the np.nan floating-point representation and systematically detecting these values using the np.isnan() function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3 🧩 Complete | Python - Numpy | 📊 Level: Intermediate | 🌐 Coding5s.com
**Concept:** Handling Missing Data (np.nan, np.isnan())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Identify and manage invalid or missing numerical data within NumPy arrays by utilizing the np.nan floating-point representation and systematically detecting these values using the np.isnan()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Identify and manage invalid or missing numerical data within NumPy arrays by utilizing the np.nan floating-point representation and systematically detecting these values using the np.isnan() function. Topic details: Handling Missing Data (np.nan, np.isnan())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Python - Numpy | 📊 Level: Intermediate
**Topic:** Identify and manage invalid or missing numerical data within NumPy arrays by utilizing the np.nan floating-point representation and systematically detecting these values using the np.isnan() function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0" s="52">
        <v>0</v>
      </c>
      <c r="T60" s="102" t="str">
        <f t="shared" si="8"/>
        <v>[ROLE] Tech Lead | [TASK] Provide intentionally messy but functional code for learning debugging and improvement | [TOPIC] Identify and manage invalid or missing numerical data within NumPy arrays by utilizing the np.nan floating-point representation and systematically detecting these values using the np.isnan() function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#52 | Stage 4 🧹 Refactor | Python - Numpy | 📊 Level: Intermediate | 🌐 Coding5s.com
**Concept:** Handling Missing Data (np.nan, np.isnan())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Identify and manage invalid or missing numerical data within NumPy arrays by utilizing the np.nan floating-point representation and systematically detecting these values using the np.isnan() function. Topic details: Handling Missing Data (np.nan, np.isnan())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Python - Numpy | 📊 Level: Intermediate
**Topic:** Identify and manage invalid or missing numerical data within NumPy arrays by utilizing the np.nan floating-point representation and systematically detecting these values using the np.isnan()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0" s="52">
        <v>0</v>
      </c>
      <c r="W60" s="87" t="str">
        <f t="shared" si="10"/>
        <v>[ROLE] Tech Product Manager assigning a Python Jira Ticket | [TASK] Provide a guided implementation exercise with full solution for learning purposes | [TOPIC] Identify and manage invalid or missing numerical data within NumPy arrays by utilizing the np.nan floating-point representation and systematically detecting these values using the np.isnan() function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#52 | Stage 5 | Python - Numpy | 📊 Level: Intermediate | 🌐 Coding5s.com
**Concept:** Handling Missing Data (np.nan, np.isnan())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Identify and manage invalid or missing numerical data within NumPy arrays by utilizing the np.nan floating-point representation and systematically detecting these values using the np.isnan() function. Goal: Handling Missing Data (np.nan, np.isnan())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Python - Numpy | 📊 Level: Intermediate
**Topic:** Identify and manage invalid or missing numerical data within NumPy arrays by utilizing the np.nan floating-point representation and systematically detecting these values using the np.isnan()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0" s="52">
        <v>0</v>
      </c>
      <c r="Z60" s="56" t="str">
        <f t="shared" si="12"/>
        <v/>
      </c>
      <c r="AA60" s="56" t="str">
        <f t="shared" si="13"/>
        <v/>
      </c>
      <c r="AB60" s="56" t="str">
        <f t="shared" si="14"/>
        <v/>
      </c>
      <c r="AC60" s="56" t="str">
        <f t="shared" si="15"/>
        <v/>
      </c>
      <c r="AD60" s="56" t="str">
        <f t="shared" si="16"/>
        <v/>
      </c>
      <c r="AE60" s="40"/>
      <c r="AF60" s="40"/>
      <c r="AG60" s="40"/>
      <c r="AH60" s="56" t="str">
        <f t="shared" si="17"/>
        <v/>
      </c>
      <c r="AI60" s="54"/>
      <c r="AJ60" s="54"/>
      <c r="AK60" s="54"/>
      <c r="AL60" s="54"/>
      <c r="AM60" s="54"/>
    </row>
    <row r="61" spans="1:39">
      <c r="A61" s="45" t="str" cm="1">
        <f t="array" ref="A61">IF(H61="PROJECT", CHAR(10) &amp; "- " &amp; _xlfn.TEXTJOIN(CHAR(10) &amp; "- ", TRUE, _xlfn._xlws.FILTER($I$9:$I$1000, ($B$9:$B$1000=B61) * ($H$9:$H$1000="Topic"))), "")</f>
        <v/>
      </c>
      <c r="B61" s="45">
        <f t="shared" si="1"/>
        <v>7</v>
      </c>
      <c r="C61" s="95">
        <v>12</v>
      </c>
      <c r="D61" s="46">
        <v>4</v>
      </c>
      <c r="E61" s="58" t="s">
        <v>46</v>
      </c>
      <c r="F61" s="65">
        <v>53</v>
      </c>
      <c r="G61" s="49" t="s">
        <v>158</v>
      </c>
      <c r="H61" s="66" t="s">
        <v>48</v>
      </c>
      <c r="I61" s="50" t="s">
        <v>886</v>
      </c>
      <c r="J61" s="51" t="s">
        <v>887</v>
      </c>
      <c r="K61" s="129" t="str">
        <f t="shared" si="2"/>
        <v xml:space="preserve">[ROLE] Friendly tutor specializing in Python | [TOPIC] Compute statistical metrics on NumPy arrays containing missing data without throwing errors by utilizing NaN-safe aggregation functions such as np.nanmean(), np.nansum(), and np.nanmax() to ignore np.nan elements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Python - Numpy | 📊 Level: Intermediate | 🌐 Coding5s.com
**Concept:** NaN-safe Aggregations (np.nanmean, np.nansum, np.nanmax)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1"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statistical metrics on NumPy arrays containing missing data without throwing errors by utilizing NaN-safe aggregation functions such as np.nanmean(), np.nansum(), and np.nanmax() to ignore np.nan elements. Topic details: NaN-safe Aggregations (np.nanmean, np.nansum, np.nanmax)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Python - Numpy | 📊 Level: Intermediate
**Topic:** Compute statistical metrics on NumPy arrays containing missing data without throwing errors by utilizing NaN-safe aggregation functions such as np.nanmean(), np.nansum(), and np.nanmax() to ignore np.nan elements
---
 | [FOOTER RULE - STRICT] End your response with: '--- ⚡ *Coding5s Mentor System — Eliminating Epistemic Debt*' | </v>
      </c>
      <c r="M61" s="53">
        <v>0</v>
      </c>
      <c r="N61" s="102" t="str">
        <f t="shared" si="4"/>
        <v>[ROLE] Careless Python Developer | [TASK] Generate debugging challenges in Python | | [TOPIC] Compute statistical metrics on NumPy arrays containing missing data without throwing errors by utilizing NaN-safe aggregation functions such as np.nanmean(), np.nansum(), and np.nanmax() to ignore np.nan elements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2 🐛 Debug | Python - Numpy | 📊 Level: Intermediate | 🌐 Coding5s.com
Concept: NaN-safe Aggregations (np.nanmean, np.nansum, np.nanmax)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statistical metrics on NumPy arrays containing missing data without throwing errors by utilizing NaN-safe aggregation functions such as np.nanmean(), np.nansum(), and np.nanmax() to ignore np.nan elements. Topic details: NaN-safe Aggregations (np.nanmean, np.nansum, np.nanmax)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Python - Numpy | 📊 Level: Intermediate
**Topic:** Compute statistical metrics on NumPy arrays containing missing data without throwing errors by utilizing NaN-safe aggregation functions such as np.nanmean(), np.nansum(), and np.nanmax() to ignore np.nan elements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1" s="53">
        <v>0</v>
      </c>
      <c r="Q61" s="102" t="str">
        <f t="shared" si="6"/>
        <v>[ROLE] Tech Lead | [TASK] Assign incomplete Python script challenges | [TOPIC] Compute statistical metrics on NumPy arrays containing missing data without throwing errors by utilizing NaN-safe aggregation functions such as np.nanmean(), np.nansum(), and np.nanmax() to ignore np.nan elements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3 🧩 Complete | Python - Numpy | 📊 Level: Intermediate | 🌐 Coding5s.com
**Concept:** NaN-safe Aggregations (np.nanmean, np.nansum, np.nanmax)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statistical metrics on NumPy arrays containing missing data without throwing errors by utilizing NaN-safe aggregation functions such as np.nanmean(), np.nansum(), and np.nanmax() to ignore np.nan elements.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statistical metrics on NumPy arrays containing missing data without throwing errors by utilizing NaN-safe aggregation functions such as np.nanmean(), np.nansum(), and np.nanmax() to ignore np.nan elements. Topic details: NaN-safe Aggregations (np.nanmean, np.nansum, np.nanmax)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Python - Numpy | 📊 Level: Intermediate
**Topic:** Compute statistical metrics on NumPy arrays containing missing data without throwing errors by utilizing NaN-safe aggregation functions such as np.nanmean(), np.nansum(), and np.nanmax() to ignore np.nan elements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1" s="53">
        <v>0</v>
      </c>
      <c r="T61" s="102" t="str">
        <f t="shared" si="8"/>
        <v>[ROLE] Tech Lead | [TASK] Provide intentionally messy but functional code for learning debugging and improvement | [TOPIC] Compute statistical metrics on NumPy arrays containing missing data without throwing errors by utilizing NaN-safe aggregation functions such as np.nanmean(), np.nansum(), and np.nanmax() to ignore np.nan elements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#53 | Stage 4 🧹 Refactor | Python - Numpy | 📊 Level: Intermediate | 🌐 Coding5s.com
**Concept:** NaN-safe Aggregations (np.nanmean, np.nansum, np.nanmax)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statistical metrics on NumPy arrays containing missing data without throwing errors by utilizing NaN-safe aggregation functions such as np.nanmean(), np.nansum(), and np.nanmax() to ignore np.nan elements. Topic details: NaN-safe Aggregations (np.nanmean, np.nansum, np.nanmax)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Python - Numpy | 📊 Level: Intermediate
**Topic:** Compute statistical metrics on NumPy arrays containing missing data without throwing errors by utilizing NaN-safe aggregation functions such as np.nanmean(), np.nansum(), and np.nanmax() to ignore np.nan elements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1" s="53">
        <v>0</v>
      </c>
      <c r="W61" s="87" t="str">
        <f t="shared" si="10"/>
        <v>[ROLE] Tech Product Manager assigning a Python Jira Ticket | [TASK] Provide a guided implementation exercise with full solution for learning purposes | [TOPIC] Compute statistical metrics on NumPy arrays containing missing data without throwing errors by utilizing NaN-safe aggregation functions such as np.nanmean(), np.nansum(), and np.nanmax() to ignore np.nan elements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#53 | Stage 5 | Python - Numpy | 📊 Level: Intermediate | 🌐 Coding5s.com
**Concept:** NaN-safe Aggregations (np.nanmean, np.nansum, np.nanmax)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statistical metrics on NumPy arrays containing missing data without throwing errors by utilizing NaN-safe aggregation functions such as np.nanmean(), np.nansum(), and np.nanmax() to ignore np.nan elements. Goal: NaN-safe Aggregations (np.nanmean, np.nansum, np.nanmax)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Python - Numpy | 📊 Level: Intermediate
**Topic:** Compute statistical metrics on NumPy arrays containing missing data without throwing errors by utilizing NaN-safe aggregation functions such as np.nanmean(), np.nansum(), and np.nanmax() to ignore np.nan elements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1" s="53">
        <v>0</v>
      </c>
      <c r="Z61" s="56" t="str">
        <f t="shared" si="12"/>
        <v/>
      </c>
      <c r="AA61" s="56" t="str">
        <f t="shared" si="13"/>
        <v/>
      </c>
      <c r="AB61" s="56" t="str">
        <f t="shared" si="14"/>
        <v/>
      </c>
      <c r="AC61" s="56" t="str">
        <f t="shared" si="15"/>
        <v/>
      </c>
      <c r="AD61" s="56" t="str">
        <f t="shared" si="16"/>
        <v/>
      </c>
      <c r="AE61" s="40"/>
      <c r="AF61" s="40"/>
      <c r="AG61" s="40"/>
      <c r="AH61" s="56" t="str">
        <f t="shared" si="17"/>
        <v/>
      </c>
      <c r="AI61" s="54"/>
      <c r="AJ61" s="54"/>
      <c r="AK61" s="54"/>
      <c r="AL61" s="54"/>
      <c r="AM61" s="54"/>
    </row>
    <row r="62" spans="1:39">
      <c r="A62" s="45" t="str" cm="1">
        <f t="array" ref="A62">IF(H62="PROJECT", CHAR(10) &amp; "- " &amp; _xlfn.TEXTJOIN(CHAR(10) &amp; "- ", TRUE, _xlfn._xlws.FILTER($I$9:$I$1000, ($B$9:$B$1000=B62) * ($H$9:$H$1000="Topic"))), "")</f>
        <v/>
      </c>
      <c r="B62" s="45">
        <f t="shared" si="1"/>
        <v>7</v>
      </c>
      <c r="C62" s="95">
        <v>12</v>
      </c>
      <c r="D62" s="57">
        <v>5</v>
      </c>
      <c r="E62" s="58" t="s">
        <v>888</v>
      </c>
      <c r="F62" s="63">
        <v>54</v>
      </c>
      <c r="G62" s="60" t="s">
        <v>159</v>
      </c>
      <c r="H62" s="64" t="s">
        <v>48</v>
      </c>
      <c r="I62" s="61" t="s">
        <v>889</v>
      </c>
      <c r="J62" s="62" t="s">
        <v>890</v>
      </c>
      <c r="K62" s="129" t="str">
        <f t="shared" si="2"/>
        <v xml:space="preserve">[ROLE] Friendly tutor specializing in Python | [TOPIC] Implement the numpy.ma module to create masked arrays that explicitly hide invalid or corrupt data points, allowing standard NumPy operations to process the remaining valid elements seamlessly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Python - Numpy | 📊 Level: Advanced | 🌐 Coding5s.com
**Concept:** Masked Arrays for Invalid Data (numpy.ma module)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2"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the numpy.ma module to create masked arrays that explicitly hide invalid or corrupt data points, allowing standard NumPy operations to process the remaining valid elements seamlessly. Topic details: Masked Arrays for Invalid Data (numpy.ma module)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 Numpy | 📊 Level: Advanced
**Topic:** Implement the numpy.ma module to create masked arrays that explicitly hide invalid or corrupt data points, allowing standard NumPy operations to process the remaining valid elements seamlessly
---
 | [FOOTER RULE - STRICT] End your response with: '--- ⚡ *Coding5s Mentor System — Eliminating Epistemic Debt*' | </v>
      </c>
      <c r="M62" s="52">
        <v>0</v>
      </c>
      <c r="N62" s="102" t="str">
        <f t="shared" si="4"/>
        <v>[ROLE] Careless Python Developer | [TASK] Generate debugging challenges in Python | | [TOPIC] Implement the numpy.ma module to create masked arrays that explicitly hide invalid or corrupt data points, allowing standard NumPy operations to process the remaining valid elements seamlessly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2 🐛 Debug | Python - Numpy | 📊 Level: Advanced | 🌐 Coding5s.com
Concept: Masked Arrays for Invalid Data (numpy.ma module)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the numpy.ma module to create masked arrays that explicitly hide invalid or corrupt data points, allowing standard NumPy operations to process the remaining valid elements seamlessly. Topic details: Masked Arrays for Invalid Data (numpy.ma module)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 Numpy | 📊 Level: Advanced
**Topic:** Implement the numpy.ma module to create masked arrays that explicitly hide invalid or corrupt data points, allowing standard NumPy operations to process the remaining valid elements seamlessly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2" s="52">
        <v>0</v>
      </c>
      <c r="Q62" s="102" t="str">
        <f t="shared" si="6"/>
        <v>[ROLE] Tech Lead | [TASK] Assign incomplete Python script challenges | [TOPIC] Implement the numpy.ma module to create masked arrays that explicitly hide invalid or corrupt data points, allowing standard NumPy operations to process the remaining valid elements seamlessly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3 🧩 Complete | Python - Numpy | 📊 Level: Advanced | 🌐 Coding5s.com
**Concept:** Masked Arrays for Invalid Data (numpy.ma module)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the numpy.ma module to create masked arrays that explicitly hide invalid or corrupt data points, allowing standard NumPy operations to process the remaining valid elements seamlessly.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the numpy.ma module to create masked arrays that explicitly hide invalid or corrupt data points, allowing standard NumPy operations to process the remaining valid elements seamlessly. Topic details: Masked Arrays for Invalid Data (numpy.ma module)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 Numpy | 📊 Level: Advanced
**Topic:** Implement the numpy.ma module to create masked arrays that explicitly hide invalid or corrupt data points, allowing standard NumPy operations to process the remaining valid elements seamlessly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2" s="52">
        <v>0</v>
      </c>
      <c r="T62" s="102" t="str">
        <f t="shared" si="8"/>
        <v>[ROLE] Tech Lead | [TASK] Provide intentionally messy but functional code for learning debugging and improvement | [TOPIC] Implement the numpy.ma module to create masked arrays that explicitly hide invalid or corrupt data points, allowing standard NumPy operations to process the remaining valid elements seamlessly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Python - Numpy | 📊 Level: Advanced | 🌐 Coding5s.com
**Concept:** Masked Arrays for Invalid Data (numpy.ma module)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the numpy.ma module to create masked arrays that explicitly hide invalid or corrupt data points, allowing standard NumPy operations to process the remaining valid elements seamlessly. Topic details: Masked Arrays for Invalid Data (numpy.ma module)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 Numpy | 📊 Level: Advanced
**Topic:** Implement the numpy.ma module to create masked arrays that explicitly hide invalid or corrupt data points, allowing standard NumPy operations to process the remaining valid elements seamlessly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2" s="52">
        <v>0</v>
      </c>
      <c r="W62" s="87" t="str">
        <f t="shared" si="10"/>
        <v>[ROLE] Tech Product Manager assigning a Python Jira Ticket | [TASK] Provide a guided implementation exercise with full solution for learning purposes | [TOPIC] Implement the numpy.ma module to create masked arrays that explicitly hide invalid or corrupt data points, allowing standard NumPy operations to process the remaining valid elements seamlessly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Python - Numpy | 📊 Level: Advanced | 🌐 Coding5s.com
**Concept:** Masked Arrays for Invalid Data (numpy.ma module)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the numpy.ma module to create masked arrays that explicitly hide invalid or corrupt data points, allowing standard NumPy operations to process the remaining valid elements seamlessly. Goal: Masked Arrays for Invalid Data (numpy.ma module)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 Numpy | 📊 Level: Advanced
**Topic:** Implement the numpy.ma module to create masked arrays that explicitly hide invalid or corrupt data points, allowing standard NumPy operations to process the remaining valid elements seamlessly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2" s="52">
        <v>0</v>
      </c>
      <c r="Z62" s="56" t="str">
        <f t="shared" si="12"/>
        <v/>
      </c>
      <c r="AA62" s="56" t="str">
        <f t="shared" si="13"/>
        <v/>
      </c>
      <c r="AB62" s="56" t="str">
        <f t="shared" si="14"/>
        <v/>
      </c>
      <c r="AC62" s="56" t="str">
        <f t="shared" si="15"/>
        <v/>
      </c>
      <c r="AD62" s="56" t="str">
        <f t="shared" si="16"/>
        <v/>
      </c>
      <c r="AE62" s="40"/>
      <c r="AF62" s="40"/>
      <c r="AG62" s="40"/>
      <c r="AH62" s="56" t="str">
        <f t="shared" si="17"/>
        <v/>
      </c>
      <c r="AI62" s="54"/>
      <c r="AJ62" s="54"/>
      <c r="AK62" s="54"/>
      <c r="AL62" s="54"/>
      <c r="AM62" s="54"/>
    </row>
    <row r="63" spans="1:39">
      <c r="A63" s="45" t="str" cm="1">
        <f t="array" ref="A63">IF(H63="PROJECT", CHAR(10) &amp; "- " &amp; _xlfn.TEXTJOIN(CHAR(10) &amp; "- ", TRUE, _xlfn._xlws.FILTER($I$9:$I$1000, ($B$9:$B$1000=B63) * ($H$9:$H$1000="Topic"))), "")</f>
        <v/>
      </c>
      <c r="B63" s="45">
        <f t="shared" si="1"/>
        <v>7</v>
      </c>
      <c r="C63" s="95">
        <v>15</v>
      </c>
      <c r="D63" s="46">
        <v>4</v>
      </c>
      <c r="E63" s="58" t="s">
        <v>46</v>
      </c>
      <c r="F63" s="65">
        <v>55</v>
      </c>
      <c r="G63" s="49" t="s">
        <v>158</v>
      </c>
      <c r="H63" s="66" t="s">
        <v>48</v>
      </c>
      <c r="I63" s="50" t="s">
        <v>891</v>
      </c>
      <c r="J63" s="51" t="s">
        <v>892</v>
      </c>
      <c r="K63" s="129" t="str">
        <f t="shared" si="2"/>
        <v xml:space="preserve">[ROLE] Friendly tutor specializing in Python | [TOPIC] Calculate running totals and cumulative products across specified axes of a NumPy array utilizing the np.cumsum() and np.cumprod() functions to analyze sequential data trends over time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Python - Numpy | 📊 Level: Intermediate | 🌐 Coding5s.com
**Concept:** Cumulative Operations (np.cumsum, np.cumprod)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3"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running totals and cumulative products across specified axes of a NumPy array utilizing the np.cumsum() and np.cumprod() functions to analyze sequential data trends over time. Topic details: Cumulative Operations (np.cumsum, np.cumprod)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 Numpy | 📊 Level: Intermediate
**Topic:** Calculate running totals and cumulative products across specified axes of a NumPy array utilizing the np.cumsum() and np.cumprod() functions to analyze sequential data trends over time
---
 | [FOOTER RULE - STRICT] End your response with: '--- ⚡ *Coding5s Mentor System — Eliminating Epistemic Debt*' | </v>
      </c>
      <c r="M63" s="53">
        <v>0</v>
      </c>
      <c r="N63" s="102" t="str">
        <f t="shared" si="4"/>
        <v>[ROLE] Careless Python Developer | [TASK] Generate debugging challenges in Python | | [TOPIC] Calculate running totals and cumulative products across specified axes of a NumPy array utilizing the np.cumsum() and np.cumprod() functions to analyze sequential data trends over time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2 🐛 Debug | Python - Numpy | 📊 Level: Intermediate | 🌐 Coding5s.com
Concept: Cumulative Operations (np.cumsum, np.cumprod)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running totals and cumulative products across specified axes of a NumPy array utilizing the np.cumsum() and np.cumprod() functions to analyze sequential data trends over time. Topic details: Cumulative Operations (np.cumsum, np.cumprod)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 Numpy | 📊 Level: Intermediate
**Topic:** Calculate running totals and cumulative products across specified axes of a NumPy array utilizing the np.cumsum() and np.cumprod() functions to analyze sequential data trends over time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3" s="53">
        <v>0</v>
      </c>
      <c r="Q63" s="102" t="str">
        <f t="shared" si="6"/>
        <v>[ROLE] Tech Lead | [TASK] Assign incomplete Python script challenges | [TOPIC] Calculate running totals and cumulative products across specified axes of a NumPy array utilizing the np.cumsum() and np.cumprod() functions to analyze sequential data trends over time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3 🧩 Complete | Python - Numpy | 📊 Level: Intermediate | 🌐 Coding5s.com
**Concept:** Cumulative Operations (np.cumsum, np.cumprod)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running totals and cumulative products across specified axes of a NumPy array utilizing the np.cumsum() and np.cumprod() functions to analyze sequential data trends over time.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running totals and cumulative products across specified axes of a NumPy array utilizing the np.cumsum() and np.cumprod() functions to analyze sequential data trends over time. Topic details: Cumulative Operations (np.cumsum, np.cumprod)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 Numpy | 📊 Level: Intermediate
**Topic:** Calculate running totals and cumulative products across specified axes of a NumPy array utilizing the np.cumsum() and np.cumprod() functions to analyze sequential data trends over time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3" s="53">
        <v>0</v>
      </c>
      <c r="T63" s="102" t="str">
        <f t="shared" si="8"/>
        <v>[ROLE] Tech Lead | [TASK] Provide intentionally messy but functional code for learning debugging and improvement | [TOPIC] Calculate running totals and cumulative products across specified axes of a NumPy array utilizing the np.cumsum() and np.cumprod() functions to analyze sequential data trends over time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Python - Numpy | 📊 Level: Intermediate | 🌐 Coding5s.com
**Concept:** Cumulative Operations (np.cumsum, np.cumprod)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running totals and cumulative products across specified axes of a NumPy array utilizing the np.cumsum() and np.cumprod() functions to analyze sequential data trends over time. Topic details: Cumulative Operations (np.cumsum, np.cumprod)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 Numpy | 📊 Level: Intermediate
**Topic:** Calculate running totals and cumulative products across specified axes of a NumPy array utilizing the np.cumsum() and np.cumprod() functions to analyze sequential data trends over time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3" s="53">
        <v>0</v>
      </c>
      <c r="W63" s="87" t="str">
        <f t="shared" si="10"/>
        <v>[ROLE] Tech Product Manager assigning a Python Jira Ticket | [TASK] Provide a guided implementation exercise with full solution for learning purposes | [TOPIC] Calculate running totals and cumulative products across specified axes of a NumPy array utilizing the np.cumsum() and np.cumprod() functions to analyze sequential data trends over time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Python - Numpy | 📊 Level: Intermediate | 🌐 Coding5s.com
**Concept:** Cumulative Operations (np.cumsum, np.cumprod)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running totals and cumulative products across specified axes of a NumPy array utilizing the np.cumsum() and np.cumprod() functions to analyze sequential data trends over time. Goal: Cumulative Operations (np.cumsum, np.cumprod)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 Numpy | 📊 Level: Intermediate
**Topic:** Calculate running totals and cumulative products across specified axes of a NumPy array utilizing the np.cumsum() and np.cumprod() functions to analyze sequential data trends over time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3" s="53">
        <v>0</v>
      </c>
      <c r="Z63" s="56" t="str">
        <f t="shared" si="12"/>
        <v/>
      </c>
      <c r="AA63" s="56" t="str">
        <f t="shared" si="13"/>
        <v/>
      </c>
      <c r="AB63" s="56" t="str">
        <f t="shared" si="14"/>
        <v/>
      </c>
      <c r="AC63" s="56" t="str">
        <f t="shared" si="15"/>
        <v/>
      </c>
      <c r="AD63" s="56" t="str">
        <f t="shared" si="16"/>
        <v/>
      </c>
      <c r="AE63" s="40"/>
      <c r="AF63" s="40"/>
      <c r="AG63" s="40"/>
      <c r="AH63" s="56" t="str">
        <f t="shared" si="17"/>
        <v/>
      </c>
      <c r="AI63" s="54"/>
      <c r="AJ63" s="54"/>
      <c r="AK63" s="54"/>
      <c r="AL63" s="54"/>
      <c r="AM63" s="54"/>
    </row>
    <row r="64" spans="1:39">
      <c r="A64" s="45" t="str" cm="1">
        <f t="array" ref="A64">IF(H64="PROJECT", CHAR(10) &amp; "- " &amp; _xlfn.TEXTJOIN(CHAR(10) &amp; "- ", TRUE, _xlfn._xlws.FILTER($I$9:$I$1000, ($B$9:$B$1000=B64) * ($H$9:$H$1000="Topic"))), "")</f>
        <v/>
      </c>
      <c r="B64" s="45">
        <f t="shared" si="1"/>
        <v>7</v>
      </c>
      <c r="C64" s="95">
        <v>12</v>
      </c>
      <c r="D64" s="57">
        <v>4</v>
      </c>
      <c r="E64" s="58" t="s">
        <v>46</v>
      </c>
      <c r="F64" s="63">
        <v>56</v>
      </c>
      <c r="G64" s="60" t="s">
        <v>158</v>
      </c>
      <c r="H64" s="64" t="s">
        <v>48</v>
      </c>
      <c r="I64" s="61" t="s">
        <v>893</v>
      </c>
      <c r="J64" s="62" t="s">
        <v>894</v>
      </c>
      <c r="K64" s="129" t="str">
        <f t="shared" si="2"/>
        <v xml:space="preserve">[ROLE] Friendly tutor specializing in Python | [TOPIC] Compute the algebraic dot product of two 1D NumPy vectors or perform matrix multiplication on 2D arrays utilizing the np.dot() function to evaluate linear combinations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#56 | Stage 1 📖 Practice | Python - Numpy | 📊 Level: Intermediate | 🌐 Coding5s.com
**Concept:** Vector Dot Product (np.dot())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4"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the algebraic dot product of two 1D NumPy vectors or perform matrix multiplication on 2D arrays utilizing the np.dot() function to evaluate linear combinations. Topic details: Vector Dot Product (np.dot())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Python - Numpy | 📊 Level: Intermediate
**Topic:** Compute the algebraic dot product of two 1D NumPy vectors or perform matrix multiplication on 2D arrays utilizing the np.dot() function to evaluate linear combinations
---
 | [FOOTER RULE - STRICT] End your response with: '--- ⚡ *Coding5s Mentor System — Eliminating Epistemic Debt*' | </v>
      </c>
      <c r="M64" s="52">
        <v>0</v>
      </c>
      <c r="N64" s="102" t="str">
        <f t="shared" si="4"/>
        <v>[ROLE] Careless Python Developer | [TASK] Generate debugging challenges in Python | | [TOPIC] Compute the algebraic dot product of two 1D NumPy vectors or perform matrix multiplication on 2D arrays utilizing the np.dot() function to evaluate linear combinations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#56 | Stage 2 🐛 Debug | Python - Numpy | 📊 Level: Intermediate | 🌐 Coding5s.com
Concept: Vector Dot Product (np.dot())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the algebraic dot product of two 1D NumPy vectors or perform matrix multiplication on 2D arrays utilizing the np.dot() function to evaluate linear combinations. Topic details: Vector Dot Product (np.dot())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Python - Numpy | 📊 Level: Intermediate
**Topic:** Compute the algebraic dot product of two 1D NumPy vectors or perform matrix multiplication on 2D arrays utilizing the np.dot() function to evaluate linear combinations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4" s="52">
        <v>0</v>
      </c>
      <c r="Q64" s="102" t="str">
        <f t="shared" si="6"/>
        <v>[ROLE] Tech Lead | [TASK] Assign incomplete Python script challenges | [TOPIC] Compute the algebraic dot product of two 1D NumPy vectors or perform matrix multiplication on 2D arrays utilizing the np.dot() function to evaluate linear combinations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#56 | Stage 3 🧩 Complete | Python - Numpy | 📊 Level: Intermediate | 🌐 Coding5s.com
**Concept:** Vector Dot Product (np.dot())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the algebraic dot product of two 1D NumPy vectors or perform matrix multiplication on 2D arrays utilizing the np.dot() function to evaluate linear combinations.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the algebraic dot product of two 1D NumPy vectors or perform matrix multiplication on 2D arrays utilizing the np.dot() function to evaluate linear combinations. Topic details: Vector Dot Product (np.dot())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Python - Numpy | 📊 Level: Intermediate
**Topic:** Compute the algebraic dot product of two 1D NumPy vectors or perform matrix multiplication on 2D arrays utilizing the np.dot() function to evaluate linear combinations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4" s="52">
        <v>0</v>
      </c>
      <c r="T64" s="102" t="str">
        <f t="shared" si="8"/>
        <v>[ROLE] Tech Lead | [TASK] Provide intentionally messy but functional code for learning debugging and improvement | [TOPIC] Compute the algebraic dot product of two 1D NumPy vectors or perform matrix multiplication on 2D arrays utilizing the np.dot() function to evaluate linear combinations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#56 | Stage 4 🧹 Refactor | Python - Numpy | 📊 Level: Intermediate | 🌐 Coding5s.com
**Concept:** Vector Dot Product (np.dot())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the algebraic dot product of two 1D NumPy vectors or perform matrix multiplication on 2D arrays utilizing the np.dot() function to evaluate linear combinations. Topic details: Vector Dot Product (np.dot())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Python - Numpy | 📊 Level: Intermediate
**Topic:** Compute the algebraic dot product of two 1D NumPy vectors or perform matrix multiplication on 2D arrays utilizing the np.dot() function to evaluate linear combinations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4" s="52">
        <v>0</v>
      </c>
      <c r="W64" s="87" t="str">
        <f t="shared" si="10"/>
        <v>[ROLE] Tech Product Manager assigning a Python Jira Ticket | [TASK] Provide a guided implementation exercise with full solution for learning purposes | [TOPIC] Compute the algebraic dot product of two 1D NumPy vectors or perform matrix multiplication on 2D arrays utilizing the np.dot() function to evaluate linear combinations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#56 | Stage 5 | Python - Numpy | 📊 Level: Intermediate | 🌐 Coding5s.com
**Concept:** Vector Dot Product (np.dot())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the algebraic dot product of two 1D NumPy vectors or perform matrix multiplication on 2D arrays utilizing the np.dot() function to evaluate linear combinations. Goal: Vector Dot Product (np.dot())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Python - Numpy | 📊 Level: Intermediate
**Topic:** Compute the algebraic dot product of two 1D NumPy vectors or perform matrix multiplication on 2D arrays utilizing the np.dot() function to evaluate linear combinations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4" s="52">
        <v>0</v>
      </c>
      <c r="Z64" s="56" t="str">
        <f t="shared" si="12"/>
        <v/>
      </c>
      <c r="AA64" s="56" t="str">
        <f t="shared" si="13"/>
        <v/>
      </c>
      <c r="AB64" s="56" t="str">
        <f t="shared" si="14"/>
        <v/>
      </c>
      <c r="AC64" s="56" t="str">
        <f t="shared" si="15"/>
        <v/>
      </c>
      <c r="AD64" s="56" t="str">
        <f t="shared" si="16"/>
        <v/>
      </c>
      <c r="AE64" s="40"/>
      <c r="AF64" s="40"/>
      <c r="AG64" s="40"/>
      <c r="AH64" s="56" t="str">
        <f t="shared" si="17"/>
        <v/>
      </c>
      <c r="AI64" s="54"/>
      <c r="AJ64" s="54"/>
      <c r="AK64" s="54"/>
      <c r="AL64" s="54"/>
      <c r="AM64" s="54"/>
    </row>
    <row r="65" spans="1:39">
      <c r="A65" s="45" t="str" cm="1">
        <f t="array" ref="A65">IF(H65="PROJECT", CHAR(10) &amp; "- " &amp; _xlfn.TEXTJOIN(CHAR(10) &amp; "- ", TRUE, _xlfn._xlws.FILTER($I$9:$I$1000, ($B$9:$B$1000=B65) * ($H$9:$H$1000="Topic"))), "")</f>
        <v/>
      </c>
      <c r="B65" s="45">
        <f t="shared" si="1"/>
        <v>7</v>
      </c>
      <c r="C65" s="95">
        <v>12</v>
      </c>
      <c r="D65" s="46">
        <v>5</v>
      </c>
      <c r="E65" s="58" t="s">
        <v>46</v>
      </c>
      <c r="F65" s="65">
        <v>57</v>
      </c>
      <c r="G65" s="49" t="s">
        <v>159</v>
      </c>
      <c r="H65" s="66" t="s">
        <v>48</v>
      </c>
      <c r="I65" s="50" t="s">
        <v>895</v>
      </c>
      <c r="J65" s="51" t="s">
        <v>896</v>
      </c>
      <c r="K65" s="129" t="str">
        <f t="shared" si="2"/>
        <v xml:space="preserve">[ROLE] Friendly tutor specializing in Python | [TOPIC] Execute strict matrix multiplication operations on 2D and multi-dimensional NumPy arrays utilizing the @ operator or the np.matmul() function to process linear algebra transformations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#57 | Stage 1 📖 Practice | Python - Numpy | 📊 Level: Advanced | 🌐 Coding5s.com
**Concept:** Matrix Multiplication (@ operator, np.matmul())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5"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strict matrix multiplication operations on 2D and multi-dimensional NumPy arrays utilizing the @ operator or the np.matmul() function to process linear algebra transformations. Topic details: Matrix Multiplication (@ operator, np.matmul())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Python - Numpy | 📊 Level: Advanced
**Topic:** Execute strict matrix multiplication operations on 2D and multi-dimensional NumPy arrays utilizing the @ operator or the np.matmul() function to process linear algebra transformations
---
 | [FOOTER RULE - STRICT] End your response with: '--- ⚡ *Coding5s Mentor System — Eliminating Epistemic Debt*' | </v>
      </c>
      <c r="M65" s="53">
        <v>0</v>
      </c>
      <c r="N65" s="102" t="str">
        <f t="shared" si="4"/>
        <v>[ROLE] Careless Python Developer | [TASK] Generate debugging challenges in Python | | [TOPIC] Execute strict matrix multiplication operations on 2D and multi-dimensional NumPy arrays utilizing the @ operator or the np.matmul() function to process linear algebra transformations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2 🐛 Debug | Python - Numpy | 📊 Level: Advanced | 🌐 Coding5s.com
Concept: Matrix Multiplication (@ operator, np.matmul())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strict matrix multiplication operations on 2D and multi-dimensional NumPy arrays utilizing the @ operator or the np.matmul() function to process linear algebra transformations. Topic details: Matrix Multiplication (@ operator, np.matmul())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Python - Numpy | 📊 Level: Advanced
**Topic:** Execute strict matrix multiplication operations on 2D and multi-dimensional NumPy arrays utilizing the @ operator or the np.matmul() function to process linear algebra transformations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5" s="53">
        <v>0</v>
      </c>
      <c r="Q65" s="102" t="str">
        <f t="shared" si="6"/>
        <v>[ROLE] Tech Lead | [TASK] Assign incomplete Python script challenges | [TOPIC] Execute strict matrix multiplication operations on 2D and multi-dimensional NumPy arrays utilizing the @ operator or the np.matmul() function to process linear algebra transformations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3 🧩 Complete | Python - Numpy | 📊 Level: Advanced | 🌐 Coding5s.com
**Concept:** Matrix Multiplication (@ operator, np.matmul())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strict matrix multiplication operations on 2D and multi-dimensional NumPy arrays utilizing the @ operator or the np.matmul() function to process linear algebra transformations.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strict matrix multiplication operations on 2D and multi-dimensional NumPy arrays utilizing the @ operator or the np.matmul() function to process linear algebra transformations. Topic details: Matrix Multiplication (@ operator, np.matmul())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Python - Numpy | 📊 Level: Advanced
**Topic:** Execute strict matrix multiplication operations on 2D and multi-dimensional NumPy arrays utilizing the @ operator or the np.matmul() function to process linear algebra transformations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5" s="53">
        <v>0</v>
      </c>
      <c r="T65" s="102" t="str">
        <f t="shared" si="8"/>
        <v>[ROLE] Tech Lead | [TASK] Provide intentionally messy but functional code for learning debugging and improvement | [TOPIC] Execute strict matrix multiplication operations on 2D and multi-dimensional NumPy arrays utilizing the @ operator or the np.matmul() function to process linear algebra transformations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#57 | Stage 4 🧹 Refactor | Python - Numpy | 📊 Level: Advanced | 🌐 Coding5s.com
**Concept:** Matrix Multiplication (@ operator, np.matmul())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strict matrix multiplication operations on 2D and multi-dimensional NumPy arrays utilizing the @ operator or the np.matmul() function to process linear algebra transformations. Topic details: Matrix Multiplication (@ operator, np.matmul())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Python - Numpy | 📊 Level: Advanced
**Topic:** Execute strict matrix multiplication operations on 2D and multi-dimensional NumPy arrays utilizing the @ operator or the np.matmul() function to process linear algebra transformations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5" s="53">
        <v>0</v>
      </c>
      <c r="W65" s="87" t="str">
        <f t="shared" si="10"/>
        <v>[ROLE] Tech Product Manager assigning a Python Jira Ticket | [TASK] Provide a guided implementation exercise with full solution for learning purposes | [TOPIC] Execute strict matrix multiplication operations on 2D and multi-dimensional NumPy arrays utilizing the @ operator or the np.matmul() function to process linear algebra transformations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#57 | Stage 5 | Python - Numpy | 📊 Level: Advanced | 🌐 Coding5s.com
**Concept:** Matrix Multiplication (@ operator, np.matmul())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strict matrix multiplication operations on 2D and multi-dimensional NumPy arrays utilizing the @ operator or the np.matmul() function to process linear algebra transformations. Goal: Matrix Multiplication (@ operator, np.matmul())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Python - Numpy | 📊 Level: Advanced
**Topic:** Execute strict matrix multiplication operations on 2D and multi-dimensional NumPy arrays utilizing the @ operator or the np.matmul() function to process linear algebra transformations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5" s="53">
        <v>0</v>
      </c>
      <c r="Z65" s="56" t="str">
        <f t="shared" si="12"/>
        <v/>
      </c>
      <c r="AA65" s="56" t="str">
        <f t="shared" si="13"/>
        <v/>
      </c>
      <c r="AB65" s="56" t="str">
        <f t="shared" si="14"/>
        <v/>
      </c>
      <c r="AC65" s="56" t="str">
        <f t="shared" si="15"/>
        <v/>
      </c>
      <c r="AD65" s="56" t="str">
        <f t="shared" si="16"/>
        <v/>
      </c>
      <c r="AE65" s="40"/>
      <c r="AF65" s="40"/>
      <c r="AG65" s="40"/>
      <c r="AH65" s="56" t="str">
        <f t="shared" si="17"/>
        <v/>
      </c>
      <c r="AI65" s="54"/>
      <c r="AJ65" s="54"/>
      <c r="AK65" s="54"/>
      <c r="AL65" s="54"/>
      <c r="AM65" s="54"/>
    </row>
    <row r="66" spans="1:39">
      <c r="A66" s="45" t="str" cm="1">
        <f t="array" ref="A66">IF(H66="PROJECT", CHAR(10) &amp; "- " &amp; _xlfn.TEXTJOIN(CHAR(10) &amp; "- ", TRUE, _xlfn._xlws.FILTER($I$9:$I$1000, ($B$9:$B$1000=B66) * ($H$9:$H$1000="Topic"))), "")</f>
        <v/>
      </c>
      <c r="B66" s="45">
        <f t="shared" si="1"/>
        <v>7</v>
      </c>
      <c r="C66" s="95">
        <v>12</v>
      </c>
      <c r="D66" s="57">
        <v>5</v>
      </c>
      <c r="E66" s="58" t="s">
        <v>46</v>
      </c>
      <c r="F66" s="63">
        <v>58</v>
      </c>
      <c r="G66" s="60" t="s">
        <v>159</v>
      </c>
      <c r="H66" s="64" t="s">
        <v>48</v>
      </c>
      <c r="I66" s="61" t="s">
        <v>897</v>
      </c>
      <c r="J66" s="62" t="s">
        <v>898</v>
      </c>
      <c r="K66" s="129" t="str">
        <f t="shared" si="2"/>
        <v xml:space="preserve">[ROLE] Friendly tutor specializing in Python | [TOPIC] Perform generalized tensor contractions across multi-dimensional NumPy arrays by specifying arbitrary axes for multiplication and summation utilizing the highly configurable np.tensordot() function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#58 | Stage 1 📖 Practice | Python - Numpy | 📊 Level: Advanced | 🌐 Coding5s.com
**Concept:** Tensor Products for N-Dimensional Arrays (np.tensordot)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6"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generalized tensor contractions across multi-dimensional NumPy arrays by specifying arbitrary axes for multiplication and summation utilizing the highly configurable np.tensordot() function. Topic details: Tensor Products for N-Dimensional Arrays (np.tensordot)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Python - Numpy | 📊 Level: Advanced
**Topic:** Perform generalized tensor contractions across multi-dimensional NumPy arrays by specifying arbitrary axes for multiplication and summation utilizing the highly configurable np.tensordot() function
---
 | [FOOTER RULE - STRICT] End your response with: '--- ⚡ *Coding5s Mentor System — Eliminating Epistemic Debt*' | </v>
      </c>
      <c r="M66" s="52">
        <v>0</v>
      </c>
      <c r="N66" s="102" t="str">
        <f t="shared" si="4"/>
        <v>[ROLE] Careless Python Developer | [TASK] Generate debugging challenges in Python | | [TOPIC] Perform generalized tensor contractions across multi-dimensional NumPy arrays by specifying arbitrary axes for multiplication and summation utilizing the highly configurable np.tensordot() function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2 🐛 Debug | Python - Numpy | 📊 Level: Advanced | 🌐 Coding5s.com
Concept: Tensor Products for N-Dimensional Arrays (np.tensordot)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generalized tensor contractions across multi-dimensional NumPy arrays by specifying arbitrary axes for multiplication and summation utilizing the highly configurable np.tensordot() function. Topic details: Tensor Products for N-Dimensional Arrays (np.tensordot)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Python - Numpy | 📊 Level: Advanced
**Topic:** Perform generalized tensor contractions across multi-dimensional NumPy arrays by specifying arbitrary axes for multiplication and summation utilizing the highly configurable np.tensordot() function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6" s="52">
        <v>0</v>
      </c>
      <c r="Q66" s="102" t="str">
        <f t="shared" si="6"/>
        <v>[ROLE] Tech Lead | [TASK] Assign incomplete Python script challenges | [TOPIC] Perform generalized tensor contractions across multi-dimensional NumPy arrays by specifying arbitrary axes for multiplication and summation utilizing the highly configurable np.tensordot() function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3 🧩 Complete | Python - Numpy | 📊 Level: Advanced | 🌐 Coding5s.com
**Concept:** Tensor Products for N-Dimensional Arrays (np.tensordot)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generalized tensor contractions across multi-dimensional NumPy arrays by specifying arbitrary axes for multiplication and summation utilizing the highly configurable np.tensordot()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generalized tensor contractions across multi-dimensional NumPy arrays by specifying arbitrary axes for multiplication and summation utilizing the highly configurable np.tensordot() function. Topic details: Tensor Products for N-Dimensional Arrays (np.tensordot)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Python - Numpy | 📊 Level: Advanced
**Topic:** Perform generalized tensor contractions across multi-dimensional NumPy arrays by specifying arbitrary axes for multiplication and summation utilizing the highly configurable np.tensordot() function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6" s="52">
        <v>0</v>
      </c>
      <c r="T66" s="102" t="str">
        <f t="shared" si="8"/>
        <v>[ROLE] Tech Lead | [TASK] Provide intentionally messy but functional code for learning debugging and improvement | [TOPIC] Perform generalized tensor contractions across multi-dimensional NumPy arrays by specifying arbitrary axes for multiplication and summation utilizing the highly configurable np.tensordot() function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#58 | Stage 4 🧹 Refactor | Python - Numpy | 📊 Level: Advanced | 🌐 Coding5s.com
**Concept:** Tensor Products for N-Dimensional Arrays (np.tensordot)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generalized tensor contractions across multi-dimensional NumPy arrays by specifying arbitrary axes for multiplication and summation utilizing the highly configurable np.tensordot() function. Topic details: Tensor Products for N-Dimensional Arrays (np.tensordot)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Python - Numpy | 📊 Level: Advanced
**Topic:** Perform generalized tensor contractions across multi-dimensional NumPy arrays by specifying arbitrary axes for multiplication and summation utilizing the highly configurable np.tensordot()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6" s="52">
        <v>0</v>
      </c>
      <c r="W66" s="87" t="str">
        <f t="shared" si="10"/>
        <v>[ROLE] Tech Product Manager assigning a Python Jira Ticket | [TASK] Provide a guided implementation exercise with full solution for learning purposes | [TOPIC] Perform generalized tensor contractions across multi-dimensional NumPy arrays by specifying arbitrary axes for multiplication and summation utilizing the highly configurable np.tensordot() function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#58 | Stage 5 | Python - Numpy | 📊 Level: Advanced | 🌐 Coding5s.com
**Concept:** Tensor Products for N-Dimensional Arrays (np.tensordot)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generalized tensor contractions across multi-dimensional NumPy arrays by specifying arbitrary axes for multiplication and summation utilizing the highly configurable np.tensordot() function. Goal: Tensor Products for N-Dimensional Arrays (np.tensordot)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Python - Numpy | 📊 Level: Advanced
**Topic:** Perform generalized tensor contractions across multi-dimensional NumPy arrays by specifying arbitrary axes for multiplication and summation utilizing the highly configurable np.tensordot()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6" s="52">
        <v>0</v>
      </c>
      <c r="Z66" s="56" t="str">
        <f t="shared" si="12"/>
        <v/>
      </c>
      <c r="AA66" s="56" t="str">
        <f t="shared" si="13"/>
        <v/>
      </c>
      <c r="AB66" s="56" t="str">
        <f t="shared" si="14"/>
        <v/>
      </c>
      <c r="AC66" s="56" t="str">
        <f t="shared" si="15"/>
        <v/>
      </c>
      <c r="AD66" s="56" t="str">
        <f t="shared" si="16"/>
        <v/>
      </c>
      <c r="AE66" s="40"/>
      <c r="AF66" s="40"/>
      <c r="AG66" s="40"/>
      <c r="AH66" s="56" t="str">
        <f t="shared" si="17"/>
        <v/>
      </c>
      <c r="AI66" s="54"/>
      <c r="AJ66" s="54"/>
      <c r="AK66" s="54"/>
      <c r="AL66" s="54"/>
      <c r="AM66" s="54"/>
    </row>
    <row r="67" spans="1:39">
      <c r="A67" s="45" t="str" cm="1">
        <f t="array" ref="A67">IF(H67="PROJECT", CHAR(10) &amp; "- " &amp; _xlfn.TEXTJOIN(CHAR(10) &amp; "- ", TRUE, _xlfn._xlws.FILTER($I$9:$I$1000, ($B$9:$B$1000=B67) * ($H$9:$H$1000="Topic"))), "")</f>
        <v/>
      </c>
      <c r="B67" s="45">
        <f t="shared" si="1"/>
        <v>7</v>
      </c>
      <c r="C67" s="95">
        <v>12</v>
      </c>
      <c r="D67" s="46">
        <v>5</v>
      </c>
      <c r="E67" s="58" t="s">
        <v>46</v>
      </c>
      <c r="F67" s="65">
        <v>59</v>
      </c>
      <c r="G67" s="49" t="s">
        <v>159</v>
      </c>
      <c r="H67" s="66" t="s">
        <v>48</v>
      </c>
      <c r="I67" s="50" t="s">
        <v>899</v>
      </c>
      <c r="J67" s="51" t="s">
        <v>900</v>
      </c>
      <c r="K67" s="129" t="str">
        <f t="shared" si="2"/>
        <v xml:space="preserve">[ROLE] Friendly tutor specializing in Python | [TOPIC] Implement concise, string-based subscript notations to execute complex multi-dimensional array operations, including traces, diagonals, and tensor products, utilizing NumPy's powerful np.einsum() function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Python - Numpy | 📊 Level: Advanced | 🌐 Coding5s.com
**Concept:** Einstein Summation Convention (np.einsum)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7"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concise, string-based subscript notations to execute complex multi-dimensional array operations, including traces, diagonals, and tensor products, utilizing NumPy's powerful np.einsum() function. Topic details: Einstein Summation Convention (np.einsum)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 Numpy | 📊 Level: Advanced
**Topic:** Implement concise, string-based subscript notations to execute complex multi-dimensional array operations, including traces, diagonals, and tensor products, utilizing NumPy's powerful np.einsum() function
---
 | [FOOTER RULE - STRICT] End your response with: '--- ⚡ *Coding5s Mentor System — Eliminating Epistemic Debt*' | </v>
      </c>
      <c r="M67" s="53">
        <v>0</v>
      </c>
      <c r="N67" s="102" t="str">
        <f t="shared" si="4"/>
        <v>[ROLE] Careless Python Developer | [TASK] Generate debugging challenges in Python | | [TOPIC] Implement concise, string-based subscript notations to execute complex multi-dimensional array operations, including traces, diagonals, and tensor products, utilizing NumPy's powerful np.einsum() function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2 🐛 Debug | Python - Numpy | 📊 Level: Advanced | 🌐 Coding5s.com
Concept: Einstein Summation Convention (np.einsum)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concise, string-based subscript notations to execute complex multi-dimensional array operations, including traces, diagonals, and tensor products, utilizing NumPy's powerful np.einsum() function. Topic details: Einstein Summation Convention (np.einsum)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 Numpy | 📊 Level: Advanced
**Topic:** Implement concise, string-based subscript notations to execute complex multi-dimensional array operations, including traces, diagonals, and tensor products, utilizing NumPy's powerful np.einsum() function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7" s="53">
        <v>0</v>
      </c>
      <c r="Q67" s="102" t="str">
        <f t="shared" si="6"/>
        <v>[ROLE] Tech Lead | [TASK] Assign incomplete Python script challenges | [TOPIC] Implement concise, string-based subscript notations to execute complex multi-dimensional array operations, including traces, diagonals, and tensor products, utilizing NumPy's powerful np.einsum() function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3 🧩 Complete | Python - Numpy | 📊 Level: Advanced | 🌐 Coding5s.com
**Concept:** Einstein Summation Convention (np.einsum)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concise, string-based subscript notations to execute complex multi-dimensional array operations, including traces, diagonals, and tensor products, utilizing NumPy's powerful np.einsum()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concise, string-based subscript notations to execute complex multi-dimensional array operations, including traces, diagonals, and tensor products, utilizing NumPy's powerful np.einsum() function. Topic details: Einstein Summation Convention (np.einsum)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 Numpy | 📊 Level: Advanced
**Topic:** Implement concise, string-based subscript notations to execute complex multi-dimensional array operations, including traces, diagonals, and tensor products, utilizing NumPy's powerful np.einsum() function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7" s="53">
        <v>0</v>
      </c>
      <c r="T67" s="102" t="str">
        <f t="shared" si="8"/>
        <v>[ROLE] Tech Lead | [TASK] Provide intentionally messy but functional code for learning debugging and improvement | [TOPIC] Implement concise, string-based subscript notations to execute complex multi-dimensional array operations, including traces, diagonals, and tensor products, utilizing NumPy's powerful np.einsum() function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Python - Numpy | 📊 Level: Advanced | 🌐 Coding5s.com
**Concept:** Einstein Summation Convention (np.einsum)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concise, string-based subscript notations to execute complex multi-dimensional array operations, including traces, diagonals, and tensor products, utilizing NumPy's powerful np.einsum() function. Topic details: Einstein Summation Convention (np.einsum)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 Numpy | 📊 Level: Advanced
**Topic:** Implement concise, string-based subscript notations to execute complex multi-dimensional array operations, including traces, diagonals, and tensor products, utilizing NumPy's powerful np.einsum()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7" s="53">
        <v>0</v>
      </c>
      <c r="W67" s="87" t="str">
        <f t="shared" si="10"/>
        <v>[ROLE] Tech Product Manager assigning a Python Jira Ticket | [TASK] Provide a guided implementation exercise with full solution for learning purposes | [TOPIC] Implement concise, string-based subscript notations to execute complex multi-dimensional array operations, including traces, diagonals, and tensor products, utilizing NumPy's powerful np.einsum() function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Python - Numpy | 📊 Level: Advanced | 🌐 Coding5s.com
**Concept:** Einstein Summation Convention (np.einsum)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concise, string-based subscript notations to execute complex multi-dimensional array operations, including traces, diagonals, and tensor products, utilizing NumPy's powerful np.einsum() function. Goal: Einstein Summation Convention (np.einsum)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 Numpy | 📊 Level: Advanced
**Topic:** Implement concise, string-based subscript notations to execute complex multi-dimensional array operations, including traces, diagonals, and tensor products, utilizing NumPy's powerful np.einsum()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7" s="53">
        <v>0</v>
      </c>
      <c r="Z67" s="56" t="str">
        <f t="shared" si="12"/>
        <v/>
      </c>
      <c r="AA67" s="56" t="str">
        <f t="shared" si="13"/>
        <v/>
      </c>
      <c r="AB67" s="56" t="str">
        <f t="shared" si="14"/>
        <v/>
      </c>
      <c r="AC67" s="56" t="str">
        <f t="shared" si="15"/>
        <v/>
      </c>
      <c r="AD67" s="56" t="str">
        <f t="shared" si="16"/>
        <v/>
      </c>
      <c r="AE67" s="40"/>
      <c r="AF67" s="40"/>
      <c r="AG67" s="40"/>
      <c r="AH67" s="56" t="str">
        <f t="shared" si="17"/>
        <v/>
      </c>
      <c r="AI67" s="54"/>
      <c r="AJ67" s="54"/>
      <c r="AK67" s="54"/>
      <c r="AL67" s="54"/>
      <c r="AM67" s="54"/>
    </row>
    <row r="68" spans="1:39">
      <c r="A68" s="45" t="str" cm="1">
        <f t="array" ref="A68">IF(H68="PROJECT", CHAR(10) &amp; "- " &amp; _xlfn.TEXTJOIN(CHAR(10) &amp; "- ", TRUE, _xlfn._xlws.FILTER($I$9:$I$1000, ($B$9:$B$1000=B68) * ($H$9:$H$1000="Topic"))), "")</f>
        <v xml:space="preserve">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v>
      </c>
      <c r="B68" s="45">
        <f t="shared" si="1"/>
        <v>7</v>
      </c>
      <c r="C68" s="95" t="s">
        <v>791</v>
      </c>
      <c r="D68" s="57">
        <v>0</v>
      </c>
      <c r="E68" s="58" t="s">
        <v>901</v>
      </c>
      <c r="F68" s="63">
        <v>60</v>
      </c>
      <c r="G68" s="60" t="s">
        <v>159</v>
      </c>
      <c r="H68" s="60" t="s">
        <v>77</v>
      </c>
      <c r="I68" s="61" t="s">
        <v>902</v>
      </c>
      <c r="J68" s="62" t="s">
        <v>903</v>
      </c>
      <c r="K68" s="129" t="str">
        <f t="shared" si="2"/>
        <v>[TASK] Teach through a practical Python - Numpy project following the micro-learning methodology, acting as a supportive tutor, creating a project about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#60 | Stage 1 | Python - Numpy | 📊 Level: Advanced | 🌐 Coding5s.com
**Project:** Calculate Weighted Portfolio Scores Handling Missing Data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68"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financial portfolio scorer that takes a 2D NumPy array of asset returns with missing values, applies NaN-safe aggregations, performs a dot product with a 1D weights vector, and outputs the final portfolio performance metrics. Topics applied in this project: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Project objective: Calculate Weighted Portfolio Scores Handling Missing Data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#60 | Practice | Python - Numpy | 📊 Level: Advanced
**Project:** Build a financial portfolio scorer that takes a 2D NumPy array of asset returns with missing values, applies NaN-safe aggregations, performs a dot product with a 1D weights vector, and outputs the final portfolio performance metrics
---
 | [FOOTER RULE - STRICT] End your response with: '--- ⚡ *Coding5s Mentor System — Eliminating Epistemic Debt*' | </v>
      </c>
      <c r="M68" s="52">
        <v>0</v>
      </c>
      <c r="N68" s="102" t="str">
        <f t="shared" si="4"/>
        <v>[ROLE] Careless Python Developer | [TASK] Generate debugging project in Python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[OUTPUT] Only header, dataset summary or statement (if any), email intro, objective, expected output, broken code, and footer | [HEADER RULE - STRICT] You MUST start your entire response EXACTLY with this markdown block (do not print anything before it):
### 🚀 Project #60 | Stage 2 | Python - Numpy | 📊 Level: Advanced | 🌐 Coding5s.com
Project: Calculate Weighted Portfolio Scores Handling Missing Data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6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financial portfolio scorer that takes a 2D NumPy array of asset returns with missing values, applies NaN-safe aggregations, performs a dot product with a 1D weights vector, and outputs the final portfolio performance metrics. Topics involved: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Project objective: Calculate Weighted Portfolio Scores Handling Missing Data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#60 | Debug | Python - Numpy | 📊 Level: Advanced
**Project:** Build a financial portfolio scorer that takes a 2D NumPy array of asset returns with missing values, applies NaN-safe aggregations, performs a dot product with a 1D weights vector, and outputs the final portfolio performance metrics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8" s="52">
        <v>0</v>
      </c>
      <c r="Q68" s="102" t="str">
        <f t="shared" si="6"/>
        <v>[ROLE] Tech Lead | [TASK] Assign incomplete project script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#60 | Stage 3 | Python - Numpy | 📊 Level: Advanced | 🌐 Coding5s.com
**Project:** Calculate Weighted Portfolio Scores Handling Missing Data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6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financial portfolio scorer that takes a 2D NumPy array of asset returns with missing values, applies NaN-safe aggregations, performs a dot product with a 1D weights vector, and outputs the final portfolio performance metrics. Topics involved: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Project objective: Calculate Weighted Portfolio Scores Handling Missing Data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#60 | Complete | Python - Numpy | 📊 Level: Advanced
**Project:** Build a financial portfolio scorer that takes a 2D NumPy array of asset returns with missing values, applies NaN-safe aggregations, performs a dot product with a 1D weights vector, and outputs the final portfolio performance metrics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8" s="52">
        <v>0</v>
      </c>
      <c r="T68" s="102" t="str">
        <f t="shared" si="8"/>
        <v>[ROLE] Tech Lead | [TASK] Provide a messy but functional project for refactoring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[PERSONA RULE] Act as a Tech Lead. A junior wrote this working but messy code. Tone: professional but exhausted | [HEADER RULE - STRICT] You MUST start your entire response EXACTLY with this markdown block (do not print anything before it):
### 🚀 Project #60 | Stage 4 | Python - Numpy | 📊 Level: Advanced | 🌐 Coding5s.com
**Project:** Calculate Weighted Portfolio Scores Handling Missing Data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6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financial portfolio scorer that takes a 2D NumPy array of asset returns with missing values, applies NaN-safe aggregations, performs a dot product with a 1D weights vector, and outputs the final portfolio performance metrics. Topics involved: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Project objective: Calculate Weighted Portfolio Scores Handling Missing Data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#60 | Refactor | Python - Numpy | 📊 Level: Advanced
**Project:** Build a financial portfolio scorer that takes a 2D NumPy array of asset returns with missing values, applies NaN-safe aggregations, performs a dot product with a 1D weights vector, and outputs the final portfolio performance metrics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8" s="52">
        <v>0</v>
      </c>
      <c r="W68" s="87" t="str">
        <f t="shared" si="10"/>
        <v>[ROLE] Tech Product Manager assigning a Python Jira Ticket | [TASK] Provide a guided project implementation with full solution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#60 | Stage 5 | Python - Numpy | 📊 Level: Advanced | 🌐 Coding5s.com
**Project:** Calculate Weighted Portfolio Scores Handling Missing Data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6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financial portfolio scorer that takes a 2D NumPy array of asset returns with missing values, applies NaN-safe aggregations, performs a dot product with a 1D weights vector, and outputs the final portfolio performance metrics. Topics integrated: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Business Goal: Calculate Weighted Portfolio Scores Handling Missing Data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#60 | Extend | Python - Numpy | 📊 Level: Advanced
**Project:** Build a financial portfolio scorer that takes a 2D NumPy array of asset returns with missing values, applies NaN-safe aggregations, performs a dot product with a 1D weights vector, and outputs the final portfolio performance metrics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8" s="52">
        <v>0</v>
      </c>
      <c r="Z68" s="56" t="str">
        <f t="shared" si="12"/>
        <v>[TASK] Teach through a practical Python - Numpy project following the micro-learning methodology, acting as a supportive tutor, creating a project about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#60 | Stage 1 | Python - Numpy | 📊 Level: Advanced | 🌐 Coding5s.com
**Project:** Calculate Weighted Portfolio Scores Handling Missing Data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68" s="56" t="str">
        <f t="shared" si="13"/>
        <v>[ROLE] Careless Python Developer | [TASK] Generate debugging project in Python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[OUTPUT] Only header, dataset summary or statement (if any), email intro, objective, expected output, broken code, and footer | [HEADER RULE - STRICT] You MUST start your entire response EXACTLY with this markdown block (do not print anything before it):
### 🚀 Project #60 | Stage 2 | Python - Numpy | 📊 Level: Advanced | 🌐 Coding5s.com
Project: Calculate Weighted Portfolio Scores Handling Missing Data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68" s="56" t="str">
        <f t="shared" si="14"/>
        <v>[ROLE] Tech Lead | [TASK] Assign incomplete project script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#60 | Stage 3 | Python - Numpy | 📊 Level: Advanced | 🌐 Coding5s.com
**Project:** Calculate Weighted Portfolio Scores Handling Missing Data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68" s="56" t="str">
        <f t="shared" si="15"/>
        <v>[ROLE] Tech Lead | [TASK] Provide a messy but functional project for refactoring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[PERSONA RULE] Act as a Tech Lead. A junior wrote this working but messy code. Tone: professional but exhausted | [HEADER RULE - STRICT] You MUST start your entire response EXACTLY with this markdown block (do not print anything before it):
### 🚀 Project #60 | Stage 4 | Python - Numpy | 📊 Level: Advanced | 🌐 Coding5s.com
**Project:** Calculate Weighted Portfolio Scores Handling Missing Data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68" s="56" t="str">
        <f t="shared" si="16"/>
        <v>[ROLE] Tech Product Manager assigning a Python Jira Ticket | [TASK] Provide a guided project implementation with full solution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#60 | Stage 5 | Python - Numpy | 📊 Level: Advanced | 🌐 Coding5s.com
**Project:** Calculate Weighted Portfolio Scores Handling Missing Data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68" s="40"/>
      <c r="AF68" s="40"/>
      <c r="AG68" s="40"/>
      <c r="AH68" s="56" t="str">
        <f t="shared" si="17"/>
        <v/>
      </c>
      <c r="AI68" s="54"/>
      <c r="AJ68" s="54"/>
      <c r="AK68" s="54"/>
      <c r="AL68" s="54"/>
      <c r="AM68" s="54"/>
    </row>
    <row r="69" spans="1:39">
      <c r="A69" s="45" t="str" cm="1">
        <f t="array" ref="A69">IF(H69="PROJECT", CHAR(10) &amp; "- " &amp; _xlfn.TEXTJOIN(CHAR(10) &amp; "- ", TRUE, _xlfn._xlws.FILTER($I$9:$I$1000, ($B$9:$B$1000=B69) * ($H$9:$H$1000="Topic"))), "")</f>
        <v/>
      </c>
      <c r="B69" s="45">
        <f t="shared" si="1"/>
        <v>8</v>
      </c>
      <c r="C69" s="95">
        <v>15</v>
      </c>
      <c r="D69" s="46">
        <v>4</v>
      </c>
      <c r="E69" s="58" t="s">
        <v>46</v>
      </c>
      <c r="F69" s="65">
        <v>61</v>
      </c>
      <c r="G69" s="49" t="s">
        <v>159</v>
      </c>
      <c r="H69" s="66" t="s">
        <v>48</v>
      </c>
      <c r="I69" s="50" t="s">
        <v>904</v>
      </c>
      <c r="J69" s="51" t="s">
        <v>905</v>
      </c>
      <c r="K69" s="129" t="str">
        <f t="shared" si="2"/>
        <v xml:space="preserve">[ROLE] Friendly tutor specializing in Python | [TOPIC] Compute essential linear algebra transformations on 2D NumPy square matrices by calculating the multiplicative inverse using np.linalg.inv() and evaluating the matrix determinant using np.linalg.det() | [LEVEL] Advanced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Python - Numpy | 📊 Level: Advanced | 🌐 Coding5s.com
**Concept:** Linear Algebra Essentials (np.linalg.inv(), np.linalg.det())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9"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essential linear algebra transformations on 2D NumPy square matrices by calculating the multiplicative inverse using np.linalg.inv() and evaluating the matrix determinant using np.linalg.det(). Topic details: Linear Algebra Essentials (np.linalg.inv(), np.linalg.det())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Python - Numpy | 📊 Level: Advanced
**Topic:** Compute essential linear algebra transformations on 2D NumPy square matrices by calculating the multiplicative inverse using np.linalg.inv() and evaluating the matrix determinant using np.linalg.det()
---
 | [FOOTER RULE - STRICT] End your response with: '--- ⚡ *Coding5s Mentor System — Eliminating Epistemic Debt*' | </v>
      </c>
      <c r="M69" s="53">
        <v>0</v>
      </c>
      <c r="N69" s="102" t="str">
        <f t="shared" si="4"/>
        <v>[ROLE] Careless Python Developer | [TASK] Generate debugging challenges in Python | | [TOPIC] Compute essential linear algebra transformations on 2D NumPy square matrices by calculating the multiplicative inverse using np.linalg.inv() and evaluating the matrix determinant using np.linalg.det() | | [LEVEL] Advanced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2 🐛 Debug | Python - Numpy | 📊 Level: Advanced | 🌐 Coding5s.com
Concept: Linear Algebra Essentials (np.linalg.inv(), np.linalg.det())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essential linear algebra transformations on 2D NumPy square matrices by calculating the multiplicative inverse using np.linalg.inv() and evaluating the matrix determinant using np.linalg.det(). Topic details: Linear Algebra Essentials (np.linalg.inv(), np.linalg.det())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Python - Numpy | 📊 Level: Advanced
**Topic:** Compute essential linear algebra transformations on 2D NumPy square matrices by calculating the multiplicative inverse using np.linalg.inv() and evaluating the matrix determinant using np.linalg.det()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9" s="53">
        <v>0</v>
      </c>
      <c r="Q69" s="102" t="str">
        <f t="shared" si="6"/>
        <v>[ROLE] Tech Lead | [TASK] Assign incomplete Python script challenges | [TOPIC] Compute essential linear algebra transformations on 2D NumPy square matrices by calculating the multiplicative inverse using np.linalg.inv() and evaluating the matrix determinant using np.linalg.det() | [LEVEL] Advanced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3 🧩 Complete | Python - Numpy | 📊 Level: Advanced | 🌐 Coding5s.com
**Concept:** Linear Algebra Essentials (np.linalg.inv(), np.linalg.det())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essential linear algebra transformations on 2D NumPy square matrices by calculating the multiplicative inverse using np.linalg.inv() and evaluating the matrix determinant using np.linalg.det().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essential linear algebra transformations on 2D NumPy square matrices by calculating the multiplicative inverse using np.linalg.inv() and evaluating the matrix determinant using np.linalg.det(). Topic details: Linear Algebra Essentials (np.linalg.inv(), np.linalg.det())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Python - Numpy | 📊 Level: Advanced
**Topic:** Compute essential linear algebra transformations on 2D NumPy square matrices by calculating the multiplicative inverse using np.linalg.inv() and evaluating the matrix determinant using np.linalg.det()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9" s="53">
        <v>0</v>
      </c>
      <c r="T69" s="102" t="str">
        <f t="shared" si="8"/>
        <v>[ROLE] Tech Lead | [TASK] Provide intentionally messy but functional code for learning debugging and improvement | [TOPIC] Compute essential linear algebra transformations on 2D NumPy square matrices by calculating the multiplicative inverse using np.linalg.inv() and evaluating the matrix determinant using np.linalg.det()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#61 | Stage 4 🧹 Refactor | Python - Numpy | 📊 Level: Advanced | 🌐 Coding5s.com
**Concept:** Linear Algebra Essentials (np.linalg.inv(), np.linalg.det())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essential linear algebra transformations on 2D NumPy square matrices by calculating the multiplicative inverse using np.linalg.inv() and evaluating the matrix determinant using np.linalg.det(). Topic details: Linear Algebra Essentials (np.linalg.inv(), np.linalg.det())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Python - Numpy | 📊 Level: Advanced
**Topic:** Compute essential linear algebra transformations on 2D NumPy square matrices by calculating the multiplicative inverse using np.linalg.inv() and evaluating the matrix determinant using np.linalg.det()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9" s="53">
        <v>0</v>
      </c>
      <c r="W69" s="87" t="str">
        <f t="shared" si="10"/>
        <v>[ROLE] Tech Product Manager assigning a Python Jira Ticket | [TASK] Provide a guided implementation exercise with full solution for learning purposes | [TOPIC] Compute essential linear algebra transformations on 2D NumPy square matrices by calculating the multiplicative inverse using np.linalg.inv() and evaluating the matrix determinant using np.linalg.det()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#61 | Stage 5 | Python - Numpy | 📊 Level: Advanced | 🌐 Coding5s.com
**Concept:** Linear Algebra Essentials (np.linalg.inv(), np.linalg.det())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essential linear algebra transformations on 2D NumPy square matrices by calculating the multiplicative inverse using np.linalg.inv() and evaluating the matrix determinant using np.linalg.det(). Goal: Linear Algebra Essentials (np.linalg.inv(), np.linalg.det())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Python - Numpy | 📊 Level: Advanced
**Topic:** Compute essential linear algebra transformations on 2D NumPy square matrices by calculating the multiplicative inverse using np.linalg.inv() and evaluating the matrix determinant using np.linalg.det()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9" s="53">
        <v>0</v>
      </c>
      <c r="Z69" s="56" t="str">
        <f t="shared" si="12"/>
        <v/>
      </c>
      <c r="AA69" s="56" t="str">
        <f t="shared" si="13"/>
        <v/>
      </c>
      <c r="AB69" s="56" t="str">
        <f t="shared" si="14"/>
        <v/>
      </c>
      <c r="AC69" s="56" t="str">
        <f t="shared" si="15"/>
        <v/>
      </c>
      <c r="AD69" s="56" t="str">
        <f t="shared" si="16"/>
        <v/>
      </c>
      <c r="AE69" s="40"/>
      <c r="AF69" s="40"/>
      <c r="AG69" s="40"/>
      <c r="AH69" s="56" t="str">
        <f t="shared" si="17"/>
        <v/>
      </c>
      <c r="AI69" s="54"/>
      <c r="AJ69" s="54"/>
      <c r="AK69" s="54"/>
      <c r="AL69" s="54"/>
      <c r="AM69" s="54"/>
    </row>
    <row r="70" spans="1:39">
      <c r="A70" s="45" t="str" cm="1">
        <f t="array" ref="A70">IF(H70="PROJECT", CHAR(10) &amp; "- " &amp; _xlfn.TEXTJOIN(CHAR(10) &amp; "- ", TRUE, _xlfn._xlws.FILTER($I$9:$I$1000, ($B$9:$B$1000=B70) * ($H$9:$H$1000="Topic"))), "")</f>
        <v/>
      </c>
      <c r="B70" s="45">
        <f t="shared" si="1"/>
        <v>8</v>
      </c>
      <c r="C70" s="95">
        <v>15</v>
      </c>
      <c r="D70" s="57">
        <v>5</v>
      </c>
      <c r="E70" s="58" t="s">
        <v>46</v>
      </c>
      <c r="F70" s="63">
        <v>62</v>
      </c>
      <c r="G70" s="60" t="s">
        <v>159</v>
      </c>
      <c r="H70" s="64" t="s">
        <v>48</v>
      </c>
      <c r="I70" s="61" t="s">
        <v>906</v>
      </c>
      <c r="J70" s="62" t="s">
        <v>907</v>
      </c>
      <c r="K70" s="129" t="str">
        <f t="shared" si="2"/>
        <v xml:space="preserve">[ROLE] Friendly tutor specializing in Python | [TOPIC] Resolve advanced linear algebra problems by computing eigenvalues and right eigenvectors using np.linalg.eig() and solving exact linear tensor equations using np.linalg.solve()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#62 | Stage 1 📖 Practice | Python - Numpy | 📊 Level: Advanced | 🌐 Coding5s.com
**Concept:** Advanced Linear Algebra (np.linalg.eig(), np.linalg.solve())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0"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Resolve advanced linear algebra problems by computing eigenvalues and right eigenvectors using np.linalg.eig() and solving exact linear tensor equations using np.linalg.solve(). Topic details: Advanced Linear Algebra (np.linalg.eig(), np.linalg.solve())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 Numpy | 📊 Level: Advanced
**Topic:** Resolve advanced linear algebra problems by computing eigenvalues and right eigenvectors using np.linalg.eig() and solving exact linear tensor equations using np.linalg.solve()
---
 | [FOOTER RULE - STRICT] End your response with: '--- ⚡ *Coding5s Mentor System — Eliminating Epistemic Debt*' | </v>
      </c>
      <c r="M70" s="52">
        <v>0</v>
      </c>
      <c r="N70" s="102" t="str">
        <f t="shared" si="4"/>
        <v>[ROLE] Careless Python Developer | [TASK] Generate debugging challenges in Python | | [TOPIC] Resolve advanced linear algebra problems by computing eigenvalues and right eigenvectors using np.linalg.eig() and solving exact linear tensor equations using np.linalg.solve()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2 🐛 Debug | Python - Numpy | 📊 Level: Advanced | 🌐 Coding5s.com
Concept: Advanced Linear Algebra (np.linalg.eig(), np.linalg.solve())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Resolve advanced linear algebra problems by computing eigenvalues and right eigenvectors using np.linalg.eig() and solving exact linear tensor equations using np.linalg.solve(). Topic details: Advanced Linear Algebra (np.linalg.eig(), np.linalg.solve())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 Numpy | 📊 Level: Advanced
**Topic:** Resolve advanced linear algebra problems by computing eigenvalues and right eigenvectors using np.linalg.eig() and solving exact linear tensor equations using np.linalg.solve()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0" s="52">
        <v>0</v>
      </c>
      <c r="Q70" s="102" t="str">
        <f t="shared" si="6"/>
        <v>[ROLE] Tech Lead | [TASK] Assign incomplete Python script challenges | [TOPIC] Resolve advanced linear algebra problems by computing eigenvalues and right eigenvectors using np.linalg.eig() and solving exact linear tensor equations using np.linalg.solve()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3 🧩 Complete | Python - Numpy | 📊 Level: Advanced | 🌐 Coding5s.com
**Concept:** Advanced Linear Algebra (np.linalg.eig(), np.linalg.solve())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Resolve advanced linear algebra problems by computing eigenvalues and right eigenvectors using np.linalg.eig() and solving exact linear tensor equations using np.linalg.solve().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Resolve advanced linear algebra problems by computing eigenvalues and right eigenvectors using np.linalg.eig() and solving exact linear tensor equations using np.linalg.solve(). Topic details: Advanced Linear Algebra (np.linalg.eig(), np.linalg.solve())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 Numpy | 📊 Level: Advanced
**Topic:** Resolve advanced linear algebra problems by computing eigenvalues and right eigenvectors using np.linalg.eig() and solving exact linear tensor equations using np.linalg.solve()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0" s="52">
        <v>0</v>
      </c>
      <c r="T70" s="102" t="str">
        <f t="shared" si="8"/>
        <v>[ROLE] Tech Lead | [TASK] Provide intentionally messy but functional code for learning debugging and improvement | [TOPIC] Resolve advanced linear algebra problems by computing eigenvalues and right eigenvectors using np.linalg.eig() and solving exact linear tensor equations using np.linalg.solve()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#62 | Stage 4 🧹 Refactor | Python - Numpy | 📊 Level: Advanced | 🌐 Coding5s.com
**Concept:** Advanced Linear Algebra (np.linalg.eig(), np.linalg.solve())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Resolve advanced linear algebra problems by computing eigenvalues and right eigenvectors using np.linalg.eig() and solving exact linear tensor equations using np.linalg.solve(). Topic details: Advanced Linear Algebra (np.linalg.eig(), np.linalg.solve())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 Numpy | 📊 Level: Advanced
**Topic:** Resolve advanced linear algebra problems by computing eigenvalues and right eigenvectors using np.linalg.eig() and solving exact linear tensor equations using np.linalg.solve()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0" s="52">
        <v>0</v>
      </c>
      <c r="W70" s="87" t="str">
        <f t="shared" si="10"/>
        <v>[ROLE] Tech Product Manager assigning a Python Jira Ticket | [TASK] Provide a guided implementation exercise with full solution for learning purposes | [TOPIC] Resolve advanced linear algebra problems by computing eigenvalues and right eigenvectors using np.linalg.eig() and solving exact linear tensor equations using np.linalg.solve()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#62 | Stage 5 | Python - Numpy | 📊 Level: Advanced | 🌐 Coding5s.com
**Concept:** Advanced Linear Algebra (np.linalg.eig(), np.linalg.solve())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Resolve advanced linear algebra problems by computing eigenvalues and right eigenvectors using np.linalg.eig() and solving exact linear tensor equations using np.linalg.solve(). Goal: Advanced Linear Algebra (np.linalg.eig(), np.linalg.solve())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 Numpy | 📊 Level: Advanced
**Topic:** Resolve advanced linear algebra problems by computing eigenvalues and right eigenvectors using np.linalg.eig() and solving exact linear tensor equations using np.linalg.solve()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0" s="52">
        <v>0</v>
      </c>
      <c r="Z70" s="56" t="str">
        <f t="shared" si="12"/>
        <v/>
      </c>
      <c r="AA70" s="56" t="str">
        <f t="shared" si="13"/>
        <v/>
      </c>
      <c r="AB70" s="56" t="str">
        <f t="shared" si="14"/>
        <v/>
      </c>
      <c r="AC70" s="56" t="str">
        <f t="shared" si="15"/>
        <v/>
      </c>
      <c r="AD70" s="56" t="str">
        <f t="shared" si="16"/>
        <v/>
      </c>
      <c r="AE70" s="40"/>
      <c r="AF70" s="40"/>
      <c r="AG70" s="40"/>
      <c r="AH70" s="56" t="str">
        <f t="shared" si="17"/>
        <v/>
      </c>
      <c r="AI70" s="54"/>
      <c r="AJ70" s="54"/>
      <c r="AK70" s="54"/>
      <c r="AL70" s="54"/>
      <c r="AM70" s="54"/>
    </row>
    <row r="71" spans="1:39">
      <c r="A71" s="45" t="str" cm="1">
        <f t="array" ref="A71">IF(H71="PROJECT", CHAR(10) &amp; "- " &amp; _xlfn.TEXTJOIN(CHAR(10) &amp; "- ", TRUE, _xlfn._xlws.FILTER($I$9:$I$1000, ($B$9:$B$1000=B71) * ($H$9:$H$1000="Topic"))), "")</f>
        <v/>
      </c>
      <c r="B71" s="45">
        <f t="shared" si="1"/>
        <v>8</v>
      </c>
      <c r="C71" s="95">
        <v>15</v>
      </c>
      <c r="D71" s="46">
        <v>3</v>
      </c>
      <c r="E71" s="58" t="s">
        <v>46</v>
      </c>
      <c r="F71" s="65">
        <v>63</v>
      </c>
      <c r="G71" s="49" t="s">
        <v>158</v>
      </c>
      <c r="H71" s="66" t="s">
        <v>48</v>
      </c>
      <c r="I71" s="50" t="s">
        <v>908</v>
      </c>
      <c r="J71" s="51" t="s">
        <v>909</v>
      </c>
      <c r="K71" s="129" t="str">
        <f t="shared" si="2"/>
        <v xml:space="preserve">[ROLE] Friendly tutor specializing in Python | [TOPIC] Instantiate the modern NumPy random number generation API by creating a Generator instance using np.random.default_rng() to ensure reproducible and statistically sound pseudorandom state management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Python - Numpy | 📊 Level: Intermediate | 🌐 Coding5s.com
**Concept:** Random Number Generation (Modern API: np.random.default_rng())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1"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Instantiate the modern NumPy random number generation API by creating a Generator instance using np.random.default_rng() to ensure reproducible and statistically sound pseudorandom state management. Topic details: Random Number Generation (Modern API: np.random.default_rng())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 Numpy | 📊 Level: Intermediate
**Topic:** Instantiate the modern NumPy random number generation API by creating a Generator instance using np.random.default_rng() to ensure reproducible and statistically sound pseudorandom state management
---
 | [FOOTER RULE - STRICT] End your response with: '--- ⚡ *Coding5s Mentor System — Eliminating Epistemic Debt*' | </v>
      </c>
      <c r="M71" s="53">
        <v>0</v>
      </c>
      <c r="N71" s="102" t="str">
        <f t="shared" si="4"/>
        <v>[ROLE] Careless Python Developer | [TASK] Generate debugging challenges in Python | | [TOPIC] Instantiate the modern NumPy random number generation API by creating a Generator instance using np.random.default_rng() to ensure reproducible and statistically sound pseudorandom state management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2 🐛 Debug | Python - Numpy | 📊 Level: Intermediate | 🌐 Coding5s.com
Concept: Random Number Generation (Modern API: np.random.default_rng())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Instantiate the modern NumPy random number generation API by creating a Generator instance using np.random.default_rng() to ensure reproducible and statistically sound pseudorandom state management. Topic details: Random Number Generation (Modern API: np.random.default_rng())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 Numpy | 📊 Level: Intermediate
**Topic:** Instantiate the modern NumPy random number generation API by creating a Generator instance using np.random.default_rng() to ensure reproducible and statistically sound pseudorandom state management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1" s="53">
        <v>0</v>
      </c>
      <c r="Q71" s="102" t="str">
        <f t="shared" si="6"/>
        <v>[ROLE] Tech Lead | [TASK] Assign incomplete Python script challenges | [TOPIC] Instantiate the modern NumPy random number generation API by creating a Generator instance using np.random.default_rng() to ensure reproducible and statistically sound pseudorandom state management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3 🧩 Complete | Python - Numpy | 📊 Level: Intermediate | 🌐 Coding5s.com
**Concept:** Random Number Generation (Modern API: np.random.default_rng())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Instantiate the modern NumPy random number generation API by creating a Generator instance using np.random.default_rng() to ensure reproducible and statistically sound pseudorandom state management.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Instantiate the modern NumPy random number generation API by creating a Generator instance using np.random.default_rng() to ensure reproducible and statistically sound pseudorandom state management. Topic details: Random Number Generation (Modern API: np.random.default_rng())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 Numpy | 📊 Level: Intermediate
**Topic:** Instantiate the modern NumPy random number generation API by creating a Generator instance using np.random.default_rng() to ensure reproducible and statistically sound pseudorandom state management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1" s="53">
        <v>0</v>
      </c>
      <c r="T71" s="102" t="str">
        <f t="shared" si="8"/>
        <v>[ROLE] Tech Lead | [TASK] Provide intentionally messy but functional code for learning debugging and improvement | [TOPIC] Instantiate the modern NumPy random number generation API by creating a Generator instance using np.random.default_rng() to ensure reproducible and statistically sound pseudorandom state management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Python - Numpy | 📊 Level: Intermediate | 🌐 Coding5s.com
**Concept:** Random Number Generation (Modern API: np.random.default_rng())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Instantiate the modern NumPy random number generation API by creating a Generator instance using np.random.default_rng() to ensure reproducible and statistically sound pseudorandom state management. Topic details: Random Number Generation (Modern API: np.random.default_rng())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 Numpy | 📊 Level: Intermediate
**Topic:** Instantiate the modern NumPy random number generation API by creating a Generator instance using np.random.default_rng() to ensure reproducible and statistically sound pseudorandom state management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1" s="53">
        <v>0</v>
      </c>
      <c r="W71" s="87" t="str">
        <f t="shared" si="10"/>
        <v>[ROLE] Tech Product Manager assigning a Python Jira Ticket | [TASK] Provide a guided implementation exercise with full solution for learning purposes | [TOPIC] Instantiate the modern NumPy random number generation API by creating a Generator instance using np.random.default_rng() to ensure reproducible and statistically sound pseudorandom state management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Python - Numpy | 📊 Level: Intermediate | 🌐 Coding5s.com
**Concept:** Random Number Generation (Modern API: np.random.default_rng())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Instantiate the modern NumPy random number generation API by creating a Generator instance using np.random.default_rng() to ensure reproducible and statistically sound pseudorandom state management. Goal: Random Number Generation (Modern API: np.random.default_rng())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 Numpy | 📊 Level: Intermediate
**Topic:** Instantiate the modern NumPy random number generation API by creating a Generator instance using np.random.default_rng() to ensure reproducible and statistically sound pseudorandom state management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1" s="53">
        <v>0</v>
      </c>
      <c r="Z71" s="56" t="str">
        <f t="shared" si="12"/>
        <v/>
      </c>
      <c r="AA71" s="56" t="str">
        <f t="shared" si="13"/>
        <v/>
      </c>
      <c r="AB71" s="56" t="str">
        <f t="shared" si="14"/>
        <v/>
      </c>
      <c r="AC71" s="56" t="str">
        <f t="shared" si="15"/>
        <v/>
      </c>
      <c r="AD71" s="56" t="str">
        <f t="shared" si="16"/>
        <v/>
      </c>
      <c r="AE71" s="40"/>
      <c r="AF71" s="40"/>
      <c r="AG71" s="40"/>
      <c r="AH71" s="56" t="str">
        <f t="shared" si="17"/>
        <v/>
      </c>
      <c r="AI71" s="54"/>
      <c r="AJ71" s="54"/>
      <c r="AK71" s="54"/>
      <c r="AL71" s="54"/>
      <c r="AM71" s="54"/>
    </row>
    <row r="72" spans="1:39">
      <c r="A72" s="45" t="str" cm="1">
        <f t="array" ref="A72">IF(H72="PROJECT", CHAR(10) &amp; "- " &amp; _xlfn.TEXTJOIN(CHAR(10) &amp; "- ", TRUE, _xlfn._xlws.FILTER($I$9:$I$1000, ($B$9:$B$1000=B72) * ($H$9:$H$1000="Topic"))), "")</f>
        <v/>
      </c>
      <c r="B72" s="45">
        <f t="shared" si="1"/>
        <v>8</v>
      </c>
      <c r="C72" s="95">
        <v>15</v>
      </c>
      <c r="D72" s="57">
        <v>4</v>
      </c>
      <c r="E72" s="58" t="s">
        <v>46</v>
      </c>
      <c r="F72" s="63">
        <v>64</v>
      </c>
      <c r="G72" s="60" t="s">
        <v>158</v>
      </c>
      <c r="H72" s="64" t="s">
        <v>48</v>
      </c>
      <c r="I72" s="61" t="s">
        <v>910</v>
      </c>
      <c r="J72" s="62" t="s">
        <v>911</v>
      </c>
      <c r="K72" s="129" t="str">
        <f t="shared" si="2"/>
        <v xml:space="preserve">[ROLE] Friendly tutor specializing in Python | [TOPIC] Generate basic pseudorandom NumPy arrays by sampling discrete integers, continuous floats, and selecting randomized elements from existing 1D arrays using the modern Generator methods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#64 | Stage 1 📖 Practice | Python - Numpy | 📊 Level: Intermediate | 🌐 Coding5s.com
**Concept:** Basic Random Distributions (integers, random, choice)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2"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basic pseudorandom NumPy arrays by sampling discrete integers, continuous floats, and selecting randomized elements from existing 1D arrays using the modern Generator methods. Topic details: Basic Random Distributions (integers, random, choice)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#64 | Practice | Python - Numpy | 📊 Level: Intermediate
**Topic:** Generate basic pseudorandom NumPy arrays by sampling discrete integers, continuous floats, and selecting randomized elements from existing 1D arrays using the modern Generator methods
---
 | [FOOTER RULE - STRICT] End your response with: '--- ⚡ *Coding5s Mentor System — Eliminating Epistemic Debt*' | </v>
      </c>
      <c r="M72" s="52">
        <v>0</v>
      </c>
      <c r="N72" s="102" t="str">
        <f t="shared" si="4"/>
        <v>[ROLE] Careless Python Developer | [TASK] Generate debugging challenges in Python | | [TOPIC] Generate basic pseudorandom NumPy arrays by sampling discrete integers, continuous floats, and selecting randomized elements from existing 1D arrays using the modern Generator methods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#64 | Stage 2 🐛 Debug | Python - Numpy | 📊 Level: Intermediate | 🌐 Coding5s.com
Concept: Basic Random Distributions (integers, random, choice)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basic pseudorandom NumPy arrays by sampling discrete integers, continuous floats, and selecting randomized elements from existing 1D arrays using the modern Generator methods. Topic details: Basic Random Distributions (integers, random, choice)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#64 | Debug | Python - Numpy | 📊 Level: Intermediate
**Topic:** Generate basic pseudorandom NumPy arrays by sampling discrete integers, continuous floats, and selecting randomized elements from existing 1D arrays using the modern Generator methods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2" s="52">
        <v>0</v>
      </c>
      <c r="Q72" s="102" t="str">
        <f t="shared" si="6"/>
        <v>[ROLE] Tech Lead | [TASK] Assign incomplete Python script challenges | [TOPIC] Generate basic pseudorandom NumPy arrays by sampling discrete integers, continuous floats, and selecting randomized elements from existing 1D arrays using the modern Generator methods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#64 | Stage 3 🧩 Complete | Python - Numpy | 📊 Level: Intermediate | 🌐 Coding5s.com
**Concept:** Basic Random Distributions (integers, random, choice)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basic pseudorandom NumPy arrays by sampling discrete integers, continuous floats, and selecting randomized elements from existing 1D arrays using the modern Generator methods.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basic pseudorandom NumPy arrays by sampling discrete integers, continuous floats, and selecting randomized elements from existing 1D arrays using the modern Generator methods. Topic details: Basic Random Distributions (integers, random, choice)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#64 | Complete | Python - Numpy | 📊 Level: Intermediate
**Topic:** Generate basic pseudorandom NumPy arrays by sampling discrete integers, continuous floats, and selecting randomized elements from existing 1D arrays using the modern Generator methods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2" s="52">
        <v>0</v>
      </c>
      <c r="T72" s="102" t="str">
        <f t="shared" si="8"/>
        <v>[ROLE] Tech Lead | [TASK] Provide intentionally messy but functional code for learning debugging and improvement | [TOPIC] Generate basic pseudorandom NumPy arrays by sampling discrete integers, continuous floats, and selecting randomized elements from existing 1D arrays using the modern Generator methods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#64 | Stage 4 🧹 Refactor | Python - Numpy | 📊 Level: Intermediate | 🌐 Coding5s.com
**Concept:** Basic Random Distributions (integers, random, choice)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basic pseudorandom NumPy arrays by sampling discrete integers, continuous floats, and selecting randomized elements from existing 1D arrays using the modern Generator methods. Topic details: Basic Random Distributions (integers, random, choice)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#64 | Refactor | Python - Numpy | 📊 Level: Intermediate
**Topic:** Generate basic pseudorandom NumPy arrays by sampling discrete integers, continuous floats, and selecting randomized elements from existing 1D arrays using the modern Generator methods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2" s="52">
        <v>0</v>
      </c>
      <c r="W72" s="87" t="str">
        <f t="shared" si="10"/>
        <v>[ROLE] Tech Product Manager assigning a Python Jira Ticket | [TASK] Provide a guided implementation exercise with full solution for learning purposes | [TOPIC] Generate basic pseudorandom NumPy arrays by sampling discrete integers, continuous floats, and selecting randomized elements from existing 1D arrays using the modern Generator methods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#64 | Stage 5 | Python - Numpy | 📊 Level: Intermediate | 🌐 Coding5s.com
**Concept:** Basic Random Distributions (integers, random, choice)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basic pseudorandom NumPy arrays by sampling discrete integers, continuous floats, and selecting randomized elements from existing 1D arrays using the modern Generator methods. Goal: Basic Random Distributions (integers, random, choice)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#64 | Extend | Python - Numpy | 📊 Level: Intermediate
**Topic:** Generate basic pseudorandom NumPy arrays by sampling discrete integers, continuous floats, and selecting randomized elements from existing 1D arrays using the modern Generator methods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2" s="52">
        <v>0</v>
      </c>
      <c r="Z72" s="56" t="str">
        <f t="shared" si="12"/>
        <v/>
      </c>
      <c r="AA72" s="56" t="str">
        <f t="shared" si="13"/>
        <v/>
      </c>
      <c r="AB72" s="56" t="str">
        <f t="shared" si="14"/>
        <v/>
      </c>
      <c r="AC72" s="56" t="str">
        <f t="shared" si="15"/>
        <v/>
      </c>
      <c r="AD72" s="56" t="str">
        <f t="shared" si="16"/>
        <v/>
      </c>
      <c r="AE72" s="40"/>
      <c r="AF72" s="40"/>
      <c r="AG72" s="40"/>
      <c r="AH72" s="56" t="str">
        <f t="shared" si="17"/>
        <v/>
      </c>
      <c r="AI72" s="54"/>
      <c r="AJ72" s="54"/>
      <c r="AK72" s="54"/>
      <c r="AL72" s="54"/>
      <c r="AM72" s="54"/>
    </row>
    <row r="73" spans="1:39">
      <c r="A73" s="45" t="str" cm="1">
        <f t="array" ref="A73">IF(H73="PROJECT", CHAR(10) &amp; "- " &amp; _xlfn.TEXTJOIN(CHAR(10) &amp; "- ", TRUE, _xlfn._xlws.FILTER($I$9:$I$1000, ($B$9:$B$1000=B73) * ($H$9:$H$1000="Topic"))), "")</f>
        <v/>
      </c>
      <c r="B73" s="45">
        <f t="shared" si="1"/>
        <v>8</v>
      </c>
      <c r="C73" s="95">
        <v>12</v>
      </c>
      <c r="D73" s="46">
        <v>4</v>
      </c>
      <c r="E73" s="58" t="s">
        <v>46</v>
      </c>
      <c r="F73" s="67">
        <v>65</v>
      </c>
      <c r="G73" s="53" t="s">
        <v>159</v>
      </c>
      <c r="H73" s="49" t="s">
        <v>48</v>
      </c>
      <c r="I73" s="50" t="s">
        <v>912</v>
      </c>
      <c r="J73" s="51" t="s">
        <v>913</v>
      </c>
      <c r="K73" s="129" t="str">
        <f t="shared" si="2"/>
        <v xml:space="preserve">[ROLE] Friendly tutor specializing in Python | [TOPIC] Model complex statistical probabilities by populating NumPy arrays with values drawn from specific mathematical distributions including normal (Gaussian), uniform, and binomial using the modern random Generator API | [LEVEL] Advanced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Python - Numpy | 📊 Level: Advanced | 🌐 Coding5s.com
**Concept:** Statistical Random Distributions (normal, uniform, binomial)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3" s="103" t="str">
        <f t="shared" si="3"/>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Model complex statistical probabilities by populating NumPy arrays with values drawn from specific mathematical distributions including normal (Gaussian), uniform, and binomial using the modern random Generator API. Topic details: Statistical Random Distributions (normal, uniform, binomial)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Python - Numpy | 📊 Level: Advanced
**Topic:** Model complex statistical probabilities by populating NumPy arrays with values drawn from specific mathematical distributions including normal (Gaussian), uniform, and binomial using the modern random Generator API
---
 | [FOOTER RULE - STRICT] End your response with: '--- ⚡ *Coding5s Mentor System — Eliminating Epistemic Debt*' | </v>
      </c>
      <c r="M73" s="53">
        <v>0</v>
      </c>
      <c r="N73" s="102" t="str">
        <f t="shared" si="4"/>
        <v>[ROLE] Careless Python Developer | [TASK] Generate debugging challenges in Python | | [TOPIC] Model complex statistical probabilities by populating NumPy arrays with values drawn from specific mathematical distributions including normal (Gaussian), uniform, and binomial using the modern random Generator API | | [LEVEL] Advanced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2 🐛 Debug | Python - Numpy | 📊 Level: Advanced | 🌐 Coding5s.com
Concept: Statistical Random Distributions (normal, uniform, binomial)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Model complex statistical probabilities by populating NumPy arrays with values drawn from specific mathematical distributions including normal (Gaussian), uniform, and binomial using the modern random Generator API. Topic details: Statistical Random Distributions (normal, uniform, binomial)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Python - Numpy | 📊 Level: Advanced
**Topic:** Model complex statistical probabilities by populating NumPy arrays with values drawn from specific mathematical distributions including normal (Gaussian), uniform, and binomial using the modern random Generator API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3" s="53">
        <v>0</v>
      </c>
      <c r="Q73" s="102" t="str">
        <f t="shared" si="6"/>
        <v>[ROLE] Tech Lead | [TASK] Assign incomplete Python script challenges | [TOPIC] Model complex statistical probabilities by populating NumPy arrays with values drawn from specific mathematical distributions including normal (Gaussian), uniform, and binomial using the modern random Generator API | [LEVEL] Advanced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3 🧩 Complete | Python - Numpy | 📊 Level: Advanced | 🌐 Coding5s.com
**Concept:** Statistical Random Distributions (normal, uniform, binomial)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Model complex statistical probabilities by populating NumPy arrays with values drawn from specific mathematical distributions including normal (Gaussian), uniform, and binomial using the modern random Generator API.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Model complex statistical probabilities by populating NumPy arrays with values drawn from specific mathematical distributions including normal (Gaussian), uniform, and binomial using the modern random Generator API. Topic details: Statistical Random Distributions (normal, uniform, binomial)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Python - Numpy | 📊 Level: Advanced
**Topic:** Model complex statistical probabilities by populating NumPy arrays with values drawn from specific mathematical distributions including normal (Gaussian), uniform, and binomial using the modern random Generator API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3" s="53">
        <v>0</v>
      </c>
      <c r="T73" s="102" t="str">
        <f t="shared" si="8"/>
        <v>[ROLE] Tech Lead | [TASK] Provide intentionally messy but functional code for learning debugging and improvement | [TOPIC] Model complex statistical probabilities by populating NumPy arrays with values drawn from specific mathematical distributions including normal (Gaussian), uniform, and binomial using the modern random Generator API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#65 | Stage 4 🧹 Refactor | Python - Numpy | 📊 Level: Advanced | 🌐 Coding5s.com
**Concept:** Statistical Random Distributions (normal, uniform, binomial)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Model complex statistical probabilities by populating NumPy arrays with values drawn from specific mathematical distributions including normal (Gaussian), uniform, and binomial using the modern random Generator API. Topic details: Statistical Random Distributions (normal, uniform, binomial)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Python - Numpy | 📊 Level: Advanced
**Topic:** Model complex statistical probabilities by populating NumPy arrays with values drawn from specific mathematical distributions including normal (Gaussian), uniform, and binomial using the modern random Generator API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3" s="53">
        <v>0</v>
      </c>
      <c r="W73" s="87" t="str">
        <f t="shared" si="10"/>
        <v>[ROLE] Tech Product Manager assigning a Python Jira Ticket | [TASK] Provide a guided implementation exercise with full solution for learning purposes | [TOPIC] Model complex statistical probabilities by populating NumPy arrays with values drawn from specific mathematical distributions including normal (Gaussian), uniform, and binomial using the modern random Generator API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#65 | Stage 5 | Python - Numpy | 📊 Level: Advanced | 🌐 Coding5s.com
**Concept:** Statistical Random Distributions (normal, uniform, binomial)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Model complex statistical probabilities by populating NumPy arrays with values drawn from specific mathematical distributions including normal (Gaussian), uniform, and binomial using the modern random Generator API. Goal: Statistical Random Distributions (normal, uniform, binomial)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Python - Numpy | 📊 Level: Advanced
**Topic:** Model complex statistical probabilities by populating NumPy arrays with values drawn from specific mathematical distributions including normal (Gaussian), uniform, and binomial using the modern random Generator API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3" s="53">
        <v>0</v>
      </c>
      <c r="Z73" s="56" t="str">
        <f t="shared" si="12"/>
        <v/>
      </c>
      <c r="AA73" s="56" t="str">
        <f t="shared" si="13"/>
        <v/>
      </c>
      <c r="AB73" s="56" t="str">
        <f t="shared" si="14"/>
        <v/>
      </c>
      <c r="AC73" s="56" t="str">
        <f t="shared" si="15"/>
        <v/>
      </c>
      <c r="AD73" s="56" t="str">
        <f t="shared" si="16"/>
        <v/>
      </c>
      <c r="AE73" s="40"/>
      <c r="AF73" s="40"/>
      <c r="AG73" s="40"/>
      <c r="AH73" s="56" t="str">
        <f t="shared" ref="AH73:AH104" si="18">IF(AE73=$B$6,AG73,"")</f>
        <v/>
      </c>
      <c r="AI73" s="54"/>
      <c r="AJ73" s="54"/>
      <c r="AK73" s="54"/>
      <c r="AL73" s="54"/>
      <c r="AM73" s="54"/>
    </row>
    <row r="74" spans="1:39">
      <c r="A74" s="45" t="str" cm="1">
        <f t="array" ref="A74">IF(H74="PROJECT", CHAR(10) &amp; "- " &amp; _xlfn.TEXTJOIN(CHAR(10) &amp; "- ", TRUE, _xlfn._xlws.FILTER($I$9:$I$1000, ($B$9:$B$1000=B74) * ($H$9:$H$1000="Topic"))), "")</f>
        <v/>
      </c>
      <c r="B74" s="45">
        <f t="shared" ref="B74:B137" si="19">IF(H74="","",IF(AND(H74="Topic",H73="PROJECT"),B73+1,IF(H74="PROJECT",B73,IF(AND(H74="Topic",H73="Topic"),B73,B73+1))))</f>
        <v>8</v>
      </c>
      <c r="C74" s="95">
        <v>12</v>
      </c>
      <c r="D74" s="57">
        <v>3</v>
      </c>
      <c r="E74" s="58" t="s">
        <v>46</v>
      </c>
      <c r="F74" s="54">
        <v>66</v>
      </c>
      <c r="G74" s="52" t="s">
        <v>159</v>
      </c>
      <c r="H74" s="52" t="s">
        <v>48</v>
      </c>
      <c r="I74" s="61" t="s">
        <v>914</v>
      </c>
      <c r="J74" s="62" t="s">
        <v>915</v>
      </c>
      <c r="K74" s="129" t="str">
        <f t="shared" ref="K74:K137" si="20">IF(H74="Topic",
"[ROLE] Friendly tutor specializing in " &amp; $I$2 &amp; " | " &amp;
"[TOPIC] " &amp; I74 &amp; " | " &amp;
"[LEVEL] " &amp; G74 &amp; " | " &amp;
"[COUNT] " &amp; D74 &amp; " examples | " &amp;
"[LIBRARY BEING LEARNED] " &amp; $I$3 &amp; " | " &amp;
"[ECOSYSTEM ORIENTATION RULE] If a module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$C74 &amp; " lines of EXECUTABLE code (STRICT: Do NOT count comments or blank lines). - NEVER exceed this limit. | " &amp;
"[FUNCTION RULE] Rule: " &amp; IF(G74="Beginner","Focus strictly on flat linear scripts, variables, print statements, and primitive data types. DO NOT use custom def functions.", IF(G74="Intermediate",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D74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xml:space="preserve">[ROLE] Friendly tutor specializing in Python | [TOPIC] Randomize the sequential order of multi-dimensional NumPy arrays by applying in-place modifications utilizing the shuffle() method or generating newly ordered array copies utilizing the permutation() method | [LEVEL] Advanced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Python - Numpy | 📊 Level: Advanced | 🌐 Coding5s.com
**Concept:** Random Array Shuffling (shuffle(), permutation())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4" s="103" t="str">
        <f t="shared" ref="L74:L137" si="21">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A74 &amp; ". Project objective: " &amp; J74, "learning: " &amp; I74 &amp; ". Topic details: " &amp; J74)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"Evaluate based on basic print statements, data structures, and conditional logic. Do NOT expect decorators, generators, or functions unless explicitly demanded.", IF(G74="Intermediate",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Randomize the sequential order of multi-dimensional NumPy arrays by applying in-place modifications utilizing the shuffle() method or generating newly ordered array copies utilizing the permutation() method. Topic details: Random Array Shuffling (shuffle(), permutation())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 Numpy | 📊 Level: Advanced
**Topic:** Randomize the sequential order of multi-dimensional NumPy arrays by applying in-place modifications utilizing the shuffle() method or generating newly ordered array copies utilizing the permutation() method
---
 | [FOOTER RULE - STRICT] End your response with: '--- ⚡ *Coding5s Mentor System — Eliminating Epistemic Debt*' | </v>
      </c>
      <c r="M74" s="52">
        <v>0</v>
      </c>
      <c r="N74" s="102" t="str">
        <f t="shared" ref="N74:N137" si="22">IF(H74="Topic",
"[ROLE] Careless " &amp; $I$2 &amp; " Developer | " &amp;
"[TASK] Generate debugging challenges in " &amp; $I$2 &amp; " | | " &amp;
"[TOPIC] " &amp; I74 &amp; " | | " &amp;
"[LEVEL] " &amp; G74 &amp; " | | " &amp;
"[COUNT] " &amp; D74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IF(G74="Beginner", "5–15", IF(G74="Intermediate",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[ROLE] Careless Python Developer | [TASK] Generate debugging challenges in Python | | [TOPIC] Randomize the sequential order of multi-dimensional NumPy arrays by applying in-place modifications utilizing the shuffle() method or generating newly ordered array copies utilizing the permutation() method | | [LEVEL] Advanced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2 🐛 Debug | Python - Numpy | 📊 Level: Advanced | 🌐 Coding5s.com
Concept: Random Array Shuffling (shuffle(), permutation())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4" s="103" t="str">
        <f t="shared" ref="O74:O137" si="23">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A74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Randomize the sequential order of multi-dimensional NumPy arrays by applying in-place modifications utilizing the shuffle() method or generating newly ordered array copies utilizing the permutation() method. Topic details: Random Array Shuffling (shuffle(), permutation())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 Numpy | 📊 Level: Advanced
**Topic:** Randomize the sequential order of multi-dimensional NumPy arrays by applying in-place modifications utilizing the shuffle() method or generating newly ordered array copies utilizing the permutation()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4" s="52">
        <v>0</v>
      </c>
      <c r="Q74" s="102" t="str">
        <f t="shared" ref="Q74:Q137" si="24">IF(H74="Topic",
"[ROLE] Tech Lead | " &amp;
"[TASK] Assign incomplete " &amp; $I$2 &amp; " script challenges | " &amp;
"[TOPIC] " &amp; I74 &amp; " | " &amp;
"[LEVEL] " &amp; G74 &amp; " | " &amp;
"[COUNT] " &amp; D74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IF(G74="Beginner","5–15", IF(G74="Intermediate","10–25","15–35"))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[ROLE] Tech Lead | [TASK] Assign incomplete Python script challenges | [TOPIC] Randomize the sequential order of multi-dimensional NumPy arrays by applying in-place modifications utilizing the shuffle() method or generating newly ordered array copies utilizing the permutation() method | [LEVEL] Advanced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3 🧩 Complete | Python - Numpy | 📊 Level: Advanced | 🌐 Coding5s.com
**Concept:** Random Array Shuffling (shuffle(), permutation())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Randomize the sequential order of multi-dimensional NumPy arrays by applying in-place modifications utilizing the shuffle() method or generating newly ordered array copies utilizing the permutation()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4" s="103" t="str">
        <f t="shared" ref="R74:R137" si="25">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A74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Randomize the sequential order of multi-dimensional NumPy arrays by applying in-place modifications utilizing the shuffle() method or generating newly ordered array copies utilizing the permutation() method. Topic details: Random Array Shuffling (shuffle(), permutation())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 Numpy | 📊 Level: Advanced
**Topic:** Randomize the sequential order of multi-dimensional NumPy arrays by applying in-place modifications utilizing the shuffle() method or generating newly ordered array copies utilizing the permutation()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4" s="52">
        <v>0</v>
      </c>
      <c r="T74" s="102" t="str">
        <f t="shared" ref="T74:T137" si="26">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[ROLE] Tech Lead | [TASK] Provide intentionally messy but functional code for learning debugging and improvement | [TOPIC] Randomize the sequential order of multi-dimensional NumPy arrays by applying in-place modifications utilizing the shuffle() method or generating newly ordered array copies utilizing the permutation() method | [LEVEL] Advanced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Python - Numpy | 📊 Level: Advanced | 🌐 Coding5s.com
**Concept:** Random Array Shuffling (shuffle(), permutation())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4" s="103" t="str">
        <f t="shared" ref="U74:U137" si="27">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A74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Randomize the sequential order of multi-dimensional NumPy arrays by applying in-place modifications utilizing the shuffle() method or generating newly ordered array copies utilizing the permutation() method. Topic details: Random Array Shuffling (shuffle(), permutation())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 Numpy | 📊 Level: Advanced
**Topic:** Randomize the sequential order of multi-dimensional NumPy arrays by applying in-place modifications utilizing the shuffle() method or generating newly ordered array copies utilizing the permutation()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4" s="52">
        <v>0</v>
      </c>
      <c r="W74" s="87" t="str">
        <f t="shared" ref="W74:W137" si="28">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[ROLE] Tech Product Manager assigning a Python Jira Ticket | [TASK] Provide a guided implementation exercise with full solution for learning purposes | [TOPIC] Randomize the sequential order of multi-dimensional NumPy arrays by applying in-place modifications utilizing the shuffle() method or generating newly ordered array copies utilizing the permutation() method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Python - Numpy | 📊 Level: Advanced | 🌐 Coding5s.com
**Concept:** Random Array Shuffling (shuffle(), permutation())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4" s="103" t="str">
        <f t="shared" ref="X74:X137" si="29">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A74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Randomize the sequential order of multi-dimensional NumPy arrays by applying in-place modifications utilizing the shuffle() method or generating newly ordered array copies utilizing the permutation() method. Goal: Random Array Shuffling (shuffle(), permutation())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 Numpy | 📊 Level: Advanced
**Topic:** Randomize the sequential order of multi-dimensional NumPy arrays by applying in-place modifications utilizing the shuffle() method or generating newly ordered array copies utilizing the permutation()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4" s="52">
        <v>0</v>
      </c>
      <c r="Z74" s="56" t="str">
        <f t="shared" ref="Z74:Z137" si="30">IF(H74&lt;&gt;"PROJECT","",
"[TASK] Teach through a practical " &amp; $I$2 &amp; " - " &amp; $I$3 &amp; " project following the micro-learning methodology, acting as a supportive tutor, creating a project about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31">IF(H74&lt;&gt;"PROJECT","",
"[ROLE] Careless " &amp; $I$2 &amp; " Developer | " &amp;
"[TASK] Generate debugging project in " &amp; $I$2 &amp; " | " &amp;
"[PROJECT] " &amp; I74 &amp; " | " &amp;
"[TOPICS USED] " &amp; A74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2">IF(H74&lt;&gt;"PROJECT","",
"[ROLE] Tech Lead | " &amp;
"[TASK] Assign incomplete project script | " &amp;
"[PROJECT] " &amp; I74 &amp; " | " &amp;
"[TOPICS USED] " &amp; A74 &amp; " | " &amp;
"[LEVEL] " &amp; G74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IF(G74="Beginner","25–40", IF(G74="Intermediate","30–60","40–100"))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3">IF(H74&lt;&gt;"PROJECT","",
"[ROLE] Tech Lead | " &amp;
"[TASK] Provide a messy but functional project for refactoring | " &amp;
"[PROJECT] " &amp; I74 &amp; " | " &amp;
"[TOPICS USED] " &amp; A74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4">IF(H74&lt;&gt;"PROJECT","",
"[ROLE] Tech Product Manager assigning a " &amp; $I$2 &amp; " Jira Ticket | " &amp;
"[TASK] Provide a guided project implementation with full solution | " &amp;
"[PROJECT] " &amp; I74 &amp; " | " &amp;
"[TOPICS USED] " &amp; A74 &amp; " | " &amp;
"[LEVEL] " &amp; G74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8"/>
        <v/>
      </c>
      <c r="AI74" s="54"/>
      <c r="AJ74" s="54"/>
      <c r="AK74" s="54"/>
      <c r="AL74" s="54"/>
      <c r="AM74" s="54"/>
    </row>
    <row r="75" spans="1:39">
      <c r="A75" s="45" t="str" cm="1">
        <f t="array" ref="A75">IF(H75="PROJECT", CHAR(10) &amp; "- " &amp; _xlfn.TEXTJOIN(CHAR(10) &amp; "- ", TRUE, _xlfn._xlws.FILTER($I$9:$I$1000, ($B$9:$B$1000=B75) * ($H$9:$H$1000="Topic"))), "")</f>
        <v xml:space="preserve">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v>
      </c>
      <c r="B75" s="45">
        <f t="shared" si="19"/>
        <v>8</v>
      </c>
      <c r="C75" s="95" t="s">
        <v>791</v>
      </c>
      <c r="D75" s="46">
        <v>0</v>
      </c>
      <c r="E75" s="58" t="s">
        <v>46</v>
      </c>
      <c r="F75" s="67">
        <v>67</v>
      </c>
      <c r="G75" s="53" t="s">
        <v>159</v>
      </c>
      <c r="H75" s="53" t="s">
        <v>77</v>
      </c>
      <c r="I75" s="50" t="s">
        <v>916</v>
      </c>
      <c r="J75" s="51" t="s">
        <v>917</v>
      </c>
      <c r="K75" s="129" t="str">
        <f t="shared" si="20"/>
        <v>[TASK] Teach through a practical Python - Numpy project following the micro-learning methodology, acting as a supportive tutor, creating a project about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#67 | Stage 1 | Python - Numpy | 📊 Level: Advanced | 🌐 Coding5s.com
**Project:** Monte Carlo Simulation: 2D Random Walk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75"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Monte Carlo 2D random walk simulation that takes step counts and probabilities as input, generates cumulative random directional movements using NumPy RNG and cumulative sums, and outputs final spatial coordinate arrays representing the traversal path. Topics applied in this project: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Project objective: Monte Carlo Simulation: 2D Random Walk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#67 | Practice | Python - Numpy | 📊 Level: Advanced
**Project:** Build a Monte Carlo 2D random walk simulation that takes step counts and probabilities as input, generates cumulative random directional movements using NumPy RNG and cumulative sums, and outputs final spatial coordinate arrays representing the traversal path
---
 | [FOOTER RULE - STRICT] End your response with: '--- ⚡ *Coding5s Mentor System — Eliminating Epistemic Debt*' | </v>
      </c>
      <c r="M75" s="53">
        <v>0</v>
      </c>
      <c r="N75" s="102" t="str">
        <f t="shared" si="22"/>
        <v>[ROLE] Careless Python Developer | [TASK] Generate debugging project in Python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[OUTPUT] Only header, dataset summary or statement (if any), email intro, objective, expected output, broken code, and footer | [HEADER RULE - STRICT] You MUST start your entire response EXACTLY with this markdown block (do not print anything before it):
### 🚀 Project #67 | Stage 2 | Python - Numpy | 📊 Level: Advanced | 🌐 Coding5s.com
Project: Monte Carlo Simulation: 2D Random Walk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75"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Monte Carlo 2D random walk simulation that takes step counts and probabilities as input, generates cumulative random directional movements using NumPy RNG and cumulative sums, and outputs final spatial coordinate arrays representing the traversal path. Topics involved: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Project objective: Monte Carlo Simulation: 2D Random Walk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#67 | Debug | Python - Numpy | 📊 Level: Advanced
**Project:** Build a Monte Carlo 2D random walk simulation that takes step counts and probabilities as input, generates cumulative random directional movements using NumPy RNG and cumulative sums, and outputs final spatial coordinate arrays representing the traversal path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5" s="53">
        <v>0</v>
      </c>
      <c r="Q75" s="102" t="str">
        <f t="shared" si="24"/>
        <v>[ROLE] Tech Lead | [TASK] Assign incomplete project script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#67 | Stage 3 | Python - Numpy | 📊 Level: Advanced | 🌐 Coding5s.com
**Project:** Monte Carlo Simulation: 2D Random Walk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75"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Monte Carlo 2D random walk simulation that takes step counts and probabilities as input, generates cumulative random directional movements using NumPy RNG and cumulative sums, and outputs final spatial coordinate arrays representing the traversal path. Topics involved: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Project objective: Monte Carlo Simulation: 2D Random Walk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#67 | Complete | Python - Numpy | 📊 Level: Advanced
**Project:** Build a Monte Carlo 2D random walk simulation that takes step counts and probabilities as input, generates cumulative random directional movements using NumPy RNG and cumulative sums, and outputs final spatial coordinate arrays representing the traversal path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5" s="53">
        <v>0</v>
      </c>
      <c r="T75" s="102" t="str">
        <f t="shared" si="26"/>
        <v>[ROLE] Tech Lead | [TASK] Provide a messy but functional project for refactoring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[PERSONA RULE] Act as a Tech Lead. A junior wrote this working but messy code. Tone: professional but exhausted | [HEADER RULE - STRICT] You MUST start your entire response EXACTLY with this markdown block (do not print anything before it):
### 🚀 Project #67 | Stage 4 | Python - Numpy | 📊 Level: Advanced | 🌐 Coding5s.com
**Project:** Monte Carlo Simulation: 2D Random Walk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7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Monte Carlo 2D random walk simulation that takes step counts and probabilities as input, generates cumulative random directional movements using NumPy RNG and cumulative sums, and outputs final spatial coordinate arrays representing the traversal path. Topics involved: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Project objective: Monte Carlo Simulation: 2D Random Walk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#67 | Refactor | Python - Numpy | 📊 Level: Advanced
**Project:** Build a Monte Carlo 2D random walk simulation that takes step counts and probabilities as input, generates cumulative random directional movements using NumPy RNG and cumulative sums, and outputs final spatial coordinate arrays representing the traversal path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5" s="53">
        <v>0</v>
      </c>
      <c r="W75" s="87" t="str">
        <f t="shared" si="28"/>
        <v>[ROLE] Tech Product Manager assigning a Python Jira Ticket | [TASK] Provide a guided project implementation with full solution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#67 | Stage 5 | Python - Numpy | 📊 Level: Advanced | 🌐 Coding5s.com
**Project:** Monte Carlo Simulation: 2D Random Walk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7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Monte Carlo 2D random walk simulation that takes step counts and probabilities as input, generates cumulative random directional movements using NumPy RNG and cumulative sums, and outputs final spatial coordinate arrays representing the traversal path. Topics integrated: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Business Goal: Monte Carlo Simulation: 2D Random Walk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#67 | Extend | Python - Numpy | 📊 Level: Advanced
**Project:** Build a Monte Carlo 2D random walk simulation that takes step counts and probabilities as input, generates cumulative random directional movements using NumPy RNG and cumulative sums, and outputs final spatial coordinate arrays representing the traversal path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5" s="53">
        <v>0</v>
      </c>
      <c r="Z75" s="56" t="str">
        <f t="shared" si="30"/>
        <v>[TASK] Teach through a practical Python - Numpy project following the micro-learning methodology, acting as a supportive tutor, creating a project about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#67 | Stage 1 | Python - Numpy | 📊 Level: Advanced | 🌐 Coding5s.com
**Project:** Monte Carlo Simulation: 2D Random Walk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75" s="56" t="str">
        <f t="shared" si="31"/>
        <v>[ROLE] Careless Python Developer | [TASK] Generate debugging project in Python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[OUTPUT] Only header, dataset summary or statement (if any), email intro, objective, expected output, broken code, and footer | [HEADER RULE - STRICT] You MUST start your entire response EXACTLY with this markdown block (do not print anything before it):
### 🚀 Project #67 | Stage 2 | Python - Numpy | 📊 Level: Advanced | 🌐 Coding5s.com
Project: Monte Carlo Simulation: 2D Random Walk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75" s="56" t="str">
        <f t="shared" si="32"/>
        <v>[ROLE] Tech Lead | [TASK] Assign incomplete project script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#67 | Stage 3 | Python - Numpy | 📊 Level: Advanced | 🌐 Coding5s.com
**Project:** Monte Carlo Simulation: 2D Random Walk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75" s="56" t="str">
        <f t="shared" si="33"/>
        <v>[ROLE] Tech Lead | [TASK] Provide a messy but functional project for refactoring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[PERSONA RULE] Act as a Tech Lead. A junior wrote this working but messy code. Tone: professional but exhausted | [HEADER RULE - STRICT] You MUST start your entire response EXACTLY with this markdown block (do not print anything before it):
### 🚀 Project #67 | Stage 4 | Python - Numpy | 📊 Level: Advanced | 🌐 Coding5s.com
**Project:** Monte Carlo Simulation: 2D Random Walk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75" s="56" t="str">
        <f t="shared" si="34"/>
        <v>[ROLE] Tech Product Manager assigning a Python Jira Ticket | [TASK] Provide a guided project implementation with full solution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#67 | Stage 5 | Python - Numpy | 📊 Level: Advanced | 🌐 Coding5s.com
**Project:** Monte Carlo Simulation: 2D Random Walk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75" s="40"/>
      <c r="AF75" s="40"/>
      <c r="AG75" s="40"/>
      <c r="AH75" s="56" t="str">
        <f t="shared" si="18"/>
        <v/>
      </c>
      <c r="AI75" s="54"/>
      <c r="AJ75" s="54"/>
      <c r="AK75" s="54"/>
      <c r="AL75" s="54"/>
      <c r="AM75" s="54"/>
    </row>
    <row r="76" spans="1:39">
      <c r="A76" s="45" t="str" cm="1">
        <f t="array" ref="A76">IF(H76="PROJECT", CHAR(10) &amp; "- " &amp; _xlfn.TEXTJOIN(CHAR(10) &amp; "- ", TRUE, _xlfn._xlws.FILTER($I$9:$I$1000, ($B$9:$B$1000=B76) * ($H$9:$H$1000="Topic"))), "")</f>
        <v/>
      </c>
      <c r="B76" s="45">
        <f t="shared" si="19"/>
        <v>9</v>
      </c>
      <c r="C76" s="95">
        <v>15</v>
      </c>
      <c r="D76" s="57">
        <v>3</v>
      </c>
      <c r="E76" s="58" t="s">
        <v>918</v>
      </c>
      <c r="F76" s="54">
        <v>68</v>
      </c>
      <c r="G76" s="52" t="s">
        <v>47</v>
      </c>
      <c r="H76" s="52" t="s">
        <v>48</v>
      </c>
      <c r="I76" s="61" t="s">
        <v>919</v>
      </c>
      <c r="J76" s="62" t="s">
        <v>920</v>
      </c>
      <c r="K76" s="129" t="str">
        <f t="shared" si="20"/>
        <v xml:space="preserve">[ROLE] Friendly tutor specializing in Python | [TOPIC] Perform element-wise string manipulations across NumPy arrays of text data by applying vectorized functions from the np.char module such as np.char.add() for concatenation and np.char.upper() for casing transformations | [LEVEL] Beginner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Python - Numpy | 📊 Level: Beginner | 🌐 Coding5s.com
**Concept:** Vectorized String Operations (np.char.add(), np.char.upper())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6"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element-wise string manipulations across NumPy arrays of text data by applying vectorized functions from the np.char module such as np.char.add() for concatenation and np.char.upper() for casing transformations. Topic details: Vectorized String Operations (np.char.add(), np.char.upper())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Python - Numpy | 📊 Level: Beginner
**Topic:** Perform element-wise string manipulations across NumPy arrays of text data by applying vectorized functions from the np.char module such as np.char.add() for concatenation and np.char.upper() for casing transformations
---
 | [FOOTER RULE - STRICT] End your response with: '--- ⚡ *Coding5s Mentor System — Eliminating Epistemic Debt*' | </v>
      </c>
      <c r="M76" s="52">
        <v>0</v>
      </c>
      <c r="N76" s="102" t="str">
        <f t="shared" si="22"/>
        <v>[ROLE] Careless Python Developer | [TASK] Generate debugging challenges in Python | | [TOPIC] Perform element-wise string manipulations across NumPy arrays of text data by applying vectorized functions from the np.char module such as np.char.add() for concatenation and np.char.upper() for casing transformations | | [LEVEL] Beginner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2 🐛 Debug | Python - Numpy | 📊 Level: Beginner | 🌐 Coding5s.com
Concept: Vectorized String Operations (np.char.add(), np.char.upper())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6"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element-wise string manipulations across NumPy arrays of text data by applying vectorized functions from the np.char module such as np.char.add() for concatenation and np.char.upper() for casing transformations. Topic details: Vectorized String Operations (np.char.add(), np.char.upper())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Python - Numpy | 📊 Level: Beginner
**Topic:** Perform element-wise string manipulations across NumPy arrays of text data by applying vectorized functions from the np.char module such as np.char.add() for concatenation and np.char.upper() for casing transformations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6" s="52">
        <v>0</v>
      </c>
      <c r="Q76" s="102" t="str">
        <f t="shared" si="24"/>
        <v>[ROLE] Tech Lead | [TASK] Assign incomplete Python script challenges | [TOPIC] Perform element-wise string manipulations across NumPy arrays of text data by applying vectorized functions from the np.char module such as np.char.add() for concatenation and np.char.upper() for casing transformations | [LEVEL] Beginner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3 🧩 Complete | Python - Numpy | 📊 Level: Beginner | 🌐 Coding5s.com
**Concept:** Vectorized String Operations (np.char.add(), np.char.upper())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element-wise string manipulations across NumPy arrays of text data by applying vectorized functions from the np.char module such as np.char.add() for concatenation and np.char.upper() for casing transformations.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6"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element-wise string manipulations across NumPy arrays of text data by applying vectorized functions from the np.char module such as np.char.add() for concatenation and np.char.upper() for casing transformations. Topic details: Vectorized String Operations (np.char.add(), np.char.upper())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Python - Numpy | 📊 Level: Beginner
**Topic:** Perform element-wise string manipulations across NumPy arrays of text data by applying vectorized functions from the np.char module such as np.char.add() for concatenation and np.char.upper() for casing transformations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6" s="52">
        <v>0</v>
      </c>
      <c r="T76" s="102" t="str">
        <f t="shared" si="26"/>
        <v>[ROLE] Tech Lead | [TASK] Provide intentionally messy but functional code for learning debugging and improvement | [TOPIC] Perform element-wise string manipulations across NumPy arrays of text data by applying vectorized functions from the np.char module such as np.char.add() for concatenation and np.char.upper() for casing transformations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#68 | Stage 4 🧹 Refactor | Python - Numpy | 📊 Level: Beginner | 🌐 Coding5s.com
**Concept:** Vectorized String Operations (np.char.add(), np.char.upper())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element-wise string manipulations across NumPy arrays of text data by applying vectorized functions from the np.char module such as np.char.add() for concatenation and np.char.upper() for casing transformations. Topic details: Vectorized String Operations (np.char.add(), np.char.upper())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Python - Numpy | 📊 Level: Beginner
**Topic:** Perform element-wise string manipulations across NumPy arrays of text data by applying vectorized functions from the np.char module such as np.char.add() for concatenation and np.char.upper() for casing transformations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6" s="52">
        <v>0</v>
      </c>
      <c r="W76" s="87" t="str">
        <f t="shared" si="28"/>
        <v>[ROLE] Tech Product Manager assigning a Python Jira Ticket | [TASK] Provide a guided implementation exercise with full solution for learning purposes | [TOPIC] Perform element-wise string manipulations across NumPy arrays of text data by applying vectorized functions from the np.char module such as np.char.add() for concatenation and np.char.upper() for casing transformations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#68 | Stage 5 | Python - Numpy | 📊 Level: Beginner | 🌐 Coding5s.com
**Concept:** Vectorized String Operations (np.char.add(), np.char.upper())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element-wise string manipulations across NumPy arrays of text data by applying vectorized functions from the np.char module such as np.char.add() for concatenation and np.char.upper() for casing transformations. Goal: Vectorized String Operations (np.char.add(), np.char.upper())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Python - Numpy | 📊 Level: Beginner
**Topic:** Perform element-wise string manipulations across NumPy arrays of text data by applying vectorized functions from the np.char module such as np.char.add() for concatenation and np.char.upper() for casing transformations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6" s="52">
        <v>0</v>
      </c>
      <c r="Z76" s="56" t="str">
        <f t="shared" si="30"/>
        <v/>
      </c>
      <c r="AA76" s="56" t="str">
        <f t="shared" si="31"/>
        <v/>
      </c>
      <c r="AB76" s="56" t="str">
        <f t="shared" si="32"/>
        <v/>
      </c>
      <c r="AC76" s="56" t="str">
        <f t="shared" si="33"/>
        <v/>
      </c>
      <c r="AD76" s="56" t="str">
        <f t="shared" si="34"/>
        <v/>
      </c>
      <c r="AE76" s="40"/>
      <c r="AF76" s="40"/>
      <c r="AG76" s="40"/>
      <c r="AH76" s="56" t="str">
        <f t="shared" si="18"/>
        <v/>
      </c>
      <c r="AI76" s="54"/>
      <c r="AJ76" s="54"/>
      <c r="AK76" s="54"/>
      <c r="AL76" s="54"/>
      <c r="AM76" s="54"/>
    </row>
    <row r="77" spans="1:39">
      <c r="A77" s="45" t="str" cm="1">
        <f t="array" ref="A77">IF(H77="PROJECT", CHAR(10) &amp; "- " &amp; _xlfn.TEXTJOIN(CHAR(10) &amp; "- ", TRUE, _xlfn._xlws.FILTER($I$9:$I$1000, ($B$9:$B$1000=B77) * ($H$9:$H$1000="Topic"))), "")</f>
        <v/>
      </c>
      <c r="B77" s="45">
        <f t="shared" si="19"/>
        <v>9</v>
      </c>
      <c r="C77" s="95">
        <v>18</v>
      </c>
      <c r="D77" s="46">
        <v>3</v>
      </c>
      <c r="E77" s="58" t="s">
        <v>921</v>
      </c>
      <c r="F77" s="67">
        <v>69</v>
      </c>
      <c r="G77" s="53" t="s">
        <v>158</v>
      </c>
      <c r="H77" s="53" t="s">
        <v>48</v>
      </c>
      <c r="I77" s="50" t="s">
        <v>922</v>
      </c>
      <c r="J77" s="51" t="s">
        <v>923</v>
      </c>
      <c r="K77" s="129" t="str">
        <f t="shared" si="20"/>
        <v xml:space="preserve">[ROLE] Friendly tutor specializing in Python | [TOPIC] Evaluate and filter string-based NumPy arrays by executing vectorized search and matching operations utilizing np.char.find() to locate substrings and np.char.equal() to test for exact string equivalence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#69 | Stage 1 📖 Practice | Python - Numpy | 📊 Level: Intermediate | 🌐 Coding5s.com
**Concept:** String Searching &amp; Comparison (np.char.find(), np.char.equal())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7"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and filter string-based NumPy arrays by executing vectorized search and matching operations utilizing np.char.find() to locate substrings and np.char.equal() to test for exact string equivalence. Topic details: String Searching &amp; Comparison (np.char.find(), np.char.equal())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Python - Numpy | 📊 Level: Intermediate
**Topic:** Evaluate and filter string-based NumPy arrays by executing vectorized search and matching operations utilizing np.char.find() to locate substrings and np.char.equal() to test for exact string equivalence
---
 | [FOOTER RULE - STRICT] End your response with: '--- ⚡ *Coding5s Mentor System — Eliminating Epistemic Debt*' | </v>
      </c>
      <c r="M77" s="53">
        <v>0</v>
      </c>
      <c r="N77" s="102" t="str">
        <f t="shared" si="22"/>
        <v>[ROLE] Careless Python Developer | [TASK] Generate debugging challenges in Python | | [TOPIC] Evaluate and filter string-based NumPy arrays by executing vectorized search and matching operations utilizing np.char.find() to locate substrings and np.char.equal() to test for exact string equivalence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2 🐛 Debug | Python - Numpy | 📊 Level: Intermediate | 🌐 Coding5s.com
Concept: String Searching &amp; Comparison (np.char.find(), np.char.equal())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7"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and filter string-based NumPy arrays by executing vectorized search and matching operations utilizing np.char.find() to locate substrings and np.char.equal() to test for exact string equivalence. Topic details: String Searching &amp; Comparison (np.char.find(), np.char.equal())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Python - Numpy | 📊 Level: Intermediate
**Topic:** Evaluate and filter string-based NumPy arrays by executing vectorized search and matching operations utilizing np.char.find() to locate substrings and np.char.equal() to test for exact string equivalence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7" s="53">
        <v>0</v>
      </c>
      <c r="Q77" s="102" t="str">
        <f t="shared" si="24"/>
        <v>[ROLE] Tech Lead | [TASK] Assign incomplete Python script challenges | [TOPIC] Evaluate and filter string-based NumPy arrays by executing vectorized search and matching operations utilizing np.char.find() to locate substrings and np.char.equal() to test for exact string equivalence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3 🧩 Complete | Python - Numpy | 📊 Level: Intermediate | 🌐 Coding5s.com
**Concept:** String Searching &amp; Comparison (np.char.find(), np.char.equal())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and filter string-based NumPy arrays by executing vectorized search and matching operations utilizing np.char.find() to locate substrings and np.char.equal() to test for exact string equivalence.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7"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and filter string-based NumPy arrays by executing vectorized search and matching operations utilizing np.char.find() to locate substrings and np.char.equal() to test for exact string equivalence. Topic details: String Searching &amp; Comparison (np.char.find(), np.char.equal())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Python - Numpy | 📊 Level: Intermediate
**Topic:** Evaluate and filter string-based NumPy arrays by executing vectorized search and matching operations utilizing np.char.find() to locate substrings and np.char.equal() to test for exact string equivalence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7" s="53">
        <v>0</v>
      </c>
      <c r="T77" s="102" t="str">
        <f t="shared" si="26"/>
        <v>[ROLE] Tech Lead | [TASK] Provide intentionally messy but functional code for learning debugging and improvement | [TOPIC] Evaluate and filter string-based NumPy arrays by executing vectorized search and matching operations utilizing np.char.find() to locate substrings and np.char.equal() to test for exact string equivalence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#69 | Stage 4 🧹 Refactor | Python - Numpy | 📊 Level: Intermediate | 🌐 Coding5s.com
**Concept:** String Searching &amp; Comparison (np.char.find(), np.char.equal())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and filter string-based NumPy arrays by executing vectorized search and matching operations utilizing np.char.find() to locate substrings and np.char.equal() to test for exact string equivalence. Topic details: String Searching &amp; Comparison (np.char.find(), np.char.equal())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Python - Numpy | 📊 Level: Intermediate
**Topic:** Evaluate and filter string-based NumPy arrays by executing vectorized search and matching operations utilizing np.char.find() to locate substrings and np.char.equal() to test for exact string equivalence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7" s="53">
        <v>0</v>
      </c>
      <c r="W77" s="87" t="str">
        <f t="shared" si="28"/>
        <v>[ROLE] Tech Product Manager assigning a Python Jira Ticket | [TASK] Provide a guided implementation exercise with full solution for learning purposes | [TOPIC] Evaluate and filter string-based NumPy arrays by executing vectorized search and matching operations utilizing np.char.find() to locate substrings and np.char.equal() to test for exact string equivalence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#69 | Stage 5 | Python - Numpy | 📊 Level: Intermediate | 🌐 Coding5s.com
**Concept:** String Searching &amp; Comparison (np.char.find(), np.char.equal())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and filter string-based NumPy arrays by executing vectorized search and matching operations utilizing np.char.find() to locate substrings and np.char.equal() to test for exact string equivalence. Goal: String Searching &amp; Comparison (np.char.find(), np.char.equal())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Python - Numpy | 📊 Level: Intermediate
**Topic:** Evaluate and filter string-based NumPy arrays by executing vectorized search and matching operations utilizing np.char.find() to locate substrings and np.char.equal() to test for exact string equivalence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7" s="53">
        <v>0</v>
      </c>
      <c r="Z77" s="56" t="str">
        <f t="shared" si="30"/>
        <v/>
      </c>
      <c r="AA77" s="56" t="str">
        <f t="shared" si="31"/>
        <v/>
      </c>
      <c r="AB77" s="56" t="str">
        <f t="shared" si="32"/>
        <v/>
      </c>
      <c r="AC77" s="56" t="str">
        <f t="shared" si="33"/>
        <v/>
      </c>
      <c r="AD77" s="56" t="str">
        <f t="shared" si="34"/>
        <v/>
      </c>
      <c r="AE77" s="40"/>
      <c r="AF77" s="40"/>
      <c r="AG77" s="40"/>
      <c r="AH77" s="56" t="str">
        <f t="shared" si="18"/>
        <v/>
      </c>
      <c r="AI77" s="54"/>
      <c r="AJ77" s="54"/>
      <c r="AK77" s="54"/>
      <c r="AL77" s="54"/>
      <c r="AM77" s="54"/>
    </row>
    <row r="78" spans="1:39">
      <c r="A78" s="45" t="str" cm="1">
        <f t="array" ref="A78">IF(H78="PROJECT", CHAR(10) &amp; "- " &amp; _xlfn.TEXTJOIN(CHAR(10) &amp; "- ", TRUE, _xlfn._xlws.FILTER($I$9:$I$1000, ($B$9:$B$1000=B78) * ($H$9:$H$1000="Topic"))), "")</f>
        <v/>
      </c>
      <c r="B78" s="45">
        <f t="shared" si="19"/>
        <v>9</v>
      </c>
      <c r="C78" s="95">
        <v>12</v>
      </c>
      <c r="D78" s="57">
        <v>5</v>
      </c>
      <c r="E78" s="58" t="s">
        <v>924</v>
      </c>
      <c r="F78" s="54">
        <v>70</v>
      </c>
      <c r="G78" s="52" t="s">
        <v>159</v>
      </c>
      <c r="H78" s="52" t="s">
        <v>48</v>
      </c>
      <c r="I78" s="61" t="s">
        <v>925</v>
      </c>
      <c r="J78" s="62" t="s">
        <v>926</v>
      </c>
      <c r="K78" s="129" t="str">
        <f t="shared" si="20"/>
        <v xml:space="preserve">[ROLE] Friendly tutor specializing in Python | [TOPIC] Construct complex memory-mapped data records utilizing NumPy structured arrays and np.recarray to group heterogeneous data types (such as integers, floats, and strings) into named composite fields within a single array structure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Python - Numpy | 📊 Level: Advanced | 🌐 Coding5s.com
**Concept:** Structured Arrays &amp; Mixed Data Types (np.recarray)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8"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complex memory-mapped data records utilizing NumPy structured arrays and np.recarray to group heterogeneous data types (such as integers, floats, and strings) into named composite fields within a single array structure. Topic details: Structured Arrays &amp; Mixed Data Types (np.recarray)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 Numpy | 📊 Level: Advanced
**Topic:** Construct complex memory-mapped data records utilizing NumPy structured arrays and np.recarray to group heterogeneous data types (such as integers, floats, and strings) into named composite fields within a single array structure
---
 | [FOOTER RULE - STRICT] End your response with: '--- ⚡ *Coding5s Mentor System — Eliminating Epistemic Debt*' | </v>
      </c>
      <c r="M78" s="52">
        <v>0</v>
      </c>
      <c r="N78" s="102" t="str">
        <f t="shared" si="22"/>
        <v>[ROLE] Careless Python Developer | [TASK] Generate debugging challenges in Python | | [TOPIC] Construct complex memory-mapped data records utilizing NumPy structured arrays and np.recarray to group heterogeneous data types (such as integers, floats, and strings) into named composite fields within a single array structure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2 🐛 Debug | Python - Numpy | 📊 Level: Advanced | 🌐 Coding5s.com
Concept: Structured Arrays &amp; Mixed Data Types (np.recarray)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8"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complex memory-mapped data records utilizing NumPy structured arrays and np.recarray to group heterogeneous data types (such as integers, floats, and strings) into named composite fields within a single array structure. Topic details: Structured Arrays &amp; Mixed Data Types (np.recarray)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 Numpy | 📊 Level: Advanced
**Topic:** Construct complex memory-mapped data records utilizing NumPy structured arrays and np.recarray to group heterogeneous data types (such as integers, floats, and strings) into named composite fields within a single array structure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8" s="52">
        <v>0</v>
      </c>
      <c r="Q78" s="102" t="str">
        <f t="shared" si="24"/>
        <v>[ROLE] Tech Lead | [TASK] Assign incomplete Python script challenges | [TOPIC] Construct complex memory-mapped data records utilizing NumPy structured arrays and np.recarray to group heterogeneous data types (such as integers, floats, and strings) into named composite fields within a single array structure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3 🧩 Complete | Python - Numpy | 📊 Level: Advanced | 🌐 Coding5s.com
**Concept:** Structured Arrays &amp; Mixed Data Types (np.recarray)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complex memory-mapped data records utilizing NumPy structured arrays and np.recarray to group heterogeneous data types (such as integers, floats, and strings) into named composite fields within a single array structure.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8"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complex memory-mapped data records utilizing NumPy structured arrays and np.recarray to group heterogeneous data types (such as integers, floats, and strings) into named composite fields within a single array structure. Topic details: Structured Arrays &amp; Mixed Data Types (np.recarray)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 Numpy | 📊 Level: Advanced
**Topic:** Construct complex memory-mapped data records utilizing NumPy structured arrays and np.recarray to group heterogeneous data types (such as integers, floats, and strings) into named composite fields within a single array structure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8" s="52">
        <v>0</v>
      </c>
      <c r="T78" s="102" t="str">
        <f t="shared" si="26"/>
        <v>[ROLE] Tech Lead | [TASK] Provide intentionally messy but functional code for learning debugging and improvement | [TOPIC] Construct complex memory-mapped data records utilizing NumPy structured arrays and np.recarray to group heterogeneous data types (such as integers, floats, and strings) into named composite fields within a single array structure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Python - Numpy | 📊 Level: Advanced | 🌐 Coding5s.com
**Concept:** Structured Arrays &amp; Mixed Data Types (np.recarray)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complex memory-mapped data records utilizing NumPy structured arrays and np.recarray to group heterogeneous data types (such as integers, floats, and strings) into named composite fields within a single array structure. Topic details: Structured Arrays &amp; Mixed Data Types (np.recarray)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 Numpy | 📊 Level: Advanced
**Topic:** Construct complex memory-mapped data records utilizing NumPy structured arrays and np.recarray to group heterogeneous data types (such as integers, floats, and strings) into named composite fields within a single array structure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8" s="52">
        <v>0</v>
      </c>
      <c r="W78" s="87" t="str">
        <f t="shared" si="28"/>
        <v>[ROLE] Tech Product Manager assigning a Python Jira Ticket | [TASK] Provide a guided implementation exercise with full solution for learning purposes | [TOPIC] Construct complex memory-mapped data records utilizing NumPy structured arrays and np.recarray to group heterogeneous data types (such as integers, floats, and strings) into named composite fields within a single array structure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Python - Numpy | 📊 Level: Advanced | 🌐 Coding5s.com
**Concept:** Structured Arrays &amp; Mixed Data Types (np.recarray)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complex memory-mapped data records utilizing NumPy structured arrays and np.recarray to group heterogeneous data types (such as integers, floats, and strings) into named composite fields within a single array structure. Goal: Structured Arrays &amp; Mixed Data Types (np.recarray)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 Numpy | 📊 Level: Advanced
**Topic:** Construct complex memory-mapped data records utilizing NumPy structured arrays and np.recarray to group heterogeneous data types (such as integers, floats, and strings) into named composite fields within a single array structure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8" s="52">
        <v>0</v>
      </c>
      <c r="Z78" s="56" t="str">
        <f t="shared" si="30"/>
        <v/>
      </c>
      <c r="AA78" s="56" t="str">
        <f t="shared" si="31"/>
        <v/>
      </c>
      <c r="AB78" s="56" t="str">
        <f t="shared" si="32"/>
        <v/>
      </c>
      <c r="AC78" s="56" t="str">
        <f t="shared" si="33"/>
        <v/>
      </c>
      <c r="AD78" s="56" t="str">
        <f t="shared" si="34"/>
        <v/>
      </c>
      <c r="AE78" s="40"/>
      <c r="AF78" s="40"/>
      <c r="AG78" s="40"/>
      <c r="AH78" s="56" t="str">
        <f t="shared" si="18"/>
        <v/>
      </c>
      <c r="AI78" s="54"/>
      <c r="AJ78" s="54"/>
      <c r="AK78" s="54"/>
      <c r="AL78" s="54"/>
      <c r="AM78" s="54"/>
    </row>
    <row r="79" spans="1:39">
      <c r="A79" s="45" t="str" cm="1">
        <f t="array" ref="A79">IF(H79="PROJECT", CHAR(10) &amp; "- " &amp; _xlfn.TEXTJOIN(CHAR(10) &amp; "- ", TRUE, _xlfn._xlws.FILTER($I$9:$I$1000, ($B$9:$B$1000=B79) * ($H$9:$H$1000="Topic"))), "")</f>
        <v/>
      </c>
      <c r="B79" s="45">
        <f t="shared" si="19"/>
        <v>9</v>
      </c>
      <c r="C79" s="95">
        <v>12</v>
      </c>
      <c r="D79" s="46">
        <v>3</v>
      </c>
      <c r="E79" s="58" t="s">
        <v>927</v>
      </c>
      <c r="F79" s="67">
        <v>71</v>
      </c>
      <c r="G79" s="53" t="s">
        <v>158</v>
      </c>
      <c r="H79" s="53" t="s">
        <v>48</v>
      </c>
      <c r="I79" s="50" t="s">
        <v>928</v>
      </c>
      <c r="J79" s="51" t="s">
        <v>929</v>
      </c>
      <c r="K79" s="129" t="str">
        <f t="shared" si="20"/>
        <v xml:space="preserve">[ROLE] Friendly tutor specializing in Python | [TOPIC] Persist and retrieve standalone NumPy arrays to and from local disk storage efficiently by executing the binary np.save() function to write .npy files and the np.load() function to restore them into active memory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Python - Numpy | 📊 Level: Intermediate | 🌐 Coding5s.com
**Concept:** Saving &amp; Loading Single Arrays (np.save(), np.load())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9"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Persist and retrieve standalone NumPy arrays to and from local disk storage efficiently by executing the binary np.save() function to write .npy files and the np.load() function to restore them into active memory. Topic details: Saving &amp; Loading Single Arrays (np.save(), np.load())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 Numpy | 📊 Level: Intermediate
**Topic:** Persist and retrieve standalone NumPy arrays to and from local disk storage efficiently by executing the binary np.save() function to write .npy files and the np.load() function to restore them into active memory
---
 | [FOOTER RULE - STRICT] End your response with: '--- ⚡ *Coding5s Mentor System — Eliminating Epistemic Debt*' | </v>
      </c>
      <c r="M79" s="53">
        <v>0</v>
      </c>
      <c r="N79" s="102" t="str">
        <f t="shared" si="22"/>
        <v>[ROLE] Careless Python Developer | [TASK] Generate debugging challenges in Python | | [TOPIC] Persist and retrieve standalone NumPy arrays to and from local disk storage efficiently by executing the binary np.save() function to write .npy files and the np.load() function to restore them into active memory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2 🐛 Debug | Python - Numpy | 📊 Level: Intermediate | 🌐 Coding5s.com
Concept: Saving &amp; Loading Single Arrays (np.save(), np.load())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9"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Persist and retrieve standalone NumPy arrays to and from local disk storage efficiently by executing the binary np.save() function to write .npy files and the np.load() function to restore them into active memory. Topic details: Saving &amp; Loading Single Arrays (np.save(), np.load())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 Numpy | 📊 Level: Intermediate
**Topic:** Persist and retrieve standalone NumPy arrays to and from local disk storage efficiently by executing the binary np.save() function to write .npy files and the np.load() function to restore them into active memory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9" s="53">
        <v>0</v>
      </c>
      <c r="Q79" s="102" t="str">
        <f t="shared" si="24"/>
        <v>[ROLE] Tech Lead | [TASK] Assign incomplete Python script challenges | [TOPIC] Persist and retrieve standalone NumPy arrays to and from local disk storage efficiently by executing the binary np.save() function to write .npy files and the np.load() function to restore them into active memory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3 🧩 Complete | Python - Numpy | 📊 Level: Intermediate | 🌐 Coding5s.com
**Concept:** Saving &amp; Loading Single Arrays (np.save(), np.load())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Persist and retrieve standalone NumPy arrays to and from local disk storage efficiently by executing the binary np.save() function to write .npy files and the np.load() function to restore them into active memory.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9"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Persist and retrieve standalone NumPy arrays to and from local disk storage efficiently by executing the binary np.save() function to write .npy files and the np.load() function to restore them into active memory. Topic details: Saving &amp; Loading Single Arrays (np.save(), np.load())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 Numpy | 📊 Level: Intermediate
**Topic:** Persist and retrieve standalone NumPy arrays to and from local disk storage efficiently by executing the binary np.save() function to write .npy files and the np.load() function to restore them into active memory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9" s="53">
        <v>0</v>
      </c>
      <c r="T79" s="102" t="str">
        <f t="shared" si="26"/>
        <v>[ROLE] Tech Lead | [TASK] Provide intentionally messy but functional code for learning debugging and improvement | [TOPIC] Persist and retrieve standalone NumPy arrays to and from local disk storage efficiently by executing the binary np.save() function to write .npy files and the np.load() function to restore them into active memory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Python - Numpy | 📊 Level: Intermediate | 🌐 Coding5s.com
**Concept:** Saving &amp; Loading Single Arrays (np.save(), np.load())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Persist and retrieve standalone NumPy arrays to and from local disk storage efficiently by executing the binary np.save() function to write .npy files and the np.load() function to restore them into active memory. Topic details: Saving &amp; Loading Single Arrays (np.save(), np.load())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 Numpy | 📊 Level: Intermediate
**Topic:** Persist and retrieve standalone NumPy arrays to and from local disk storage efficiently by executing the binary np.save() function to write .npy files and the np.load() function to restore them into active memory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9" s="53">
        <v>0</v>
      </c>
      <c r="W79" s="87" t="str">
        <f t="shared" si="28"/>
        <v>[ROLE] Tech Product Manager assigning a Python Jira Ticket | [TASK] Provide a guided implementation exercise with full solution for learning purposes | [TOPIC] Persist and retrieve standalone NumPy arrays to and from local disk storage efficiently by executing the binary np.save() function to write .npy files and the np.load() function to restore them into active memory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Python - Numpy | 📊 Level: Intermediate | 🌐 Coding5s.com
**Concept:** Saving &amp; Loading Single Arrays (np.save(), np.load())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Persist and retrieve standalone NumPy arrays to and from local disk storage efficiently by executing the binary np.save() function to write .npy files and the np.load() function to restore them into active memory. Goal: Saving &amp; Loading Single Arrays (np.save(), np.load())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 Numpy | 📊 Level: Intermediate
**Topic:** Persist and retrieve standalone NumPy arrays to and from local disk storage efficiently by executing the binary np.save() function to write .npy files and the np.load() function to restore them into active memory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9" s="53">
        <v>0</v>
      </c>
      <c r="Z79" s="56" t="str">
        <f t="shared" si="30"/>
        <v/>
      </c>
      <c r="AA79" s="56" t="str">
        <f t="shared" si="31"/>
        <v/>
      </c>
      <c r="AB79" s="56" t="str">
        <f t="shared" si="32"/>
        <v/>
      </c>
      <c r="AC79" s="56" t="str">
        <f t="shared" si="33"/>
        <v/>
      </c>
      <c r="AD79" s="56" t="str">
        <f t="shared" si="34"/>
        <v/>
      </c>
      <c r="AE79" s="40"/>
      <c r="AF79" s="40"/>
      <c r="AG79" s="40"/>
      <c r="AH79" s="56" t="str">
        <f t="shared" si="18"/>
        <v/>
      </c>
      <c r="AI79" s="54"/>
      <c r="AJ79" s="54"/>
      <c r="AK79" s="54"/>
      <c r="AL79" s="54"/>
      <c r="AM79" s="54"/>
    </row>
    <row r="80" spans="1:39">
      <c r="A80" s="45" t="str" cm="1">
        <f t="array" ref="A80">IF(H80="PROJECT", CHAR(10) &amp; "- " &amp; _xlfn.TEXTJOIN(CHAR(10) &amp; "- ", TRUE, _xlfn._xlws.FILTER($I$9:$I$1000, ($B$9:$B$1000=B80) * ($H$9:$H$1000="Topic"))), "")</f>
        <v/>
      </c>
      <c r="B80" s="45">
        <f t="shared" si="19"/>
        <v>9</v>
      </c>
      <c r="C80" s="95">
        <v>15</v>
      </c>
      <c r="D80" s="57">
        <v>4</v>
      </c>
      <c r="E80" s="58" t="s">
        <v>930</v>
      </c>
      <c r="F80" s="54">
        <v>72</v>
      </c>
      <c r="G80" s="52" t="s">
        <v>158</v>
      </c>
      <c r="H80" s="60" t="s">
        <v>48</v>
      </c>
      <c r="I80" s="61" t="s">
        <v>931</v>
      </c>
      <c r="J80" s="62" t="s">
        <v>932</v>
      </c>
      <c r="K80" s="129" t="str">
        <f t="shared" si="20"/>
        <v xml:space="preserve">[ROLE] Friendly tutor specializing in Python | [TOPIC] Archive and restore multiple NumPy arrays simultaneously by utilizing np.savez() for compressed binary archives, and facilitate human-readable data exchange by using np.savetxt() and np.loadtxt() for standard text files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#72 | Stage 1 📖 Practice | Python - Numpy | 📊 Level: Intermediate | 🌐 Coding5s.com
**Concept:** Saving &amp; Loading Multiple Arrays or Text (np.savez(), np.savetxt(), np.loadtxt())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0"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Archive and restore multiple NumPy arrays simultaneously by utilizing np.savez() for compressed binary archives, and facilitate human-readable data exchange by using np.savetxt() and np.loadtxt() for standard text files. Topic details: Saving &amp; Loading Multiple Arrays or Text (np.savez(), np.savetxt(), np.loadtxt())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Python - Numpy | 📊 Level: Intermediate
**Topic:** Archive and restore multiple NumPy arrays simultaneously by utilizing np.savez() for compressed binary archives, and facilitate human-readable data exchange by using np.savetxt() and np.loadtxt() for standard text files
---
 | [FOOTER RULE - STRICT] End your response with: '--- ⚡ *Coding5s Mentor System — Eliminating Epistemic Debt*' | </v>
      </c>
      <c r="M80" s="52">
        <v>0</v>
      </c>
      <c r="N80" s="102" t="str">
        <f t="shared" si="22"/>
        <v>[ROLE] Careless Python Developer | [TASK] Generate debugging challenges in Python | | [TOPIC] Archive and restore multiple NumPy arrays simultaneously by utilizing np.savez() for compressed binary archives, and facilitate human-readable data exchange by using np.savetxt() and np.loadtxt() for standard text files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#72 | Stage 2 🐛 Debug | Python - Numpy | 📊 Level: Intermediate | 🌐 Coding5s.com
Concept: Saving &amp; Loading Multiple Arrays or Text (np.savez(), np.savetxt(), np.loadtxt())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0"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Archive and restore multiple NumPy arrays simultaneously by utilizing np.savez() for compressed binary archives, and facilitate human-readable data exchange by using np.savetxt() and np.loadtxt() for standard text files. Topic details: Saving &amp; Loading Multiple Arrays or Text (np.savez(), np.savetxt(), np.loadtxt())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Python - Numpy | 📊 Level: Intermediate
**Topic:** Archive and restore multiple NumPy arrays simultaneously by utilizing np.savez() for compressed binary archives, and facilitate human-readable data exchange by using np.savetxt() and np.loadtxt() for standard text files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0" s="52">
        <v>0</v>
      </c>
      <c r="Q80" s="102" t="str">
        <f t="shared" si="24"/>
        <v>[ROLE] Tech Lead | [TASK] Assign incomplete Python script challenges | [TOPIC] Archive and restore multiple NumPy arrays simultaneously by utilizing np.savez() for compressed binary archives, and facilitate human-readable data exchange by using np.savetxt() and np.loadtxt() for standard text files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#72 | Stage 3 🧩 Complete | Python - Numpy | 📊 Level: Intermediate | 🌐 Coding5s.com
**Concept:** Saving &amp; Loading Multiple Arrays or Text (np.savez(), np.savetxt(), np.loadtxt())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Archive and restore multiple NumPy arrays simultaneously by utilizing np.savez() for compressed binary archives, and facilitate human-readable data exchange by using np.savetxt() and np.loadtxt() for standard text files.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0"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Archive and restore multiple NumPy arrays simultaneously by utilizing np.savez() for compressed binary archives, and facilitate human-readable data exchange by using np.savetxt() and np.loadtxt() for standard text files. Topic details: Saving &amp; Loading Multiple Arrays or Text (np.savez(), np.savetxt(), np.loadtxt())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Python - Numpy | 📊 Level: Intermediate
**Topic:** Archive and restore multiple NumPy arrays simultaneously by utilizing np.savez() for compressed binary archives, and facilitate human-readable data exchange by using np.savetxt() and np.loadtxt() for standard text files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0" s="52">
        <v>0</v>
      </c>
      <c r="T80" s="102" t="str">
        <f t="shared" si="26"/>
        <v>[ROLE] Tech Lead | [TASK] Provide intentionally messy but functional code for learning debugging and improvement | [TOPIC] Archive and restore multiple NumPy arrays simultaneously by utilizing np.savez() for compressed binary archives, and facilitate human-readable data exchange by using np.savetxt() and np.loadtxt() for standard text files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#72 | Stage 4 🧹 Refactor | Python - Numpy | 📊 Level: Intermediate | 🌐 Coding5s.com
**Concept:** Saving &amp; Loading Multiple Arrays or Text (np.savez(), np.savetxt(), np.loadtxt())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Archive and restore multiple NumPy arrays simultaneously by utilizing np.savez() for compressed binary archives, and facilitate human-readable data exchange by using np.savetxt() and np.loadtxt() for standard text files. Topic details: Saving &amp; Loading Multiple Arrays or Text (np.savez(), np.savetxt(), np.loadtxt())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Python - Numpy | 📊 Level: Intermediate
**Topic:** Archive and restore multiple NumPy arrays simultaneously by utilizing np.savez() for compressed binary archives, and facilitate human-readable data exchange by using np.savetxt() and np.loadtxt() for standard text files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0" s="52">
        <v>0</v>
      </c>
      <c r="W80" s="87" t="str">
        <f t="shared" si="28"/>
        <v>[ROLE] Tech Product Manager assigning a Python Jira Ticket | [TASK] Provide a guided implementation exercise with full solution for learning purposes | [TOPIC] Archive and restore multiple NumPy arrays simultaneously by utilizing np.savez() for compressed binary archives, and facilitate human-readable data exchange by using np.savetxt() and np.loadtxt() for standard text files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#72 | Stage 5 | Python - Numpy | 📊 Level: Intermediate | 🌐 Coding5s.com
**Concept:** Saving &amp; Loading Multiple Arrays or Text (np.savez(), np.savetxt(), np.loadtxt())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Archive and restore multiple NumPy arrays simultaneously by utilizing np.savez() for compressed binary archives, and facilitate human-readable data exchange by using np.savetxt() and np.loadtxt() for standard text files. Goal: Saving &amp; Loading Multiple Arrays or Text (np.savez(), np.savetxt(), np.loadtxt())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Python - Numpy | 📊 Level: Intermediate
**Topic:** Archive and restore multiple NumPy arrays simultaneously by utilizing np.savez() for compressed binary archives, and facilitate human-readable data exchange by using np.savetxt() and np.loadtxt() for standard text files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0" s="52">
        <v>0</v>
      </c>
      <c r="Z80" s="56" t="str">
        <f t="shared" si="30"/>
        <v/>
      </c>
      <c r="AA80" s="56" t="str">
        <f t="shared" si="31"/>
        <v/>
      </c>
      <c r="AB80" s="56" t="str">
        <f t="shared" si="32"/>
        <v/>
      </c>
      <c r="AC80" s="56" t="str">
        <f t="shared" si="33"/>
        <v/>
      </c>
      <c r="AD80" s="56" t="str">
        <f t="shared" si="34"/>
        <v/>
      </c>
      <c r="AE80" s="40"/>
      <c r="AF80" s="40"/>
      <c r="AG80" s="40"/>
      <c r="AH80" s="56" t="str">
        <f t="shared" si="18"/>
        <v/>
      </c>
      <c r="AI80" s="54"/>
      <c r="AJ80" s="54"/>
      <c r="AK80" s="54"/>
      <c r="AL80" s="54"/>
      <c r="AM80" s="54"/>
    </row>
    <row r="81" spans="1:39">
      <c r="A81" s="45" t="str" cm="1">
        <f t="array" ref="A81">IF(H81="PROJECT", CHAR(10) &amp; "- " &amp; _xlfn.TEXTJOIN(CHAR(10) &amp; "- ", TRUE, _xlfn._xlws.FILTER($I$9:$I$1000, ($B$9:$B$1000=B81) * ($H$9:$H$1000="Topic"))), "")</f>
        <v/>
      </c>
      <c r="B81" s="45">
        <f t="shared" si="19"/>
        <v>9</v>
      </c>
      <c r="C81" s="95">
        <v>15</v>
      </c>
      <c r="D81" s="46">
        <v>3</v>
      </c>
      <c r="E81" s="58" t="s">
        <v>46</v>
      </c>
      <c r="F81" s="67">
        <v>73</v>
      </c>
      <c r="G81" s="53" t="s">
        <v>158</v>
      </c>
      <c r="H81" s="53" t="s">
        <v>48</v>
      </c>
      <c r="I81" s="50" t="s">
        <v>933</v>
      </c>
      <c r="J81" s="51" t="s">
        <v>934</v>
      </c>
      <c r="K81" s="129" t="str">
        <f t="shared" si="20"/>
        <v xml:space="preserve">[ROLE] Friendly tutor specializing in Python | [TOPIC] Displace elements within a multi-dimensional NumPy array along specified axes utilizing the np.roll() function to create circular spatial shifts without altering the underlying structural dimensions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#73 | Stage 1 📖 Practice | Python - Numpy | 📊 Level: Intermediate | 🌐 Coding5s.com
**Concept:** Shifting Array Elements (np.roll())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1"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Displace elements within a multi-dimensional NumPy array along specified axes utilizing the np.roll() function to create circular spatial shifts without altering the underlying structural dimensions. Topic details: Shifting Array Elements (np.roll())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Python - Numpy | 📊 Level: Intermediate
**Topic:** Displace elements within a multi-dimensional NumPy array along specified axes utilizing the np.roll() function to create circular spatial shifts without altering the underlying structural dimensions
---
 | [FOOTER RULE - STRICT] End your response with: '--- ⚡ *Coding5s Mentor System — Eliminating Epistemic Debt*' | </v>
      </c>
      <c r="M81" s="53">
        <v>0</v>
      </c>
      <c r="N81" s="102" t="str">
        <f t="shared" si="22"/>
        <v>[ROLE] Careless Python Developer | [TASK] Generate debugging challenges in Python | | [TOPIC] Displace elements within a multi-dimensional NumPy array along specified axes utilizing the np.roll() function to create circular spatial shifts without altering the underlying structural dimensions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2 🐛 Debug | Python - Numpy | 📊 Level: Intermediate | 🌐 Coding5s.com
Concept: Shifting Array Elements (np.roll())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1"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Displace elements within a multi-dimensional NumPy array along specified axes utilizing the np.roll() function to create circular spatial shifts without altering the underlying structural dimensions. Topic details: Shifting Array Elements (np.roll())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Python - Numpy | 📊 Level: Intermediate
**Topic:** Displace elements within a multi-dimensional NumPy array along specified axes utilizing the np.roll() function to create circular spatial shifts without altering the underlying structural dimensions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1" s="53">
        <v>0</v>
      </c>
      <c r="Q81" s="102" t="str">
        <f t="shared" si="24"/>
        <v>[ROLE] Tech Lead | [TASK] Assign incomplete Python script challenges | [TOPIC] Displace elements within a multi-dimensional NumPy array along specified axes utilizing the np.roll() function to create circular spatial shifts without altering the underlying structural dimensions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3 🧩 Complete | Python - Numpy | 📊 Level: Intermediate | 🌐 Coding5s.com
**Concept:** Shifting Array Elements (np.roll())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Displace elements within a multi-dimensional NumPy array along specified axes utilizing the np.roll() function to create circular spatial shifts without altering the underlying structural dimensions.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1"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Displace elements within a multi-dimensional NumPy array along specified axes utilizing the np.roll() function to create circular spatial shifts without altering the underlying structural dimensions. Topic details: Shifting Array Elements (np.roll())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Python - Numpy | 📊 Level: Intermediate
**Topic:** Displace elements within a multi-dimensional NumPy array along specified axes utilizing the np.roll() function to create circular spatial shifts without altering the underlying structural dimensions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1" s="53">
        <v>0</v>
      </c>
      <c r="T81" s="102" t="str">
        <f t="shared" si="26"/>
        <v>[ROLE] Tech Lead | [TASK] Provide intentionally messy but functional code for learning debugging and improvement | [TOPIC] Displace elements within a multi-dimensional NumPy array along specified axes utilizing the np.roll() function to create circular spatial shifts without altering the underlying structural dimensions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#73 | Stage 4 🧹 Refactor | Python - Numpy | 📊 Level: Intermediate | 🌐 Coding5s.com
**Concept:** Shifting Array Elements (np.roll())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Displace elements within a multi-dimensional NumPy array along specified axes utilizing the np.roll() function to create circular spatial shifts without altering the underlying structural dimensions. Topic details: Shifting Array Elements (np.roll())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Python - Numpy | 📊 Level: Intermediate
**Topic:** Displace elements within a multi-dimensional NumPy array along specified axes utilizing the np.roll() function to create circular spatial shifts without altering the underlying structural dimensions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1" s="53">
        <v>0</v>
      </c>
      <c r="W81" s="87" t="str">
        <f t="shared" si="28"/>
        <v>[ROLE] Tech Product Manager assigning a Python Jira Ticket | [TASK] Provide a guided implementation exercise with full solution for learning purposes | [TOPIC] Displace elements within a multi-dimensional NumPy array along specified axes utilizing the np.roll() function to create circular spatial shifts without altering the underlying structural dimensions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#73 | Stage 5 | Python - Numpy | 📊 Level: Intermediate | 🌐 Coding5s.com
**Concept:** Shifting Array Elements (np.roll())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Displace elements within a multi-dimensional NumPy array along specified axes utilizing the np.roll() function to create circular spatial shifts without altering the underlying structural dimensions. Goal: Shifting Array Elements (np.roll())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Python - Numpy | 📊 Level: Intermediate
**Topic:** Displace elements within a multi-dimensional NumPy array along specified axes utilizing the np.roll() function to create circular spatial shifts without altering the underlying structural dimensions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1" s="53">
        <v>0</v>
      </c>
      <c r="Z81" s="56" t="str">
        <f t="shared" si="30"/>
        <v/>
      </c>
      <c r="AA81" s="56" t="str">
        <f t="shared" si="31"/>
        <v/>
      </c>
      <c r="AB81" s="56" t="str">
        <f t="shared" si="32"/>
        <v/>
      </c>
      <c r="AC81" s="56" t="str">
        <f t="shared" si="33"/>
        <v/>
      </c>
      <c r="AD81" s="56" t="str">
        <f t="shared" si="34"/>
        <v/>
      </c>
      <c r="AE81" s="40"/>
      <c r="AF81" s="40"/>
      <c r="AG81" s="40"/>
      <c r="AH81" s="56" t="str">
        <f t="shared" si="18"/>
        <v/>
      </c>
      <c r="AI81" s="54"/>
      <c r="AJ81" s="54"/>
      <c r="AK81" s="54"/>
      <c r="AL81" s="54"/>
      <c r="AM81" s="54"/>
    </row>
    <row r="82" spans="1:39">
      <c r="A82" s="45" t="str" cm="1">
        <f t="array" ref="A82">IF(H82="PROJECT", CHAR(10) &amp; "- " &amp; _xlfn.TEXTJOIN(CHAR(10) &amp; "- ", TRUE, _xlfn._xlws.FILTER($I$9:$I$1000, ($B$9:$B$1000=B82) * ($H$9:$H$1000="Topic"))), "")</f>
        <v/>
      </c>
      <c r="B82" s="45">
        <f t="shared" si="19"/>
        <v>9</v>
      </c>
      <c r="C82" s="95">
        <v>18</v>
      </c>
      <c r="D82" s="57">
        <v>4</v>
      </c>
      <c r="E82" s="58" t="s">
        <v>46</v>
      </c>
      <c r="F82" s="54">
        <v>74</v>
      </c>
      <c r="G82" s="52" t="s">
        <v>158</v>
      </c>
      <c r="H82" s="52" t="s">
        <v>48</v>
      </c>
      <c r="I82" s="61" t="s">
        <v>935</v>
      </c>
      <c r="J82" s="62" t="s">
        <v>936</v>
      </c>
      <c r="K82" s="129" t="str">
        <f t="shared" si="20"/>
        <v xml:space="preserve">[ROLE] Friendly tutor specializing in Python | [TOPIC] Expand the physical boundaries of existing NumPy arrays by dynamically injecting constant values or repeated edge elements around the perimeter utilizing the highly configurable np.pad() function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Python - Numpy | 📊 Level: Intermediate | 🌐 Coding5s.com
**Concept:** Padding Arrays (np.pad())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2"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Expand the physical boundaries of existing NumPy arrays by dynamically injecting constant values or repeated edge elements around the perimeter utilizing the highly configurable np.pad() function. Topic details: Padding Arrays (np.pad())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 Numpy | 📊 Level: Intermediate
**Topic:** Expand the physical boundaries of existing NumPy arrays by dynamically injecting constant values or repeated edge elements around the perimeter utilizing the highly configurable np.pad() function
---
 | [FOOTER RULE - STRICT] End your response with: '--- ⚡ *Coding5s Mentor System — Eliminating Epistemic Debt*' | </v>
      </c>
      <c r="M82" s="52">
        <v>0</v>
      </c>
      <c r="N82" s="102" t="str">
        <f t="shared" si="22"/>
        <v>[ROLE] Careless Python Developer | [TASK] Generate debugging challenges in Python | | [TOPIC] Expand the physical boundaries of existing NumPy arrays by dynamically injecting constant values or repeated edge elements around the perimeter utilizing the highly configurable np.pad() function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2 🐛 Debug | Python - Numpy | 📊 Level: Intermediate | 🌐 Coding5s.com
Concept: Padding Arrays (np.pad())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2"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Expand the physical boundaries of existing NumPy arrays by dynamically injecting constant values or repeated edge elements around the perimeter utilizing the highly configurable np.pad() function. Topic details: Padding Arrays (np.pad())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 Numpy | 📊 Level: Intermediate
**Topic:** Expand the physical boundaries of existing NumPy arrays by dynamically injecting constant values or repeated edge elements around the perimeter utilizing the highly configurable np.pad() function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2" s="52">
        <v>0</v>
      </c>
      <c r="Q82" s="102" t="str">
        <f t="shared" si="24"/>
        <v>[ROLE] Tech Lead | [TASK] Assign incomplete Python script challenges | [TOPIC] Expand the physical boundaries of existing NumPy arrays by dynamically injecting constant values or repeated edge elements around the perimeter utilizing the highly configurable np.pad() function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3 🧩 Complete | Python - Numpy | 📊 Level: Intermediate | 🌐 Coding5s.com
**Concept:** Padding Arrays (np.pad())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Expand the physical boundaries of existing NumPy arrays by dynamically injecting constant values or repeated edge elements around the perimeter utilizing the highly configurable np.pad()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2"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Expand the physical boundaries of existing NumPy arrays by dynamically injecting constant values or repeated edge elements around the perimeter utilizing the highly configurable np.pad() function. Topic details: Padding Arrays (np.pad())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 Numpy | 📊 Level: Intermediate
**Topic:** Expand the physical boundaries of existing NumPy arrays by dynamically injecting constant values or repeated edge elements around the perimeter utilizing the highly configurable np.pad() function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2" s="52">
        <v>0</v>
      </c>
      <c r="T82" s="102" t="str">
        <f t="shared" si="26"/>
        <v>[ROLE] Tech Lead | [TASK] Provide intentionally messy but functional code for learning debugging and improvement | [TOPIC] Expand the physical boundaries of existing NumPy arrays by dynamically injecting constant values or repeated edge elements around the perimeter utilizing the highly configurable np.pad() function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Python - Numpy | 📊 Level: Intermediate | 🌐 Coding5s.com
**Concept:** Padding Arrays (np.pad())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2"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Expand the physical boundaries of existing NumPy arrays by dynamically injecting constant values or repeated edge elements around the perimeter utilizing the highly configurable np.pad() function. Topic details: Padding Arrays (np.pad())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 Numpy | 📊 Level: Intermediate
**Topic:** Expand the physical boundaries of existing NumPy arrays by dynamically injecting constant values or repeated edge elements around the perimeter utilizing the highly configurable np.pad()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2" s="52">
        <v>0</v>
      </c>
      <c r="W82" s="87" t="str">
        <f t="shared" si="28"/>
        <v>[ROLE] Tech Product Manager assigning a Python Jira Ticket | [TASK] Provide a guided implementation exercise with full solution for learning purposes | [TOPIC] Expand the physical boundaries of existing NumPy arrays by dynamically injecting constant values or repeated edge elements around the perimeter utilizing the highly configurable np.pad() function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Python - Numpy | 📊 Level: Intermediate | 🌐 Coding5s.com
**Concept:** Padding Arrays (np.pad())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2"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Expand the physical boundaries of existing NumPy arrays by dynamically injecting constant values or repeated edge elements around the perimeter utilizing the highly configurable np.pad() function. Goal: Padding Arrays (np.pad())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 Numpy | 📊 Level: Intermediate
**Topic:** Expand the physical boundaries of existing NumPy arrays by dynamically injecting constant values or repeated edge elements around the perimeter utilizing the highly configurable np.pad()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2" s="52">
        <v>0</v>
      </c>
      <c r="Z82" s="56" t="str">
        <f t="shared" si="30"/>
        <v/>
      </c>
      <c r="AA82" s="56" t="str">
        <f t="shared" si="31"/>
        <v/>
      </c>
      <c r="AB82" s="56" t="str">
        <f t="shared" si="32"/>
        <v/>
      </c>
      <c r="AC82" s="56" t="str">
        <f t="shared" si="33"/>
        <v/>
      </c>
      <c r="AD82" s="56" t="str">
        <f t="shared" si="34"/>
        <v/>
      </c>
      <c r="AE82" s="40"/>
      <c r="AF82" s="40"/>
      <c r="AG82" s="40"/>
      <c r="AH82" s="56" t="str">
        <f t="shared" si="18"/>
        <v/>
      </c>
      <c r="AI82" s="54"/>
      <c r="AJ82" s="54"/>
      <c r="AK82" s="54"/>
      <c r="AL82" s="54"/>
      <c r="AM82" s="54"/>
    </row>
    <row r="83" spans="1:39">
      <c r="A83" s="45" t="str" cm="1">
        <f t="array" ref="A83">IF(H83="PROJECT", CHAR(10) &amp; "- " &amp; _xlfn.TEXTJOIN(CHAR(10) &amp; "- ", TRUE, _xlfn._xlws.FILTER($I$9:$I$1000, ($B$9:$B$1000=B83) * ($H$9:$H$1000="Topic"))), "")</f>
        <v xml:space="preserve">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v>
      </c>
      <c r="B83" s="45">
        <f t="shared" si="19"/>
        <v>9</v>
      </c>
      <c r="C83" s="95" t="s">
        <v>791</v>
      </c>
      <c r="D83" s="46">
        <v>0</v>
      </c>
      <c r="E83" s="58" t="s">
        <v>937</v>
      </c>
      <c r="F83" s="67">
        <v>75</v>
      </c>
      <c r="G83" s="53" t="s">
        <v>158</v>
      </c>
      <c r="H83" s="53" t="s">
        <v>77</v>
      </c>
      <c r="I83" s="50" t="s">
        <v>938</v>
      </c>
      <c r="J83" s="51" t="s">
        <v>939</v>
      </c>
      <c r="K83" s="129" t="str">
        <f t="shared" si="20"/>
        <v>[TASK] Teach through a practical Python - Numpy project following the micro-learning methodology, acting as a supportive tutor, creating a project about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#75 | Stage 1 | Python - Numpy | 📊 Level: Intermediate | 🌐 Coding5s.com
**Project:** Automated Data Cleaning &amp; Formatting for Sensor Logs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3"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automated sensor log cleaner that takes a raw, noisy NumPy array of sequential sensor readings, applies array padding to handle boundary conditions, shifts elements to calculate moving differences, and outputs a formatted, smoothed data array. Topics applied in this project: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Project objective: Automated Data Cleaning &amp; Formatting for Sensor Logs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#75 | Practice | Python - Numpy | 📊 Level: Intermediate
**Project:** Build an automated sensor log cleaner that takes a raw, noisy NumPy array of sequential sensor readings, applies array padding to handle boundary conditions, shifts elements to calculate moving differences, and outputs a formatted, smoothed data array
---
 | [FOOTER RULE - STRICT] End your response with: '--- ⚡ *Coding5s Mentor System — Eliminating Epistemic Debt*' | </v>
      </c>
      <c r="M83" s="53">
        <v>0</v>
      </c>
      <c r="N83" s="102" t="str">
        <f t="shared" si="22"/>
        <v>[ROLE] Careless Python Developer | [TASK] Generate debugging project in Python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[OUTPUT] Only header, dataset summary or statement (if any), email intro, objective, expected output, broken code, and footer | [HEADER RULE - STRICT] You MUST start your entire response EXACTLY with this markdown block (do not print anything before it):
### 🚀 Project #75 | Stage 2 | Python - Numpy | 📊 Level: Intermediate | 🌐 Coding5s.com
Project: Automated Data Cleaning &amp; Formatting for Sensor Logs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3"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automated sensor log cleaner that takes a raw, noisy NumPy array of sequential sensor readings, applies array padding to handle boundary conditions, shifts elements to calculate moving differences, and outputs a formatted, smoothed data array. Topics involved: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Project objective: Automated Data Cleaning &amp; Formatting for Sensor Logs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#75 | Debug | Python - Numpy | 📊 Level: Intermediate
**Project:** Build an automated sensor log cleaner that takes a raw, noisy NumPy array of sequential sensor readings, applies array padding to handle boundary conditions, shifts elements to calculate moving differences, and outputs a formatted, smoothed data array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3" s="53">
        <v>0</v>
      </c>
      <c r="Q83" s="102" t="str">
        <f t="shared" si="24"/>
        <v>[ROLE] Tech Lead | [TASK] Assign incomplete project script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#75 | Stage 3 | Python - Numpy | 📊 Level: Intermediate | 🌐 Coding5s.com
**Project:** Automated Data Cleaning &amp; Formatting for Sensor Logs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3"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automated sensor log cleaner that takes a raw, noisy NumPy array of sequential sensor readings, applies array padding to handle boundary conditions, shifts elements to calculate moving differences, and outputs a formatted, smoothed data array. Topics involved: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Project objective: Automated Data Cleaning &amp; Formatting for Sensor Logs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#75 | Complete | Python - Numpy | 📊 Level: Intermediate
**Project:** Build an automated sensor log cleaner that takes a raw, noisy NumPy array of sequential sensor readings, applies array padding to handle boundary conditions, shifts elements to calculate moving differences, and outputs a formatted, smoothed data array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3" s="53">
        <v>0</v>
      </c>
      <c r="T83" s="102" t="str">
        <f t="shared" si="26"/>
        <v>[ROLE] Tech Lead | [TASK] Provide a messy but functional project for refactoring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[PERSONA RULE] Act as a Tech Lead. A junior wrote this working but messy code. Tone: professional but exhausted | [HEADER RULE - STRICT] You MUST start your entire response EXACTLY with this markdown block (do not print anything before it):
### 🚀 Project #75 | Stage 4 | Python - Numpy | 📊 Level: Intermediate | 🌐 Coding5s.com
**Project:** Automated Data Cleaning &amp; Formatting for Sensor Logs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3"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automated sensor log cleaner that takes a raw, noisy NumPy array of sequential sensor readings, applies array padding to handle boundary conditions, shifts elements to calculate moving differences, and outputs a formatted, smoothed data array. Topics involved: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Project objective: Automated Data Cleaning &amp; Formatting for Sensor Logs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#75 | Refactor | Python - Numpy | 📊 Level: Intermediate
**Project:** Build an automated sensor log cleaner that takes a raw, noisy NumPy array of sequential sensor readings, applies array padding to handle boundary conditions, shifts elements to calculate moving differences, and outputs a formatted, smoothed data array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3" s="53">
        <v>0</v>
      </c>
      <c r="W83" s="87" t="str">
        <f t="shared" si="28"/>
        <v>[ROLE] Tech Product Manager assigning a Python Jira Ticket | [TASK] Provide a guided project implementation with full solution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#75 | Stage 5 | Python - Numpy | 📊 Level: Intermediate | 🌐 Coding5s.com
**Project:** Automated Data Cleaning &amp; Formatting for Sensor Logs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3"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automated sensor log cleaner that takes a raw, noisy NumPy array of sequential sensor readings, applies array padding to handle boundary conditions, shifts elements to calculate moving differences, and outputs a formatted, smoothed data array. Topics integrated: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Business Goal: Automated Data Cleaning &amp; Formatting for Sensor Logs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#75 | Extend | Python - Numpy | 📊 Level: Intermediate
**Project:** Build an automated sensor log cleaner that takes a raw, noisy NumPy array of sequential sensor readings, applies array padding to handle boundary conditions, shifts elements to calculate moving differences, and outputs a formatted, smoothed data array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3" s="53">
        <v>0</v>
      </c>
      <c r="Z83" s="56" t="str">
        <f t="shared" si="30"/>
        <v>[TASK] Teach through a practical Python - Numpy project following the micro-learning methodology, acting as a supportive tutor, creating a project about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#75 | Stage 1 | Python - Numpy | 📊 Level: Intermediate | 🌐 Coding5s.com
**Project:** Automated Data Cleaning &amp; Formatting for Sensor Logs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3" s="56" t="str">
        <f t="shared" si="31"/>
        <v>[ROLE] Careless Python Developer | [TASK] Generate debugging project in Python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[OUTPUT] Only header, dataset summary or statement (if any), email intro, objective, expected output, broken code, and footer | [HEADER RULE - STRICT] You MUST start your entire response EXACTLY with this markdown block (do not print anything before it):
### 🚀 Project #75 | Stage 2 | Python - Numpy | 📊 Level: Intermediate | 🌐 Coding5s.com
Project: Automated Data Cleaning &amp; Formatting for Sensor Logs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3" s="56" t="str">
        <f t="shared" si="32"/>
        <v>[ROLE] Tech Lead | [TASK] Assign incomplete project script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#75 | Stage 3 | Python - Numpy | 📊 Level: Intermediate | 🌐 Coding5s.com
**Project:** Automated Data Cleaning &amp; Formatting for Sensor Logs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3" s="56" t="str">
        <f t="shared" si="33"/>
        <v>[ROLE] Tech Lead | [TASK] Provide a messy but functional project for refactoring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[PERSONA RULE] Act as a Tech Lead. A junior wrote this working but messy code. Tone: professional but exhausted | [HEADER RULE - STRICT] You MUST start your entire response EXACTLY with this markdown block (do not print anything before it):
### 🚀 Project #75 | Stage 4 | Python - Numpy | 📊 Level: Intermediate | 🌐 Coding5s.com
**Project:** Automated Data Cleaning &amp; Formatting for Sensor Logs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3" s="56" t="str">
        <f t="shared" si="34"/>
        <v>[ROLE] Tech Product Manager assigning a Python Jira Ticket | [TASK] Provide a guided project implementation with full solution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#75 | Stage 5 | Python - Numpy | 📊 Level: Intermediate | 🌐 Coding5s.com
**Project:** Automated Data Cleaning &amp; Formatting for Sensor Logs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3" s="40"/>
      <c r="AF83" s="40"/>
      <c r="AG83" s="40"/>
      <c r="AH83" s="56" t="str">
        <f t="shared" si="18"/>
        <v/>
      </c>
      <c r="AI83" s="54"/>
      <c r="AJ83" s="54"/>
      <c r="AK83" s="54"/>
      <c r="AL83" s="54"/>
      <c r="AM83" s="54"/>
    </row>
    <row r="84" spans="1:39">
      <c r="A84" s="45" t="str" cm="1">
        <f t="array" ref="A84">IF(H84="PROJECT", CHAR(10) &amp; "- " &amp; _xlfn.TEXTJOIN(CHAR(10) &amp; "- ", TRUE, _xlfn._xlws.FILTER($I$9:$I$1000, ($B$9:$B$1000=B84) * ($H$9:$H$1000="Topic"))), "")</f>
        <v/>
      </c>
      <c r="B84" s="45">
        <f t="shared" si="19"/>
        <v>10</v>
      </c>
      <c r="C84" s="95">
        <v>12</v>
      </c>
      <c r="D84" s="57">
        <v>3</v>
      </c>
      <c r="E84" s="58" t="s">
        <v>46</v>
      </c>
      <c r="F84" s="54">
        <v>75</v>
      </c>
      <c r="G84" s="52" t="s">
        <v>158</v>
      </c>
      <c r="H84" s="52" t="s">
        <v>48</v>
      </c>
      <c r="I84" s="61" t="s">
        <v>940</v>
      </c>
      <c r="J84" s="62" t="s">
        <v>941</v>
      </c>
      <c r="K84" s="129" t="str">
        <f t="shared" si="20"/>
        <v xml:space="preserve">[ROLE] Friendly tutor specializing in Python | [TOPIC] Extract or construct diagonal matrix elements across 2D NumPy arrays utilizing np.diag() and calculate the algebraic sum of the main diagonal utilizing the np.trace() function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Python - Numpy | 📊 Level: Intermediate | 🌐 Coding5s.com
**Concept:** Diagonal Operations (np.diag(), np.trace())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4"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or construct diagonal matrix elements across 2D NumPy arrays utilizing np.diag() and calculate the algebraic sum of the main diagonal utilizing the np.trace() function. Topic details: Diagonal Operations (np.diag(), np.trace())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Python - Numpy | 📊 Level: Intermediate
**Topic:** Extract or construct diagonal matrix elements across 2D NumPy arrays utilizing np.diag() and calculate the algebraic sum of the main diagonal utilizing the np.trace() function
---
 | [FOOTER RULE - STRICT] End your response with: '--- ⚡ *Coding5s Mentor System — Eliminating Epistemic Debt*' | </v>
      </c>
      <c r="M84" s="52">
        <v>0</v>
      </c>
      <c r="N84" s="102" t="str">
        <f t="shared" si="22"/>
        <v>[ROLE] Careless Python Developer | [TASK] Generate debugging challenges in Python | | [TOPIC] Extract or construct diagonal matrix elements across 2D NumPy arrays utilizing np.diag() and calculate the algebraic sum of the main diagonal utilizing the np.trace() function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2 🐛 Debug | Python - Numpy | 📊 Level: Intermediate | 🌐 Coding5s.com
Concept: Diagonal Operations (np.diag(), np.trace())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4"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or construct diagonal matrix elements across 2D NumPy arrays utilizing np.diag() and calculate the algebraic sum of the main diagonal utilizing the np.trace() function. Topic details: Diagonal Operations (np.diag(), np.trace())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Python - Numpy | 📊 Level: Intermediate
**Topic:** Extract or construct diagonal matrix elements across 2D NumPy arrays utilizing np.diag() and calculate the algebraic sum of the main diagonal utilizing the np.trace() function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4" s="52">
        <v>0</v>
      </c>
      <c r="Q84" s="102" t="str">
        <f t="shared" si="24"/>
        <v>[ROLE] Tech Lead | [TASK] Assign incomplete Python script challenges | [TOPIC] Extract or construct diagonal matrix elements across 2D NumPy arrays utilizing np.diag() and calculate the algebraic sum of the main diagonal utilizing the np.trace() function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3 🧩 Complete | Python - Numpy | 📊 Level: Intermediate | 🌐 Coding5s.com
**Concept:** Diagonal Operations (np.diag(), np.trace())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or construct diagonal matrix elements across 2D NumPy arrays utilizing np.diag() and calculate the algebraic sum of the main diagonal utilizing the np.trace()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4"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or construct diagonal matrix elements across 2D NumPy arrays utilizing np.diag() and calculate the algebraic sum of the main diagonal utilizing the np.trace() function. Topic details: Diagonal Operations (np.diag(), np.trace())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Python - Numpy | 📊 Level: Intermediate
**Topic:** Extract or construct diagonal matrix elements across 2D NumPy arrays utilizing np.diag() and calculate the algebraic sum of the main diagonal utilizing the np.trace() function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4" s="52">
        <v>0</v>
      </c>
      <c r="T84" s="102" t="str">
        <f t="shared" si="26"/>
        <v>[ROLE] Tech Lead | [TASK] Provide intentionally messy but functional code for learning debugging and improvement | [TOPIC] Extract or construct diagonal matrix elements across 2D NumPy arrays utilizing np.diag() and calculate the algebraic sum of the main diagonal utilizing the np.trace() function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#75 | Stage 4 🧹 Refactor | Python - Numpy | 📊 Level: Intermediate | 🌐 Coding5s.com
**Concept:** Diagonal Operations (np.diag(), np.trace())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4"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or construct diagonal matrix elements across 2D NumPy arrays utilizing np.diag() and calculate the algebraic sum of the main diagonal utilizing the np.trace() function. Topic details: Diagonal Operations (np.diag(), np.trace())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Python - Numpy | 📊 Level: Intermediate
**Topic:** Extract or construct diagonal matrix elements across 2D NumPy arrays utilizing np.diag() and calculate the algebraic sum of the main diagonal utilizing the np.trace()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4" s="52">
        <v>0</v>
      </c>
      <c r="W84" s="87" t="str">
        <f t="shared" si="28"/>
        <v>[ROLE] Tech Product Manager assigning a Python Jira Ticket | [TASK] Provide a guided implementation exercise with full solution for learning purposes | [TOPIC] Extract or construct diagonal matrix elements across 2D NumPy arrays utilizing np.diag() and calculate the algebraic sum of the main diagonal utilizing the np.trace() function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#75 | Stage 5 | Python - Numpy | 📊 Level: Intermediate | 🌐 Coding5s.com
**Concept:** Diagonal Operations (np.diag(), np.trace())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4"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or construct diagonal matrix elements across 2D NumPy arrays utilizing np.diag() and calculate the algebraic sum of the main diagonal utilizing the np.trace() function. Goal: Diagonal Operations (np.diag(), np.trace())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Python - Numpy | 📊 Level: Intermediate
**Topic:** Extract or construct diagonal matrix elements across 2D NumPy arrays utilizing np.diag() and calculate the algebraic sum of the main diagonal utilizing the np.trace()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4" s="52">
        <v>0</v>
      </c>
      <c r="Z84" s="56" t="str">
        <f t="shared" si="30"/>
        <v/>
      </c>
      <c r="AA84" s="56" t="str">
        <f t="shared" si="31"/>
        <v/>
      </c>
      <c r="AB84" s="56" t="str">
        <f t="shared" si="32"/>
        <v/>
      </c>
      <c r="AC84" s="56" t="str">
        <f t="shared" si="33"/>
        <v/>
      </c>
      <c r="AD84" s="56" t="str">
        <f t="shared" si="34"/>
        <v/>
      </c>
      <c r="AE84" s="40"/>
      <c r="AF84" s="40"/>
      <c r="AG84" s="40"/>
      <c r="AH84" s="56" t="str">
        <f t="shared" si="18"/>
        <v/>
      </c>
      <c r="AI84" s="54"/>
      <c r="AJ84" s="54"/>
      <c r="AK84" s="54"/>
      <c r="AL84" s="54"/>
      <c r="AM84" s="54"/>
    </row>
    <row r="85" spans="1:39">
      <c r="A85" s="45" t="str" cm="1">
        <f t="array" ref="A85">IF(H85="PROJECT", CHAR(10) &amp; "- " &amp; _xlfn.TEXTJOIN(CHAR(10) &amp; "- ", TRUE, _xlfn._xlws.FILTER($I$9:$I$1000, ($B$9:$B$1000=B85) * ($H$9:$H$1000="Topic"))), "")</f>
        <v/>
      </c>
      <c r="B85" s="45">
        <f t="shared" si="19"/>
        <v>10</v>
      </c>
      <c r="C85" s="95">
        <v>12</v>
      </c>
      <c r="D85" s="46">
        <v>4</v>
      </c>
      <c r="E85" s="58" t="s">
        <v>46</v>
      </c>
      <c r="F85" s="67">
        <v>76</v>
      </c>
      <c r="G85" s="53" t="s">
        <v>158</v>
      </c>
      <c r="H85" s="53" t="s">
        <v>48</v>
      </c>
      <c r="I85" s="50" t="s">
        <v>942</v>
      </c>
      <c r="J85" s="51" t="s">
        <v>943</v>
      </c>
      <c r="K85" s="129" t="str">
        <f t="shared" si="20"/>
        <v xml:space="preserve">[ROLE] Friendly tutor specializing in Python | [TOPIC] Represent and manipulate temporal data precisely within NumPy arrays by initializing specialized np.datetime64 objects for absolute timestamps and np.timedelta64 objects to calculate relative time intervals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Python - Numpy | 📊 Level: Intermediate | 🌐 Coding5s.com
**Concept:** Date and Time Arrays (np.datetime64, np.timedelta64)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5"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Represent and manipulate temporal data precisely within NumPy arrays by initializing specialized np.datetime64 objects for absolute timestamps and np.timedelta64 objects to calculate relative time intervals. Topic details: Date and Time Arrays (np.datetime64, np.timedelta64)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 Numpy | 📊 Level: Intermediate
**Topic:** Represent and manipulate temporal data precisely within NumPy arrays by initializing specialized np.datetime64 objects for absolute timestamps and np.timedelta64 objects to calculate relative time intervals
---
 | [FOOTER RULE - STRICT] End your response with: '--- ⚡ *Coding5s Mentor System — Eliminating Epistemic Debt*' | </v>
      </c>
      <c r="M85" s="53">
        <v>0</v>
      </c>
      <c r="N85" s="102" t="str">
        <f t="shared" si="22"/>
        <v>[ROLE] Careless Python Developer | [TASK] Generate debugging challenges in Python | | [TOPIC] Represent and manipulate temporal data precisely within NumPy arrays by initializing specialized np.datetime64 objects for absolute timestamps and np.timedelta64 objects to calculate relative time intervals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2 🐛 Debug | Python - Numpy | 📊 Level: Intermediate | 🌐 Coding5s.com
Concept: Date and Time Arrays (np.datetime64, np.timedelta64)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5"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Represent and manipulate temporal data precisely within NumPy arrays by initializing specialized np.datetime64 objects for absolute timestamps and np.timedelta64 objects to calculate relative time intervals. Topic details: Date and Time Arrays (np.datetime64, np.timedelta64)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 Numpy | 📊 Level: Intermediate
**Topic:** Represent and manipulate temporal data precisely within NumPy arrays by initializing specialized np.datetime64 objects for absolute timestamps and np.timedelta64 objects to calculate relative time intervals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5" s="53">
        <v>0</v>
      </c>
      <c r="Q85" s="102" t="str">
        <f t="shared" si="24"/>
        <v>[ROLE] Tech Lead | [TASK] Assign incomplete Python script challenges | [TOPIC] Represent and manipulate temporal data precisely within NumPy arrays by initializing specialized np.datetime64 objects for absolute timestamps and np.timedelta64 objects to calculate relative time intervals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3 🧩 Complete | Python - Numpy | 📊 Level: Intermediate | 🌐 Coding5s.com
**Concept:** Date and Time Arrays (np.datetime64, np.timedelta64)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Represent and manipulate temporal data precisely within NumPy arrays by initializing specialized np.datetime64 objects for absolute timestamps and np.timedelta64 objects to calculate relative time intervals.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5"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Represent and manipulate temporal data precisely within NumPy arrays by initializing specialized np.datetime64 objects for absolute timestamps and np.timedelta64 objects to calculate relative time intervals. Topic details: Date and Time Arrays (np.datetime64, np.timedelta64)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 Numpy | 📊 Level: Intermediate
**Topic:** Represent and manipulate temporal data precisely within NumPy arrays by initializing specialized np.datetime64 objects for absolute timestamps and np.timedelta64 objects to calculate relative time intervals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5" s="53">
        <v>0</v>
      </c>
      <c r="T85" s="102" t="str">
        <f t="shared" si="26"/>
        <v>[ROLE] Tech Lead | [TASK] Provide intentionally messy but functional code for learning debugging and improvement | [TOPIC] Represent and manipulate temporal data precisely within NumPy arrays by initializing specialized np.datetime64 objects for absolute timestamps and np.timedelta64 objects to calculate relative time intervals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#76 | Stage 4 🧹 Refactor | Python - Numpy | 📊 Level: Intermediate | 🌐 Coding5s.com
**Concept:** Date and Time Arrays (np.datetime64, np.timedelta64)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Represent and manipulate temporal data precisely within NumPy arrays by initializing specialized np.datetime64 objects for absolute timestamps and np.timedelta64 objects to calculate relative time intervals. Topic details: Date and Time Arrays (np.datetime64, np.timedelta64)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 Numpy | 📊 Level: Intermediate
**Topic:** Represent and manipulate temporal data precisely within NumPy arrays by initializing specialized np.datetime64 objects for absolute timestamps and np.timedelta64 objects to calculate relative time intervals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5" s="53">
        <v>0</v>
      </c>
      <c r="W85" s="87" t="str">
        <f t="shared" si="28"/>
        <v>[ROLE] Tech Product Manager assigning a Python Jira Ticket | [TASK] Provide a guided implementation exercise with full solution for learning purposes | [TOPIC] Represent and manipulate temporal data precisely within NumPy arrays by initializing specialized np.datetime64 objects for absolute timestamps and np.timedelta64 objects to calculate relative time intervals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#76 | Stage 5 | Python - Numpy | 📊 Level: Intermediate | 🌐 Coding5s.com
**Concept:** Date and Time Arrays (np.datetime64, np.timedelta64)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Represent and manipulate temporal data precisely within NumPy arrays by initializing specialized np.datetime64 objects for absolute timestamps and np.timedelta64 objects to calculate relative time intervals. Goal: Date and Time Arrays (np.datetime64, np.timedelta64)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 Numpy | 📊 Level: Intermediate
**Topic:** Represent and manipulate temporal data precisely within NumPy arrays by initializing specialized np.datetime64 objects for absolute timestamps and np.timedelta64 objects to calculate relative time intervals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5" s="53">
        <v>0</v>
      </c>
      <c r="Z85" s="56" t="str">
        <f t="shared" si="30"/>
        <v/>
      </c>
      <c r="AA85" s="56" t="str">
        <f t="shared" si="31"/>
        <v/>
      </c>
      <c r="AB85" s="56" t="str">
        <f t="shared" si="32"/>
        <v/>
      </c>
      <c r="AC85" s="56" t="str">
        <f t="shared" si="33"/>
        <v/>
      </c>
      <c r="AD85" s="56" t="str">
        <f t="shared" si="34"/>
        <v/>
      </c>
      <c r="AE85" s="40"/>
      <c r="AF85" s="40"/>
      <c r="AG85" s="40"/>
      <c r="AH85" s="56" t="str">
        <f t="shared" si="18"/>
        <v/>
      </c>
      <c r="AI85" s="54"/>
      <c r="AJ85" s="54"/>
      <c r="AK85" s="54"/>
      <c r="AL85" s="54"/>
      <c r="AM85" s="54"/>
    </row>
    <row r="86" spans="1:39">
      <c r="A86" s="45" t="str" cm="1">
        <f t="array" ref="A86">IF(H86="PROJECT", CHAR(10) &amp; "- " &amp; _xlfn.TEXTJOIN(CHAR(10) &amp; "- ", TRUE, _xlfn._xlws.FILTER($I$9:$I$1000, ($B$9:$B$1000=B86) * ($H$9:$H$1000="Topic"))), "")</f>
        <v/>
      </c>
      <c r="B86" s="45">
        <f t="shared" si="19"/>
        <v>10</v>
      </c>
      <c r="C86" s="95">
        <v>12</v>
      </c>
      <c r="D86" s="57">
        <v>4</v>
      </c>
      <c r="E86" s="58" t="s">
        <v>944</v>
      </c>
      <c r="F86" s="54">
        <v>77</v>
      </c>
      <c r="G86" s="52" t="s">
        <v>159</v>
      </c>
      <c r="H86" s="52" t="s">
        <v>48</v>
      </c>
      <c r="I86" s="61" t="s">
        <v>945</v>
      </c>
      <c r="J86" s="62" t="s">
        <v>946</v>
      </c>
      <c r="K86" s="129" t="str">
        <f t="shared" si="20"/>
        <v xml:space="preserve">[ROLE] Friendly tutor specializing in Python | [TOPIC] Categorize continuous numerical NumPy array data into discrete analytical bins utilizing np.digitize() to map values to thresholds and np.histogram() to compute frequency distributions across defined spatial intervals | [LEVEL] Advanced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#77 | Stage 1 📖 Practice | Python - Numpy | 📊 Level: Advanced | 🌐 Coding5s.com
**Concept:** Binning and Discretizing Data (np.digitize(), np.histogram())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6"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Categorize continuous numerical NumPy array data into discrete analytical bins utilizing np.digitize() to map values to thresholds and np.histogram() to compute frequency distributions across defined spatial intervals. Topic details: Binning and Discretizing Data (np.digitize(), np.histogram())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 Numpy | 📊 Level: Advanced
**Topic:** Categorize continuous numerical NumPy array data into discrete analytical bins utilizing np.digitize() to map values to thresholds and np.histogram() to compute frequency distributions across defined spatial intervals
---
 | [FOOTER RULE - STRICT] End your response with: '--- ⚡ *Coding5s Mentor System — Eliminating Epistemic Debt*' | </v>
      </c>
      <c r="M86" s="52">
        <v>0</v>
      </c>
      <c r="N86" s="102" t="str">
        <f t="shared" si="22"/>
        <v>[ROLE] Careless Python Developer | [TASK] Generate debugging challenges in Python | | [TOPIC] Categorize continuous numerical NumPy array data into discrete analytical bins utilizing np.digitize() to map values to thresholds and np.histogram() to compute frequency distributions across defined spatial intervals | | [LEVEL] Advanced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2 🐛 Debug | Python - Numpy | 📊 Level: Advanced | 🌐 Coding5s.com
Concept: Binning and Discretizing Data (np.digitize(), np.histogram())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6"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Categorize continuous numerical NumPy array data into discrete analytical bins utilizing np.digitize() to map values to thresholds and np.histogram() to compute frequency distributions across defined spatial intervals. Topic details: Binning and Discretizing Data (np.digitize(), np.histogram())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 Numpy | 📊 Level: Advanced
**Topic:** Categorize continuous numerical NumPy array data into discrete analytical bins utilizing np.digitize() to map values to thresholds and np.histogram() to compute frequency distributions across defined spatial intervals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6" s="52">
        <v>0</v>
      </c>
      <c r="Q86" s="102" t="str">
        <f t="shared" si="24"/>
        <v>[ROLE] Tech Lead | [TASK] Assign incomplete Python script challenges | [TOPIC] Categorize continuous numerical NumPy array data into discrete analytical bins utilizing np.digitize() to map values to thresholds and np.histogram() to compute frequency distributions across defined spatial intervals | [LEVEL] Advanced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3 🧩 Complete | Python - Numpy | 📊 Level: Advanced | 🌐 Coding5s.com
**Concept:** Binning and Discretizing Data (np.digitize(), np.histogram())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Categorize continuous numerical NumPy array data into discrete analytical bins utilizing np.digitize() to map values to thresholds and np.histogram() to compute frequency distributions across defined spatial intervals.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6"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Categorize continuous numerical NumPy array data into discrete analytical bins utilizing np.digitize() to map values to thresholds and np.histogram() to compute frequency distributions across defined spatial intervals. Topic details: Binning and Discretizing Data (np.digitize(), np.histogram())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 Numpy | 📊 Level: Advanced
**Topic:** Categorize continuous numerical NumPy array data into discrete analytical bins utilizing np.digitize() to map values to thresholds and np.histogram() to compute frequency distributions across defined spatial intervals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6" s="52">
        <v>0</v>
      </c>
      <c r="T86" s="102" t="str">
        <f t="shared" si="26"/>
        <v>[ROLE] Tech Lead | [TASK] Provide intentionally messy but functional code for learning debugging and improvement | [TOPIC] Categorize continuous numerical NumPy array data into discrete analytical bins utilizing np.digitize() to map values to thresholds and np.histogram() to compute frequency distributions across defined spatial intervals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#77 | Stage 4 🧹 Refactor | Python - Numpy | 📊 Level: Advanced | 🌐 Coding5s.com
**Concept:** Binning and Discretizing Data (np.digitize(), np.histogram())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Categorize continuous numerical NumPy array data into discrete analytical bins utilizing np.digitize() to map values to thresholds and np.histogram() to compute frequency distributions across defined spatial intervals. Topic details: Binning and Discretizing Data (np.digitize(), np.histogram())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 Numpy | 📊 Level: Advanced
**Topic:** Categorize continuous numerical NumPy array data into discrete analytical bins utilizing np.digitize() to map values to thresholds and np.histogram() to compute frequency distributions across defined spatial intervals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6" s="52">
        <v>0</v>
      </c>
      <c r="W86" s="87" t="str">
        <f t="shared" si="28"/>
        <v>[ROLE] Tech Product Manager assigning a Python Jira Ticket | [TASK] Provide a guided implementation exercise with full solution for learning purposes | [TOPIC] Categorize continuous numerical NumPy array data into discrete analytical bins utilizing np.digitize() to map values to thresholds and np.histogram() to compute frequency distributions across defined spatial intervals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#77 | Stage 5 | Python - Numpy | 📊 Level: Advanced | 🌐 Coding5s.com
**Concept:** Binning and Discretizing Data (np.digitize(), np.histogram())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Categorize continuous numerical NumPy array data into discrete analytical bins utilizing np.digitize() to map values to thresholds and np.histogram() to compute frequency distributions across defined spatial intervals. Goal: Binning and Discretizing Data (np.digitize(), np.histogram())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 Numpy | 📊 Level: Advanced
**Topic:** Categorize continuous numerical NumPy array data into discrete analytical bins utilizing np.digitize() to map values to thresholds and np.histogram() to compute frequency distributions across defined spatial intervals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6" s="52">
        <v>0</v>
      </c>
      <c r="Z86" s="56" t="str">
        <f t="shared" si="30"/>
        <v/>
      </c>
      <c r="AA86" s="56" t="str">
        <f t="shared" si="31"/>
        <v/>
      </c>
      <c r="AB86" s="56" t="str">
        <f t="shared" si="32"/>
        <v/>
      </c>
      <c r="AC86" s="56" t="str">
        <f t="shared" si="33"/>
        <v/>
      </c>
      <c r="AD86" s="56" t="str">
        <f t="shared" si="34"/>
        <v/>
      </c>
      <c r="AE86" s="40"/>
      <c r="AF86" s="40"/>
      <c r="AG86" s="40"/>
      <c r="AH86" s="56" t="str">
        <f t="shared" si="18"/>
        <v/>
      </c>
      <c r="AI86" s="54"/>
      <c r="AJ86" s="54"/>
      <c r="AK86" s="54"/>
      <c r="AL86" s="54"/>
      <c r="AM86" s="54"/>
    </row>
    <row r="87" spans="1:39">
      <c r="A87" s="45" t="str" cm="1">
        <f t="array" ref="A87">IF(H87="PROJECT", CHAR(10) &amp; "- " &amp; _xlfn.TEXTJOIN(CHAR(10) &amp; "- ", TRUE, _xlfn._xlws.FILTER($I$9:$I$1000, ($B$9:$B$1000=B87) * ($H$9:$H$1000="Topic"))), "")</f>
        <v/>
      </c>
      <c r="B87" s="45">
        <f t="shared" si="19"/>
        <v>10</v>
      </c>
      <c r="C87" s="95">
        <v>12</v>
      </c>
      <c r="D87" s="46">
        <v>5</v>
      </c>
      <c r="E87" s="58" t="s">
        <v>46</v>
      </c>
      <c r="F87" s="67">
        <v>78</v>
      </c>
      <c r="G87" s="53" t="s">
        <v>159</v>
      </c>
      <c r="H87" s="53" t="s">
        <v>48</v>
      </c>
      <c r="I87" s="50" t="s">
        <v>947</v>
      </c>
      <c r="J87" s="51" t="s">
        <v>948</v>
      </c>
      <c r="K87" s="129" t="str">
        <f t="shared" si="20"/>
        <v xml:space="preserve">[ROLE] Friendly tutor specializing in Python | [TOPIC] Apply arbitrary Python logic across multi-dimensional NumPy arrays efficiently by wrapping standard functions with np.vectorize() or mapping custom operations along specific dimensional axes utilizing np.apply_along_axis()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#78 | Stage 1 📖 Practice | Python - Numpy | 📊 Level: Advanced | 🌐 Coding5s.com
**Concept:** Applying Custom Functions to Arrays (np.vectorize(), np.apply_along_axis())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7"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arbitrary Python logic across multi-dimensional NumPy arrays efficiently by wrapping standard functions with np.vectorize() or mapping custom operations along specific dimensional axes utilizing np.apply_along_axis(). Topic details: Applying Custom Functions to Arrays (np.vectorize(), np.apply_along_axis())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#78 | Practice | Python - Numpy | 📊 Level: Advanced
**Topic:** Apply arbitrary Python logic across multi-dimensional NumPy arrays efficiently by wrapping standard functions with np.vectorize() or mapping custom operations along specific dimensional axes utilizing np.apply_along_axis()
---
 | [FOOTER RULE - STRICT] End your response with: '--- ⚡ *Coding5s Mentor System — Eliminating Epistemic Debt*' | </v>
      </c>
      <c r="M87" s="53">
        <v>0</v>
      </c>
      <c r="N87" s="102" t="str">
        <f t="shared" si="22"/>
        <v>[ROLE] Careless Python Developer | [TASK] Generate debugging challenges in Python | | [TOPIC] Apply arbitrary Python logic across multi-dimensional NumPy arrays efficiently by wrapping standard functions with np.vectorize() or mapping custom operations along specific dimensional axes utilizing np.apply_along_axis()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2 🐛 Debug | Python - Numpy | 📊 Level: Advanced | 🌐 Coding5s.com
Concept: Applying Custom Functions to Arrays (np.vectorize(), np.apply_along_axis())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7"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arbitrary Python logic across multi-dimensional NumPy arrays efficiently by wrapping standard functions with np.vectorize() or mapping custom operations along specific dimensional axes utilizing np.apply_along_axis(). Topic details: Applying Custom Functions to Arrays (np.vectorize(), np.apply_along_axis())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#78 | Debug | Python - Numpy | 📊 Level: Advanced
**Topic:** Apply arbitrary Python logic across multi-dimensional NumPy arrays efficiently by wrapping standard functions with np.vectorize() or mapping custom operations along specific dimensional axes utilizing np.apply_along_axis()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7" s="53">
        <v>0</v>
      </c>
      <c r="Q87" s="102" t="str">
        <f t="shared" si="24"/>
        <v>[ROLE] Tech Lead | [TASK] Assign incomplete Python script challenges | [TOPIC] Apply arbitrary Python logic across multi-dimensional NumPy arrays efficiently by wrapping standard functions with np.vectorize() or mapping custom operations along specific dimensional axes utilizing np.apply_along_axis()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3 🧩 Complete | Python - Numpy | 📊 Level: Advanced | 🌐 Coding5s.com
**Concept:** Applying Custom Functions to Arrays (np.vectorize(), np.apply_along_axis())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arbitrary Python logic across multi-dimensional NumPy arrays efficiently by wrapping standard functions with np.vectorize() or mapping custom operations along specific dimensional axes utilizing np.apply_along_axis().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7"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arbitrary Python logic across multi-dimensional NumPy arrays efficiently by wrapping standard functions with np.vectorize() or mapping custom operations along specific dimensional axes utilizing np.apply_along_axis(). Topic details: Applying Custom Functions to Arrays (np.vectorize(), np.apply_along_axis())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#78 | Complete | Python - Numpy | 📊 Level: Advanced
**Topic:** Apply arbitrary Python logic across multi-dimensional NumPy arrays efficiently by wrapping standard functions with np.vectorize() or mapping custom operations along specific dimensional axes utilizing np.apply_along_axis()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7" s="53">
        <v>0</v>
      </c>
      <c r="T87" s="102" t="str">
        <f t="shared" si="26"/>
        <v>[ROLE] Tech Lead | [TASK] Provide intentionally messy but functional code for learning debugging and improvement | [TOPIC] Apply arbitrary Python logic across multi-dimensional NumPy arrays efficiently by wrapping standard functions with np.vectorize() or mapping custom operations along specific dimensional axes utilizing np.apply_along_axis()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#78 | Stage 4 🧹 Refactor | Python - Numpy | 📊 Level: Advanced | 🌐 Coding5s.com
**Concept:** Applying Custom Functions to Arrays (np.vectorize(), np.apply_along_axis())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Apply arbitrary Python logic across multi-dimensional NumPy arrays efficiently by wrapping standard functions with np.vectorize() or mapping custom operations along specific dimensional axes utilizing np.apply_along_axis(). Topic details: Applying Custom Functions to Arrays (np.vectorize(), np.apply_along_axis())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#78 | Refactor | Python - Numpy | 📊 Level: Advanced
**Topic:** Apply arbitrary Python logic across multi-dimensional NumPy arrays efficiently by wrapping standard functions with np.vectorize() or mapping custom operations along specific dimensional axes utilizing np.apply_along_axis()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7" s="53">
        <v>0</v>
      </c>
      <c r="W87" s="87" t="str">
        <f t="shared" si="28"/>
        <v>[ROLE] Tech Product Manager assigning a Python Jira Ticket | [TASK] Provide a guided implementation exercise with full solution for learning purposes | [TOPIC] Apply arbitrary Python logic across multi-dimensional NumPy arrays efficiently by wrapping standard functions with np.vectorize() or mapping custom operations along specific dimensional axes utilizing np.apply_along_axis()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#78 | Stage 5 | Python - Numpy | 📊 Level: Advanced | 🌐 Coding5s.com
**Concept:** Applying Custom Functions to Arrays (np.vectorize(), np.apply_along_axis())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arbitrary Python logic across multi-dimensional NumPy arrays efficiently by wrapping standard functions with np.vectorize() or mapping custom operations along specific dimensional axes utilizing np.apply_along_axis(). Goal: Applying Custom Functions to Arrays (np.vectorize(), np.apply_along_axis())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#78 | Extend | Python - Numpy | 📊 Level: Advanced
**Topic:** Apply arbitrary Python logic across multi-dimensional NumPy arrays efficiently by wrapping standard functions with np.vectorize() or mapping custom operations along specific dimensional axes utilizing np.apply_along_axis()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7" s="53">
        <v>0</v>
      </c>
      <c r="Z87" s="56" t="str">
        <f t="shared" si="30"/>
        <v/>
      </c>
      <c r="AA87" s="56" t="str">
        <f t="shared" si="31"/>
        <v/>
      </c>
      <c r="AB87" s="56" t="str">
        <f t="shared" si="32"/>
        <v/>
      </c>
      <c r="AC87" s="56" t="str">
        <f t="shared" si="33"/>
        <v/>
      </c>
      <c r="AD87" s="56" t="str">
        <f t="shared" si="34"/>
        <v/>
      </c>
      <c r="AE87" s="40"/>
      <c r="AF87" s="40"/>
      <c r="AG87" s="40"/>
      <c r="AH87" s="56" t="str">
        <f t="shared" si="18"/>
        <v/>
      </c>
      <c r="AI87" s="54"/>
      <c r="AJ87" s="54"/>
      <c r="AK87" s="54"/>
      <c r="AL87" s="54"/>
      <c r="AM87" s="54"/>
    </row>
    <row r="88" spans="1:39">
      <c r="A88" s="45" t="str" cm="1">
        <f t="array" ref="A88">IF(H88="PROJECT", CHAR(10) &amp; "- " &amp; _xlfn.TEXTJOIN(CHAR(10) &amp; "- ", TRUE, _xlfn._xlws.FILTER($I$9:$I$1000, ($B$9:$B$1000=B88) * ($H$9:$H$1000="Topic"))), "")</f>
        <v/>
      </c>
      <c r="B88" s="45">
        <f t="shared" si="19"/>
        <v>10</v>
      </c>
      <c r="C88" s="95">
        <v>15</v>
      </c>
      <c r="D88" s="57">
        <v>4</v>
      </c>
      <c r="E88" s="58" t="s">
        <v>46</v>
      </c>
      <c r="F88" s="54">
        <v>79</v>
      </c>
      <c r="G88" s="52" t="s">
        <v>159</v>
      </c>
      <c r="H88" s="52" t="s">
        <v>48</v>
      </c>
      <c r="I88" s="61" t="s">
        <v>949</v>
      </c>
      <c r="J88" s="62" t="s">
        <v>950</v>
      </c>
      <c r="K88" s="129" t="str">
        <f t="shared" si="20"/>
        <v xml:space="preserve">[ROLE] Friendly tutor specializing in Python | [TOPIC] Model mathematical curves and evaluate continuous datasets by utilizing the robust numpy.polynomial module to fit polynomial equations to empirical data points and predict targeted outputs | [LEVEL] Advanced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#79 | Stage 1 📖 Practice | Python - Numpy | 📊 Level: Advanced | 🌐 Coding5s.com
**Concept:** Polynomial Fitting and Evaluation (np.polynomial module)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8"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Model mathematical curves and evaluate continuous datasets by utilizing the robust numpy.polynomial module to fit polynomial equations to empirical data points and predict targeted outputs. Topic details: Polynomial Fitting and Evaluation (np.polynomial module)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 Numpy | 📊 Level: Advanced
**Topic:** Model mathematical curves and evaluate continuous datasets by utilizing the robust numpy.polynomial module to fit polynomial equations to empirical data points and predict targeted outputs
---
 | [FOOTER RULE - STRICT] End your response with: '--- ⚡ *Coding5s Mentor System — Eliminating Epistemic Debt*' | </v>
      </c>
      <c r="M88" s="52">
        <v>0</v>
      </c>
      <c r="N88" s="102" t="str">
        <f t="shared" si="22"/>
        <v>[ROLE] Careless Python Developer | [TASK] Generate debugging challenges in Python | | [TOPIC] Model mathematical curves and evaluate continuous datasets by utilizing the robust numpy.polynomial module to fit polynomial equations to empirical data points and predict targeted outputs | | [LEVEL] Advanced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2 🐛 Debug | Python - Numpy | 📊 Level: Advanced | 🌐 Coding5s.com
Concept: Polynomial Fitting and Evaluation (np.polynomial module)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8"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Model mathematical curves and evaluate continuous datasets by utilizing the robust numpy.polynomial module to fit polynomial equations to empirical data points and predict targeted outputs. Topic details: Polynomial Fitting and Evaluation (np.polynomial module)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 Numpy | 📊 Level: Advanced
**Topic:** Model mathematical curves and evaluate continuous datasets by utilizing the robust numpy.polynomial module to fit polynomial equations to empirical data points and predict targeted outputs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8" s="52">
        <v>0</v>
      </c>
      <c r="Q88" s="102" t="str">
        <f t="shared" si="24"/>
        <v>[ROLE] Tech Lead | [TASK] Assign incomplete Python script challenges | [TOPIC] Model mathematical curves and evaluate continuous datasets by utilizing the robust numpy.polynomial module to fit polynomial equations to empirical data points and predict targeted outputs | [LEVEL] Advanced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3 🧩 Complete | Python - Numpy | 📊 Level: Advanced | 🌐 Coding5s.com
**Concept:** Polynomial Fitting and Evaluation (np.polynomial module)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Model mathematical curves and evaluate continuous datasets by utilizing the robust numpy.polynomial module to fit polynomial equations to empirical data points and predict targeted outputs.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8"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Model mathematical curves and evaluate continuous datasets by utilizing the robust numpy.polynomial module to fit polynomial equations to empirical data points and predict targeted outputs. Topic details: Polynomial Fitting and Evaluation (np.polynomial module)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 Numpy | 📊 Level: Advanced
**Topic:** Model mathematical curves and evaluate continuous datasets by utilizing the robust numpy.polynomial module to fit polynomial equations to empirical data points and predict targeted outputs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8" s="52">
        <v>0</v>
      </c>
      <c r="T88" s="102" t="str">
        <f t="shared" si="26"/>
        <v>[ROLE] Tech Lead | [TASK] Provide intentionally messy but functional code for learning debugging and improvement | [TOPIC] Model mathematical curves and evaluate continuous datasets by utilizing the robust numpy.polynomial module to fit polynomial equations to empirical data points and predict targeted outputs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#79 | Stage 4 🧹 Refactor | Python - Numpy | 📊 Level: Advanced | 🌐 Coding5s.com
**Concept:** Polynomial Fitting and Evaluation (np.polynomial module)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Model mathematical curves and evaluate continuous datasets by utilizing the robust numpy.polynomial module to fit polynomial equations to empirical data points and predict targeted outputs. Topic details: Polynomial Fitting and Evaluation (np.polynomial module)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 Numpy | 📊 Level: Advanced
**Topic:** Model mathematical curves and evaluate continuous datasets by utilizing the robust numpy.polynomial module to fit polynomial equations to empirical data points and predict targeted outputs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8" s="52">
        <v>0</v>
      </c>
      <c r="W88" s="87" t="str">
        <f t="shared" si="28"/>
        <v>[ROLE] Tech Product Manager assigning a Python Jira Ticket | [TASK] Provide a guided implementation exercise with full solution for learning purposes | [TOPIC] Model mathematical curves and evaluate continuous datasets by utilizing the robust numpy.polynomial module to fit polynomial equations to empirical data points and predict targeted outputs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#79 | Stage 5 | Python - Numpy | 📊 Level: Advanced | 🌐 Coding5s.com
**Concept:** Polynomial Fitting and Evaluation (np.polynomial module)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Model mathematical curves and evaluate continuous datasets by utilizing the robust numpy.polynomial module to fit polynomial equations to empirical data points and predict targeted outputs. Goal: Polynomial Fitting and Evaluation (np.polynomial module)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 Numpy | 📊 Level: Advanced
**Topic:** Model mathematical curves and evaluate continuous datasets by utilizing the robust numpy.polynomial module to fit polynomial equations to empirical data points and predict targeted outputs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8" s="52">
        <v>0</v>
      </c>
      <c r="Z88" s="56" t="str">
        <f t="shared" si="30"/>
        <v/>
      </c>
      <c r="AA88" s="56" t="str">
        <f t="shared" si="31"/>
        <v/>
      </c>
      <c r="AB88" s="56" t="str">
        <f t="shared" si="32"/>
        <v/>
      </c>
      <c r="AC88" s="56" t="str">
        <f t="shared" si="33"/>
        <v/>
      </c>
      <c r="AD88" s="56" t="str">
        <f t="shared" si="34"/>
        <v/>
      </c>
      <c r="AE88" s="40"/>
      <c r="AF88" s="40"/>
      <c r="AG88" s="40"/>
      <c r="AH88" s="56" t="str">
        <f t="shared" si="18"/>
        <v/>
      </c>
      <c r="AI88" s="54"/>
      <c r="AJ88" s="54"/>
      <c r="AK88" s="54"/>
      <c r="AL88" s="54"/>
      <c r="AM88" s="54"/>
    </row>
    <row r="89" spans="1:39">
      <c r="A89" s="45" t="str" cm="1">
        <f t="array" ref="A89">IF(H89="PROJECT", CHAR(10) &amp; "- " &amp; _xlfn.TEXTJOIN(CHAR(10) &amp; "- ", TRUE, _xlfn._xlws.FILTER($I$9:$I$1000, ($B$9:$B$1000=B89) * ($H$9:$H$1000="Topic"))), "")</f>
        <v/>
      </c>
      <c r="B89" s="45">
        <f t="shared" si="19"/>
        <v>10</v>
      </c>
      <c r="C89" s="95">
        <v>12</v>
      </c>
      <c r="D89" s="46">
        <v>3</v>
      </c>
      <c r="E89" s="58" t="s">
        <v>46</v>
      </c>
      <c r="F89" s="67">
        <v>80</v>
      </c>
      <c r="G89" s="53" t="s">
        <v>159</v>
      </c>
      <c r="H89" s="53" t="s">
        <v>48</v>
      </c>
      <c r="I89" s="50" t="s">
        <v>951</v>
      </c>
      <c r="J89" s="51" t="s">
        <v>952</v>
      </c>
      <c r="K89" s="129" t="str">
        <f t="shared" si="20"/>
        <v xml:space="preserve">[ROLE] Friendly tutor specializing in Python | [TOPIC] Validate the mathematical accuracy and structural integrity of NumPy arrays during development by utilizing the numpy.testing module functions like assert_allclose and assert_array_equal to construct deterministic unit tests | [LEVEL] Advanced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#80 | Stage 1 📖 Practice | Python - Numpy | 📊 Level: Advanced | 🌐 Coding5s.com
**Concept:** NumPy Testing Ecosystem (numpy.testing)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9"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Validate the mathematical accuracy and structural integrity of NumPy arrays during development by utilizing the numpy.testing module functions like assert_allclose and assert_array_equal to construct deterministic unit tests. Topic details: NumPy Testing Ecosystem (numpy.testing)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#80 | Practice | Python - Numpy | 📊 Level: Advanced
**Topic:** Validate the mathematical accuracy and structural integrity of NumPy arrays during development by utilizing the numpy.testing module functions like assert_allclose and assert_array_equal to construct deterministic unit tests
---
 | [FOOTER RULE - STRICT] End your response with: '--- ⚡ *Coding5s Mentor System — Eliminating Epistemic Debt*' | </v>
      </c>
      <c r="M89" s="53">
        <v>0</v>
      </c>
      <c r="N89" s="102" t="str">
        <f t="shared" si="22"/>
        <v>[ROLE] Careless Python Developer | [TASK] Generate debugging challenges in Python | | [TOPIC] Validate the mathematical accuracy and structural integrity of NumPy arrays during development by utilizing the numpy.testing module functions like assert_allclose and assert_array_equal to construct deterministic unit tests | | [LEVEL] Advanced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#80 | Stage 2 🐛 Debug | Python - Numpy | 📊 Level: Advanced | 🌐 Coding5s.com
Concept: NumPy Testing Ecosystem (numpy.testing)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9"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Validate the mathematical accuracy and structural integrity of NumPy arrays during development by utilizing the numpy.testing module functions like assert_allclose and assert_array_equal to construct deterministic unit tests. Topic details: NumPy Testing Ecosystem (numpy.testing)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#80 | Debug | Python - Numpy | 📊 Level: Advanced
**Topic:** Validate the mathematical accuracy and structural integrity of NumPy arrays during development by utilizing the numpy.testing module functions like assert_allclose and assert_array_equal to construct deterministic unit tests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9" s="53">
        <v>0</v>
      </c>
      <c r="Q89" s="102" t="str">
        <f t="shared" si="24"/>
        <v>[ROLE] Tech Lead | [TASK] Assign incomplete Python script challenges | [TOPIC] Validate the mathematical accuracy and structural integrity of NumPy arrays during development by utilizing the numpy.testing module functions like assert_allclose and assert_array_equal to construct deterministic unit tests | [LEVEL] Advanced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#80 | Stage 3 🧩 Complete | Python - Numpy | 📊 Level: Advanced | 🌐 Coding5s.com
**Concept:** NumPy Testing Ecosystem (numpy.testing)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Validate the mathematical accuracy and structural integrity of NumPy arrays during development by utilizing the numpy.testing module functions like assert_allclose and assert_array_equal to construct deterministic unit tests.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9"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Validate the mathematical accuracy and structural integrity of NumPy arrays during development by utilizing the numpy.testing module functions like assert_allclose and assert_array_equal to construct deterministic unit tests. Topic details: NumPy Testing Ecosystem (numpy.testing)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#80 | Complete | Python - Numpy | 📊 Level: Advanced
**Topic:** Validate the mathematical accuracy and structural integrity of NumPy arrays during development by utilizing the numpy.testing module functions like assert_allclose and assert_array_equal to construct deterministic unit tests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9" s="53">
        <v>0</v>
      </c>
      <c r="T89" s="102" t="str">
        <f t="shared" si="26"/>
        <v>[ROLE] Tech Lead | [TASK] Provide intentionally messy but functional code for learning debugging and improvement | [TOPIC] Validate the mathematical accuracy and structural integrity of NumPy arrays during development by utilizing the numpy.testing module functions like assert_allclose and assert_array_equal to construct deterministic unit tests | [LEVEL] Advanced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#80 | Stage 4 🧹 Refactor | Python - Numpy | 📊 Level: Advanced | 🌐 Coding5s.com
**Concept:** NumPy Testing Ecosystem (numpy.testing)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Validate the mathematical accuracy and structural integrity of NumPy arrays during development by utilizing the numpy.testing module functions like assert_allclose and assert_array_equal to construct deterministic unit tests. Topic details: NumPy Testing Ecosystem (numpy.testing)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#80 | Refactor | Python - Numpy | 📊 Level: Advanced
**Topic:** Validate the mathematical accuracy and structural integrity of NumPy arrays during development by utilizing the numpy.testing module functions like assert_allclose and assert_array_equal to construct deterministic unit tests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9" s="53">
        <v>0</v>
      </c>
      <c r="W89" s="87" t="str">
        <f t="shared" si="28"/>
        <v>[ROLE] Tech Product Manager assigning a Python Jira Ticket | [TASK] Provide a guided implementation exercise with full solution for learning purposes | [TOPIC] Validate the mathematical accuracy and structural integrity of NumPy arrays during development by utilizing the numpy.testing module functions like assert_allclose and assert_array_equal to construct deterministic unit tests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#80 | Stage 5 | Python - Numpy | 📊 Level: Advanced | 🌐 Coding5s.com
**Concept:** NumPy Testing Ecosystem (numpy.testing)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Validate the mathematical accuracy and structural integrity of NumPy arrays during development by utilizing the numpy.testing module functions like assert_allclose and assert_array_equal to construct deterministic unit tests. Goal: NumPy Testing Ecosystem (numpy.testing)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#80 | Extend | Python - Numpy | 📊 Level: Advanced
**Topic:** Validate the mathematical accuracy and structural integrity of NumPy arrays during development by utilizing the numpy.testing module functions like assert_allclose and assert_array_equal to construct deterministic unit tests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9" s="53">
        <v>0</v>
      </c>
      <c r="Z89" s="56" t="str">
        <f t="shared" si="30"/>
        <v/>
      </c>
      <c r="AA89" s="56" t="str">
        <f t="shared" si="31"/>
        <v/>
      </c>
      <c r="AB89" s="56" t="str">
        <f t="shared" si="32"/>
        <v/>
      </c>
      <c r="AC89" s="56" t="str">
        <f t="shared" si="33"/>
        <v/>
      </c>
      <c r="AD89" s="56" t="str">
        <f t="shared" si="34"/>
        <v/>
      </c>
      <c r="AE89" s="40"/>
      <c r="AF89" s="40"/>
      <c r="AG89" s="40"/>
      <c r="AH89" s="56" t="str">
        <f t="shared" si="18"/>
        <v/>
      </c>
      <c r="AI89" s="54"/>
      <c r="AJ89" s="54"/>
      <c r="AK89" s="54"/>
      <c r="AL89" s="54"/>
      <c r="AM89" s="54"/>
    </row>
    <row r="90" spans="1:39">
      <c r="A90" s="45" t="str" cm="1">
        <f t="array" ref="A90">IF(H90="PROJECT", CHAR(10) &amp; "- " &amp; _xlfn.TEXTJOIN(CHAR(10) &amp; "- ", TRUE, _xlfn._xlws.FILTER($I$9:$I$1000, ($B$9:$B$1000=B90) * ($H$9:$H$1000="Topic"))), "")</f>
        <v/>
      </c>
      <c r="B90" s="45">
        <f t="shared" si="19"/>
        <v>10</v>
      </c>
      <c r="C90" s="95">
        <v>15</v>
      </c>
      <c r="D90" s="57">
        <v>5</v>
      </c>
      <c r="E90" s="58" t="s">
        <v>46</v>
      </c>
      <c r="F90" s="54">
        <v>81</v>
      </c>
      <c r="G90" s="52" t="s">
        <v>159</v>
      </c>
      <c r="H90" s="52" t="s">
        <v>48</v>
      </c>
      <c r="I90" s="61" t="s">
        <v>953</v>
      </c>
      <c r="J90" s="62" t="s">
        <v>954</v>
      </c>
      <c r="K90" s="129" t="str">
        <f t="shared" si="20"/>
        <v xml:space="preserve">[ROLE] Friendly tutor specializing in Python | [TOPIC] Facilitate zero-copy memory sharing and seamless data interoperability between NumPy and external deep learning frameworks by implementing the DLPack protocol and the standard array_interface attribute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#81 | Stage 1 📖 Practice | Python - Numpy | 📊 Level: Advanced | 🌐 Coding5s.com
**Concept:** Interoperability &amp; Memory Sharing (DLPack, array_interface)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0"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Facilitate zero-copy memory sharing and seamless data interoperability between NumPy and external deep learning frameworks by implementing the DLPack protocol and the standard array_interface attribute. Topic details: Interoperability &amp; Memory Sharing (DLPack, array_interface)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#81 | Practice | Python - Numpy | 📊 Level: Advanced
**Topic:** Facilitate zero-copy memory sharing and seamless data interoperability between NumPy and external deep learning frameworks by implementing the DLPack protocol and the standard array_interface attribute
---
 | [FOOTER RULE - STRICT] End your response with: '--- ⚡ *Coding5s Mentor System — Eliminating Epistemic Debt*' | </v>
      </c>
      <c r="M90" s="52">
        <v>0</v>
      </c>
      <c r="N90" s="102" t="str">
        <f t="shared" si="22"/>
        <v>[ROLE] Careless Python Developer | [TASK] Generate debugging challenges in Python | | [TOPIC] Facilitate zero-copy memory sharing and seamless data interoperability between NumPy and external deep learning frameworks by implementing the DLPack protocol and the standard array_interface attribute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2 🐛 Debug | Python - Numpy | 📊 Level: Advanced | 🌐 Coding5s.com
Concept: Interoperability &amp; Memory Sharing (DLPack, array_interface)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0"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Facilitate zero-copy memory sharing and seamless data interoperability between NumPy and external deep learning frameworks by implementing the DLPack protocol and the standard array_interface attribute. Topic details: Interoperability &amp; Memory Sharing (DLPack, array_interface)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#81 | Debug | Python - Numpy | 📊 Level: Advanced
**Topic:** Facilitate zero-copy memory sharing and seamless data interoperability between NumPy and external deep learning frameworks by implementing the DLPack protocol and the standard array_interface attribute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0" s="52">
        <v>0</v>
      </c>
      <c r="Q90" s="102" t="str">
        <f t="shared" si="24"/>
        <v>[ROLE] Tech Lead | [TASK] Assign incomplete Python script challenges | [TOPIC] Facilitate zero-copy memory sharing and seamless data interoperability between NumPy and external deep learning frameworks by implementing the DLPack protocol and the standard array_interface attribute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3 🧩 Complete | Python - Numpy | 📊 Level: Advanced | 🌐 Coding5s.com
**Concept:** Interoperability &amp; Memory Sharing (DLPack, array_interface)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Facilitate zero-copy memory sharing and seamless data interoperability between NumPy and external deep learning frameworks by implementing the DLPack protocol and the standard array_interface attribute.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0"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Facilitate zero-copy memory sharing and seamless data interoperability between NumPy and external deep learning frameworks by implementing the DLPack protocol and the standard array_interface attribute. Topic details: Interoperability &amp; Memory Sharing (DLPack, array_interface)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#81 | Complete | Python - Numpy | 📊 Level: Advanced
**Topic:** Facilitate zero-copy memory sharing and seamless data interoperability between NumPy and external deep learning frameworks by implementing the DLPack protocol and the standard array_interface attribute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0" s="52">
        <v>0</v>
      </c>
      <c r="T90" s="102" t="str">
        <f t="shared" si="26"/>
        <v>[ROLE] Tech Lead | [TASK] Provide intentionally messy but functional code for learning debugging and improvement | [TOPIC] Facilitate zero-copy memory sharing and seamless data interoperability between NumPy and external deep learning frameworks by implementing the DLPack protocol and the standard array_interface attribute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#81 | Stage 4 🧹 Refactor | Python - Numpy | 📊 Level: Advanced | 🌐 Coding5s.com
**Concept:** Interoperability &amp; Memory Sharing (DLPack, array_interface)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Facilitate zero-copy memory sharing and seamless data interoperability between NumPy and external deep learning frameworks by implementing the DLPack protocol and the standard array_interface attribute. Topic details: Interoperability &amp; Memory Sharing (DLPack, array_interface)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#81 | Refactor | Python - Numpy | 📊 Level: Advanced
**Topic:** Facilitate zero-copy memory sharing and seamless data interoperability between NumPy and external deep learning frameworks by implementing the DLPack protocol and the standard array_interface attribute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0" s="52">
        <v>0</v>
      </c>
      <c r="W90" s="87" t="str">
        <f t="shared" si="28"/>
        <v>[ROLE] Tech Product Manager assigning a Python Jira Ticket | [TASK] Provide a guided implementation exercise with full solution for learning purposes | [TOPIC] Facilitate zero-copy memory sharing and seamless data interoperability between NumPy and external deep learning frameworks by implementing the DLPack protocol and the standard array_interface attribute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#81 | Stage 5 | Python - Numpy | 📊 Level: Advanced | 🌐 Coding5s.com
**Concept:** Interoperability &amp; Memory Sharing (DLPack, array_interface)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Facilitate zero-copy memory sharing and seamless data interoperability between NumPy and external deep learning frameworks by implementing the DLPack protocol and the standard array_interface attribute. Goal: Interoperability &amp; Memory Sharing (DLPack, array_interface)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#81 | Extend | Python - Numpy | 📊 Level: Advanced
**Topic:** Facilitate zero-copy memory sharing and seamless data interoperability between NumPy and external deep learning frameworks by implementing the DLPack protocol and the standard array_interface attribute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0" s="52">
        <v>0</v>
      </c>
      <c r="Z90" s="56" t="str">
        <f t="shared" si="30"/>
        <v/>
      </c>
      <c r="AA90" s="56" t="str">
        <f t="shared" si="31"/>
        <v/>
      </c>
      <c r="AB90" s="56" t="str">
        <f t="shared" si="32"/>
        <v/>
      </c>
      <c r="AC90" s="56" t="str">
        <f t="shared" si="33"/>
        <v/>
      </c>
      <c r="AD90" s="56" t="str">
        <f t="shared" si="34"/>
        <v/>
      </c>
      <c r="AE90" s="40"/>
      <c r="AF90" s="40"/>
      <c r="AG90" s="40"/>
      <c r="AH90" s="56" t="str">
        <f t="shared" si="18"/>
        <v/>
      </c>
      <c r="AI90" s="54"/>
      <c r="AJ90" s="54"/>
      <c r="AK90" s="54"/>
      <c r="AL90" s="54"/>
      <c r="AM90" s="54"/>
    </row>
    <row r="91" spans="1:39">
      <c r="A91" s="45" t="str" cm="1">
        <f t="array" ref="A91">IF(H91="PROJECT", CHAR(10) &amp; "- " &amp; _xlfn.TEXTJOIN(CHAR(10) &amp; "- ", TRUE, _xlfn._xlws.FILTER($I$9:$I$1000, ($B$9:$B$1000=B91) * ($H$9:$H$1000="Topic"))), "")</f>
        <v xml:space="preserve">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v>
      </c>
      <c r="B91" s="45">
        <f t="shared" si="19"/>
        <v>10</v>
      </c>
      <c r="C91" s="95" t="s">
        <v>791</v>
      </c>
      <c r="D91" s="46">
        <v>0</v>
      </c>
      <c r="E91" s="58" t="s">
        <v>955</v>
      </c>
      <c r="F91" s="67">
        <v>82</v>
      </c>
      <c r="G91" s="53" t="s">
        <v>159</v>
      </c>
      <c r="H91" s="53" t="s">
        <v>77</v>
      </c>
      <c r="I91" s="50" t="s">
        <v>956</v>
      </c>
      <c r="J91" s="51" t="s">
        <v>957</v>
      </c>
      <c r="K91" s="129" t="str">
        <f t="shared" si="20"/>
        <v>[TASK] Teach through a practical Python - Numpy project following the micro-learning methodology, acting as a supportive tutor, creating a project about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#82 | Stage 1 | Python - Numpy | 📊 Level: Advanced | 🌐 Coding5s.com
**Project:** Comprehensive Time-Series Data Analysis &amp; Transformation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91" s="103" t="str">
        <f t="shared" si="21"/>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comprehensive time-series analysis pipeline that takes chronological data arrays with missing inputs, interpolates values, applies rolling window calculations, digitizes the results into categories, and outputs a structured multi-dimensional analytical report. Topics applied in this project: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Project objective: Comprehensive Time-Series Data Analysis &amp; Transformation Pipeline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#82 | Practice | Python - Numpy | 📊 Level: Advanced
**Project:** Build a comprehensive time-series analysis pipeline that takes chronological data arrays with missing inputs, interpolates values, applies rolling window calculations, digitizes the results into categories, and outputs a structured multi-dimensional analytical report
---
 | [FOOTER RULE - STRICT] End your response with: '--- ⚡ *Coding5s Mentor System — Eliminating Epistemic Debt*' | </v>
      </c>
      <c r="M91" s="53">
        <v>0</v>
      </c>
      <c r="N91" s="102" t="str">
        <f t="shared" si="22"/>
        <v>[ROLE] Careless Python Developer | [TASK] Generate debugging project in Python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[OUTPUT] Only header, dataset summary or statement (if any), email intro, objective, expected output, broken code, and footer | [HEADER RULE - STRICT] You MUST start your entire response EXACTLY with this markdown block (do not print anything before it):
### 🚀 Project #82 | Stage 2 | Python - Numpy | 📊 Level: Advanced | 🌐 Coding5s.com
Project: Comprehensive Time-Series Data Analysis &amp; Transformation Pipeline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91"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comprehensive time-series analysis pipeline that takes chronological data arrays with missing inputs, interpolates values, applies rolling window calculations, digitizes the results into categories, and outputs a structured multi-dimensional analytical report. Topics involved: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Project objective: Comprehensive Time-Series Data Analysis &amp; Transformation Pipeline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#82 | Debug | Python - Numpy | 📊 Level: Advanced
**Project:** Build a comprehensive time-series analysis pipeline that takes chronological data arrays with missing inputs, interpolates values, applies rolling window calculations, digitizes the results into categories, and outputs a structured multi-dimensional analytical report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1" s="53">
        <v>0</v>
      </c>
      <c r="Q91" s="102" t="str">
        <f t="shared" si="24"/>
        <v>[ROLE] Tech Lead | [TASK] Assign incomplete project script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#82 | Stage 3 | Python - Numpy | 📊 Level: Advanced | 🌐 Coding5s.com
**Project:** Comprehensive Time-Series Data Analysis &amp; Transformation Pipeline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91"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comprehensive time-series analysis pipeline that takes chronological data arrays with missing inputs, interpolates values, applies rolling window calculations, digitizes the results into categories, and outputs a structured multi-dimensional analytical report. Topics involved: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Project objective: Comprehensive Time-Series Data Analysis &amp; Transformation Pipeline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#82 | Complete | Python - Numpy | 📊 Level: Advanced
**Project:** Build a comprehensive time-series analysis pipeline that takes chronological data arrays with missing inputs, interpolates values, applies rolling window calculations, digitizes the results into categories, and outputs a structured multi-dimensional analytical report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1" s="53">
        <v>0</v>
      </c>
      <c r="T91" s="102" t="str">
        <f t="shared" si="26"/>
        <v>[ROLE] Tech Lead | [TASK] Provide a messy but functional project for refactoring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[PERSONA RULE] Act as a Tech Lead. A junior wrote this working but messy code. Tone: professional but exhausted | [HEADER RULE - STRICT] You MUST start your entire response EXACTLY with this markdown block (do not print anything before it):
### 🚀 Project #82 | Stage 4 | Python - Numpy | 📊 Level: Advanced | 🌐 Coding5s.com
**Project:** Comprehensive Time-Series Data Analysis &amp; Transformation Pipeline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9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comprehensive time-series analysis pipeline that takes chronological data arrays with missing inputs, interpolates values, applies rolling window calculations, digitizes the results into categories, and outputs a structured multi-dimensional analytical report. Topics involved: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Project objective: Comprehensive Time-Series Data Analysis &amp; Transformation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#82 | Refactor | Python - Numpy | 📊 Level: Advanced
**Project:** Build a comprehensive time-series analysis pipeline that takes chronological data arrays with missing inputs, interpolates values, applies rolling window calculations, digitizes the results into categories, and outputs a structured multi-dimensional analytical report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1" s="53">
        <v>0</v>
      </c>
      <c r="W91" s="87" t="str">
        <f t="shared" si="28"/>
        <v>[ROLE] Tech Product Manager assigning a Python Jira Ticket | [TASK] Provide a guided project implementation with full solution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#82 | Stage 5 | Python - Numpy | 📊 Level: Advanced | 🌐 Coding5s.com
**Project:** Comprehensive Time-Series Data Analysis &amp; Transformation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9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comprehensive time-series analysis pipeline that takes chronological data arrays with missing inputs, interpolates values, applies rolling window calculations, digitizes the results into categories, and outputs a structured multi-dimensional analytical report. Topics integrated: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Business Goal: Comprehensive Time-Series Data Analysis &amp; Transformation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#82 | Extend | Python - Numpy | 📊 Level: Advanced
**Project:** Build a comprehensive time-series analysis pipeline that takes chronological data arrays with missing inputs, interpolates values, applies rolling window calculations, digitizes the results into categories, and outputs a structured multi-dimensional analytical report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1" s="53">
        <v>0</v>
      </c>
      <c r="Z91" s="56" t="str">
        <f t="shared" si="30"/>
        <v>[TASK] Teach through a practical Python - Numpy project following the micro-learning methodology, acting as a supportive tutor, creating a project about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#82 | Stage 1 | Python - Numpy | 📊 Level: Advanced | 🌐 Coding5s.com
**Project:** Comprehensive Time-Series Data Analysis &amp; Transformation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91" s="56" t="str">
        <f t="shared" si="31"/>
        <v>[ROLE] Careless Python Developer | [TASK] Generate debugging project in Python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[OUTPUT] Only header, dataset summary or statement (if any), email intro, objective, expected output, broken code, and footer | [HEADER RULE - STRICT] You MUST start your entire response EXACTLY with this markdown block (do not print anything before it):
### 🚀 Project #82 | Stage 2 | Python - Numpy | 📊 Level: Advanced | 🌐 Coding5s.com
Project: Comprehensive Time-Series Data Analysis &amp; Transformation Pipeline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91" s="56" t="str">
        <f t="shared" si="32"/>
        <v>[ROLE] Tech Lead | [TASK] Assign incomplete project script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#82 | Stage 3 | Python - Numpy | 📊 Level: Advanced | 🌐 Coding5s.com
**Project:** Comprehensive Time-Series Data Analysis &amp; Transformation Pipeline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91" s="56" t="str">
        <f t="shared" si="33"/>
        <v>[ROLE] Tech Lead | [TASK] Provide a messy but functional project for refactoring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[PERSONA RULE] Act as a Tech Lead. A junior wrote this working but messy code. Tone: professional but exhausted | [HEADER RULE - STRICT] You MUST start your entire response EXACTLY with this markdown block (do not print anything before it):
### 🚀 Project #82 | Stage 4 | Python - Numpy | 📊 Level: Advanced | 🌐 Coding5s.com
**Project:** Comprehensive Time-Series Data Analysis &amp; Transformation Pipeline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91" s="56" t="str">
        <f t="shared" si="34"/>
        <v>[ROLE] Tech Product Manager assigning a Python Jira Ticket | [TASK] Provide a guided project implementation with full solution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#82 | Stage 5 | Python - Numpy | 📊 Level: Advanced | 🌐 Coding5s.com
**Project:** Comprehensive Time-Series Data Analysis &amp; Transformation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91" s="40"/>
      <c r="AF91" s="40"/>
      <c r="AG91" s="40"/>
      <c r="AH91" s="56" t="str">
        <f t="shared" si="18"/>
        <v/>
      </c>
      <c r="AI91" s="54"/>
      <c r="AJ91" s="54"/>
      <c r="AK91" s="54"/>
      <c r="AL91" s="54"/>
      <c r="AM91" s="54"/>
    </row>
    <row r="92" spans="1:39">
      <c r="A92" s="45" t="str" cm="1">
        <f t="array" ref="A92">IF(H92="PROJECT", CHAR(10) &amp; "- " &amp; _xlfn.TEXTJOIN(CHAR(10) &amp; "- ", TRUE, _xlfn._xlws.FILTER($I$9:$I$1000, ($B$9:$B$1000=B92) * ($H$9:$H$1000="Topic"))), "")</f>
        <v/>
      </c>
      <c r="B92" s="45" t="str">
        <f t="shared" si="19"/>
        <v/>
      </c>
      <c r="C92" s="95"/>
      <c r="D92" s="57"/>
      <c r="E92" s="58"/>
      <c r="F92" s="54"/>
      <c r="G92" s="52"/>
      <c r="H92" s="52"/>
      <c r="I92" s="61"/>
      <c r="J92" s="62"/>
      <c r="K92" s="129" t="str">
        <f t="shared" si="20"/>
        <v/>
      </c>
      <c r="L92" s="103" t="str">
        <f t="shared" si="21"/>
        <v/>
      </c>
      <c r="M92" s="52">
        <v>0</v>
      </c>
      <c r="N92" s="102" t="str">
        <f t="shared" si="22"/>
        <v/>
      </c>
      <c r="O92" s="103" t="str">
        <f t="shared" si="23"/>
        <v/>
      </c>
      <c r="P92" s="52">
        <v>0</v>
      </c>
      <c r="Q92" s="102" t="str">
        <f t="shared" si="24"/>
        <v/>
      </c>
      <c r="R92" s="103" t="str">
        <f t="shared" si="25"/>
        <v/>
      </c>
      <c r="S92" s="52">
        <v>0</v>
      </c>
      <c r="T92" s="102" t="str">
        <f t="shared" si="26"/>
        <v/>
      </c>
      <c r="U92" s="103" t="str">
        <f t="shared" si="27"/>
        <v/>
      </c>
      <c r="V92" s="52">
        <v>0</v>
      </c>
      <c r="W92" s="87" t="str">
        <f t="shared" si="28"/>
        <v/>
      </c>
      <c r="X92" s="103" t="str">
        <f t="shared" si="29"/>
        <v/>
      </c>
      <c r="Y92" s="52">
        <v>0</v>
      </c>
      <c r="Z92" s="56" t="str">
        <f t="shared" si="30"/>
        <v/>
      </c>
      <c r="AA92" s="56" t="str">
        <f t="shared" si="31"/>
        <v/>
      </c>
      <c r="AB92" s="56" t="str">
        <f t="shared" si="32"/>
        <v/>
      </c>
      <c r="AC92" s="56" t="str">
        <f t="shared" si="33"/>
        <v/>
      </c>
      <c r="AD92" s="56" t="str">
        <f t="shared" si="34"/>
        <v/>
      </c>
      <c r="AE92" s="40"/>
      <c r="AF92" s="40"/>
      <c r="AG92" s="40"/>
      <c r="AH92" s="56" t="str">
        <f t="shared" si="18"/>
        <v/>
      </c>
      <c r="AI92" s="54"/>
      <c r="AJ92" s="54"/>
      <c r="AK92" s="54"/>
      <c r="AL92" s="54"/>
      <c r="AM92" s="54"/>
    </row>
    <row r="93" spans="1:39">
      <c r="A93" s="45" t="str" cm="1">
        <f t="array" ref="A93">IF(H93="PROJECT", CHAR(10) &amp; "- " &amp; _xlfn.TEXTJOIN(CHAR(10) &amp; "- ", TRUE, _xlfn._xlws.FILTER($I$9:$I$1000, ($B$9:$B$1000=B93) * ($H$9:$H$1000="Topic"))), "")</f>
        <v/>
      </c>
      <c r="B93" s="45" t="str">
        <f t="shared" si="19"/>
        <v/>
      </c>
      <c r="C93" s="95"/>
      <c r="D93" s="46"/>
      <c r="E93" s="58"/>
      <c r="F93" s="67"/>
      <c r="G93" s="53"/>
      <c r="H93" s="53"/>
      <c r="I93" s="50"/>
      <c r="J93" s="51"/>
      <c r="K93" s="129" t="str">
        <f t="shared" si="20"/>
        <v/>
      </c>
      <c r="L93" s="103" t="str">
        <f t="shared" si="21"/>
        <v/>
      </c>
      <c r="M93" s="53">
        <v>0</v>
      </c>
      <c r="N93" s="102" t="str">
        <f t="shared" si="22"/>
        <v/>
      </c>
      <c r="O93" s="103" t="str">
        <f t="shared" si="23"/>
        <v/>
      </c>
      <c r="P93" s="53">
        <v>0</v>
      </c>
      <c r="Q93" s="102" t="str">
        <f t="shared" si="24"/>
        <v/>
      </c>
      <c r="R93" s="103" t="str">
        <f t="shared" si="25"/>
        <v/>
      </c>
      <c r="S93" s="53">
        <v>0</v>
      </c>
      <c r="T93" s="102" t="str">
        <f t="shared" si="26"/>
        <v/>
      </c>
      <c r="U93" s="103" t="str">
        <f t="shared" si="27"/>
        <v/>
      </c>
      <c r="V93" s="53">
        <v>0</v>
      </c>
      <c r="W93" s="87" t="str">
        <f t="shared" si="28"/>
        <v/>
      </c>
      <c r="X93" s="103" t="str">
        <f t="shared" si="29"/>
        <v/>
      </c>
      <c r="Y93" s="53">
        <v>0</v>
      </c>
      <c r="Z93" s="56" t="str">
        <f t="shared" si="30"/>
        <v/>
      </c>
      <c r="AA93" s="56" t="str">
        <f t="shared" si="31"/>
        <v/>
      </c>
      <c r="AB93" s="56" t="str">
        <f t="shared" si="32"/>
        <v/>
      </c>
      <c r="AC93" s="56" t="str">
        <f t="shared" si="33"/>
        <v/>
      </c>
      <c r="AD93" s="56" t="str">
        <f t="shared" si="34"/>
        <v/>
      </c>
      <c r="AE93" s="40"/>
      <c r="AF93" s="40"/>
      <c r="AG93" s="40"/>
      <c r="AH93" s="56" t="str">
        <f t="shared" si="18"/>
        <v/>
      </c>
      <c r="AI93" s="54"/>
      <c r="AJ93" s="54"/>
      <c r="AK93" s="54"/>
      <c r="AL93" s="54"/>
      <c r="AM93" s="54"/>
    </row>
    <row r="94" spans="1:39">
      <c r="A94" s="45" t="str" cm="1">
        <f t="array" ref="A94">IF(H94="PROJECT", CHAR(10) &amp; "- " &amp; _xlfn.TEXTJOIN(CHAR(10) &amp; "- ", TRUE, _xlfn._xlws.FILTER($I$9:$I$1000, ($B$9:$B$1000=B94) * ($H$9:$H$1000="Topic"))), "")</f>
        <v/>
      </c>
      <c r="B94" s="45" t="str">
        <f t="shared" si="19"/>
        <v/>
      </c>
      <c r="C94" s="95"/>
      <c r="D94" s="57"/>
      <c r="E94" s="58"/>
      <c r="F94" s="54"/>
      <c r="G94" s="52"/>
      <c r="H94" s="52"/>
      <c r="I94" s="61"/>
      <c r="J94" s="62"/>
      <c r="K94" s="129" t="str">
        <f t="shared" si="20"/>
        <v/>
      </c>
      <c r="L94" s="103" t="str">
        <f t="shared" si="21"/>
        <v/>
      </c>
      <c r="M94" s="52">
        <v>0</v>
      </c>
      <c r="N94" s="102" t="str">
        <f t="shared" si="22"/>
        <v/>
      </c>
      <c r="O94" s="103" t="str">
        <f t="shared" si="23"/>
        <v/>
      </c>
      <c r="P94" s="52">
        <v>0</v>
      </c>
      <c r="Q94" s="102" t="str">
        <f t="shared" si="24"/>
        <v/>
      </c>
      <c r="R94" s="103" t="str">
        <f t="shared" si="25"/>
        <v/>
      </c>
      <c r="S94" s="52">
        <v>0</v>
      </c>
      <c r="T94" s="102" t="str">
        <f t="shared" si="26"/>
        <v/>
      </c>
      <c r="U94" s="103" t="str">
        <f t="shared" si="27"/>
        <v/>
      </c>
      <c r="V94" s="52">
        <v>0</v>
      </c>
      <c r="W94" s="87" t="str">
        <f t="shared" si="28"/>
        <v/>
      </c>
      <c r="X94" s="103" t="str">
        <f t="shared" si="29"/>
        <v/>
      </c>
      <c r="Y94" s="52">
        <v>0</v>
      </c>
      <c r="Z94" s="56" t="str">
        <f t="shared" si="30"/>
        <v/>
      </c>
      <c r="AA94" s="56" t="str">
        <f t="shared" si="31"/>
        <v/>
      </c>
      <c r="AB94" s="56" t="str">
        <f t="shared" si="32"/>
        <v/>
      </c>
      <c r="AC94" s="56" t="str">
        <f t="shared" si="33"/>
        <v/>
      </c>
      <c r="AD94" s="56" t="str">
        <f t="shared" si="34"/>
        <v/>
      </c>
      <c r="AE94" s="40"/>
      <c r="AF94" s="40"/>
      <c r="AG94" s="40"/>
      <c r="AH94" s="56" t="str">
        <f t="shared" si="18"/>
        <v/>
      </c>
      <c r="AI94" s="54"/>
      <c r="AJ94" s="54"/>
      <c r="AK94" s="54"/>
      <c r="AL94" s="54"/>
      <c r="AM94" s="54"/>
    </row>
    <row r="95" spans="1:39">
      <c r="A95" s="45" t="str" cm="1">
        <f t="array" ref="A95">IF(H95="PROJECT", CHAR(10) &amp; "- " &amp; _xlfn.TEXTJOIN(CHAR(10) &amp; "- ", TRUE, _xlfn._xlws.FILTER($I$9:$I$1000, ($B$9:$B$1000=B95) * ($H$9:$H$1000="Topic"))), "")</f>
        <v/>
      </c>
      <c r="B95" s="45" t="str">
        <f t="shared" si="19"/>
        <v/>
      </c>
      <c r="C95" s="95"/>
      <c r="D95" s="46"/>
      <c r="E95" s="58"/>
      <c r="F95" s="67"/>
      <c r="G95" s="53"/>
      <c r="H95" s="53"/>
      <c r="I95" s="50"/>
      <c r="J95" s="51"/>
      <c r="K95" s="129" t="str">
        <f t="shared" si="20"/>
        <v/>
      </c>
      <c r="L95" s="103" t="str">
        <f t="shared" si="21"/>
        <v/>
      </c>
      <c r="M95" s="53">
        <v>0</v>
      </c>
      <c r="N95" s="102" t="str">
        <f t="shared" si="22"/>
        <v/>
      </c>
      <c r="O95" s="103" t="str">
        <f t="shared" si="23"/>
        <v/>
      </c>
      <c r="P95" s="53">
        <v>0</v>
      </c>
      <c r="Q95" s="102" t="str">
        <f t="shared" si="24"/>
        <v/>
      </c>
      <c r="R95" s="103" t="str">
        <f t="shared" si="25"/>
        <v/>
      </c>
      <c r="S95" s="53">
        <v>0</v>
      </c>
      <c r="T95" s="102" t="str">
        <f t="shared" si="26"/>
        <v/>
      </c>
      <c r="U95" s="103" t="str">
        <f t="shared" si="27"/>
        <v/>
      </c>
      <c r="V95" s="53">
        <v>0</v>
      </c>
      <c r="W95" s="87" t="str">
        <f t="shared" si="28"/>
        <v/>
      </c>
      <c r="X95" s="103" t="str">
        <f t="shared" si="29"/>
        <v/>
      </c>
      <c r="Y95" s="53">
        <v>0</v>
      </c>
      <c r="Z95" s="56" t="str">
        <f t="shared" si="30"/>
        <v/>
      </c>
      <c r="AA95" s="56" t="str">
        <f t="shared" si="31"/>
        <v/>
      </c>
      <c r="AB95" s="56" t="str">
        <f t="shared" si="32"/>
        <v/>
      </c>
      <c r="AC95" s="56" t="str">
        <f t="shared" si="33"/>
        <v/>
      </c>
      <c r="AD95" s="56" t="str">
        <f t="shared" si="34"/>
        <v/>
      </c>
      <c r="AE95" s="40"/>
      <c r="AF95" s="40"/>
      <c r="AG95" s="40"/>
      <c r="AH95" s="56" t="str">
        <f t="shared" si="18"/>
        <v/>
      </c>
      <c r="AI95" s="54"/>
      <c r="AJ95" s="54"/>
      <c r="AK95" s="54"/>
      <c r="AL95" s="54"/>
      <c r="AM95" s="54"/>
    </row>
    <row r="96" spans="1:39">
      <c r="A96" s="45" t="str" cm="1">
        <f t="array" ref="A96">IF(H96="PROJECT", CHAR(10) &amp; "- " &amp; _xlfn.TEXTJOIN(CHAR(10) &amp; "- ", TRUE, _xlfn._xlws.FILTER($I$9:$I$1000, ($B$9:$B$1000=B96) * ($H$9:$H$1000="Topic"))), "")</f>
        <v/>
      </c>
      <c r="B96" s="45" t="str">
        <f t="shared" si="19"/>
        <v/>
      </c>
      <c r="C96" s="95"/>
      <c r="D96" s="57"/>
      <c r="E96" s="58"/>
      <c r="F96" s="54"/>
      <c r="G96" s="52"/>
      <c r="H96" s="52"/>
      <c r="I96" s="61"/>
      <c r="J96" s="62"/>
      <c r="K96" s="129" t="str">
        <f t="shared" si="20"/>
        <v/>
      </c>
      <c r="L96" s="103" t="str">
        <f t="shared" si="21"/>
        <v/>
      </c>
      <c r="M96" s="52">
        <v>0</v>
      </c>
      <c r="N96" s="102" t="str">
        <f t="shared" si="22"/>
        <v/>
      </c>
      <c r="O96" s="103" t="str">
        <f t="shared" si="23"/>
        <v/>
      </c>
      <c r="P96" s="52">
        <v>0</v>
      </c>
      <c r="Q96" s="102" t="str">
        <f t="shared" si="24"/>
        <v/>
      </c>
      <c r="R96" s="103" t="str">
        <f t="shared" si="25"/>
        <v/>
      </c>
      <c r="S96" s="52">
        <v>0</v>
      </c>
      <c r="T96" s="102" t="str">
        <f t="shared" si="26"/>
        <v/>
      </c>
      <c r="U96" s="103" t="str">
        <f t="shared" si="27"/>
        <v/>
      </c>
      <c r="V96" s="52">
        <v>0</v>
      </c>
      <c r="W96" s="87" t="str">
        <f t="shared" si="28"/>
        <v/>
      </c>
      <c r="X96" s="103" t="str">
        <f t="shared" si="29"/>
        <v/>
      </c>
      <c r="Y96" s="52">
        <v>0</v>
      </c>
      <c r="Z96" s="56" t="str">
        <f t="shared" si="30"/>
        <v/>
      </c>
      <c r="AA96" s="56" t="str">
        <f t="shared" si="31"/>
        <v/>
      </c>
      <c r="AB96" s="56" t="str">
        <f t="shared" si="32"/>
        <v/>
      </c>
      <c r="AC96" s="56" t="str">
        <f t="shared" si="33"/>
        <v/>
      </c>
      <c r="AD96" s="56" t="str">
        <f t="shared" si="34"/>
        <v/>
      </c>
      <c r="AE96" s="40"/>
      <c r="AF96" s="40"/>
      <c r="AG96" s="40"/>
      <c r="AH96" s="56" t="str">
        <f t="shared" si="18"/>
        <v/>
      </c>
      <c r="AI96" s="54"/>
      <c r="AJ96" s="54"/>
      <c r="AK96" s="54"/>
      <c r="AL96" s="54"/>
      <c r="AM96" s="54"/>
    </row>
    <row r="97" spans="1:39">
      <c r="A97" s="45" t="str" cm="1">
        <f t="array" ref="A97">IF(H97="PROJECT", CHAR(10) &amp; "- " &amp; _xlfn.TEXTJOIN(CHAR(10) &amp; "- ", TRUE, _xlfn._xlws.FILTER($I$9:$I$1000, ($B$9:$B$1000=B97) * ($H$9:$H$1000="Topic"))), "")</f>
        <v/>
      </c>
      <c r="B97" s="45" t="str">
        <f t="shared" si="19"/>
        <v/>
      </c>
      <c r="C97" s="95"/>
      <c r="D97" s="46"/>
      <c r="E97" s="58"/>
      <c r="F97" s="67"/>
      <c r="G97" s="53"/>
      <c r="H97" s="53"/>
      <c r="I97" s="50"/>
      <c r="J97" s="51"/>
      <c r="K97" s="129" t="str">
        <f t="shared" si="20"/>
        <v/>
      </c>
      <c r="L97" s="103" t="str">
        <f t="shared" si="21"/>
        <v/>
      </c>
      <c r="M97" s="53">
        <v>0</v>
      </c>
      <c r="N97" s="102" t="str">
        <f t="shared" si="22"/>
        <v/>
      </c>
      <c r="O97" s="103" t="str">
        <f t="shared" si="23"/>
        <v/>
      </c>
      <c r="P97" s="53">
        <v>0</v>
      </c>
      <c r="Q97" s="102" t="str">
        <f t="shared" si="24"/>
        <v/>
      </c>
      <c r="R97" s="103" t="str">
        <f t="shared" si="25"/>
        <v/>
      </c>
      <c r="S97" s="53">
        <v>0</v>
      </c>
      <c r="T97" s="102" t="str">
        <f t="shared" si="26"/>
        <v/>
      </c>
      <c r="U97" s="103" t="str">
        <f t="shared" si="27"/>
        <v/>
      </c>
      <c r="V97" s="53">
        <v>0</v>
      </c>
      <c r="W97" s="87" t="str">
        <f t="shared" si="28"/>
        <v/>
      </c>
      <c r="X97" s="103" t="str">
        <f t="shared" si="29"/>
        <v/>
      </c>
      <c r="Y97" s="53">
        <v>0</v>
      </c>
      <c r="Z97" s="56" t="str">
        <f t="shared" si="30"/>
        <v/>
      </c>
      <c r="AA97" s="56" t="str">
        <f t="shared" si="31"/>
        <v/>
      </c>
      <c r="AB97" s="56" t="str">
        <f t="shared" si="32"/>
        <v/>
      </c>
      <c r="AC97" s="56" t="str">
        <f t="shared" si="33"/>
        <v/>
      </c>
      <c r="AD97" s="56" t="str">
        <f t="shared" si="34"/>
        <v/>
      </c>
      <c r="AE97" s="40"/>
      <c r="AF97" s="40"/>
      <c r="AG97" s="40"/>
      <c r="AH97" s="56" t="str">
        <f t="shared" si="18"/>
        <v/>
      </c>
      <c r="AI97" s="54"/>
      <c r="AJ97" s="54"/>
      <c r="AK97" s="54"/>
      <c r="AL97" s="54"/>
      <c r="AM97" s="54"/>
    </row>
    <row r="98" spans="1:39">
      <c r="A98" s="45" t="str" cm="1">
        <f t="array" ref="A98">IF(H98="PROJECT", CHAR(10) &amp; "- " &amp; _xlfn.TEXTJOIN(CHAR(10) &amp; "- ", TRUE, _xlfn._xlws.FILTER($I$9:$I$1000, ($B$9:$B$1000=B98) * ($H$9:$H$1000="Topic"))), "")</f>
        <v/>
      </c>
      <c r="B98" s="45" t="str">
        <f t="shared" si="19"/>
        <v/>
      </c>
      <c r="C98" s="95"/>
      <c r="D98" s="57"/>
      <c r="E98" s="58"/>
      <c r="F98" s="54"/>
      <c r="G98" s="52"/>
      <c r="H98" s="52"/>
      <c r="I98" s="61"/>
      <c r="J98" s="62"/>
      <c r="K98" s="129" t="str">
        <f t="shared" si="20"/>
        <v/>
      </c>
      <c r="L98" s="103" t="str">
        <f t="shared" si="21"/>
        <v/>
      </c>
      <c r="M98" s="52">
        <v>0</v>
      </c>
      <c r="N98" s="102" t="str">
        <f t="shared" si="22"/>
        <v/>
      </c>
      <c r="O98" s="103" t="str">
        <f t="shared" si="23"/>
        <v/>
      </c>
      <c r="P98" s="52">
        <v>0</v>
      </c>
      <c r="Q98" s="102" t="str">
        <f t="shared" si="24"/>
        <v/>
      </c>
      <c r="R98" s="103" t="str">
        <f t="shared" si="25"/>
        <v/>
      </c>
      <c r="S98" s="52">
        <v>0</v>
      </c>
      <c r="T98" s="102" t="str">
        <f t="shared" si="26"/>
        <v/>
      </c>
      <c r="U98" s="103" t="str">
        <f t="shared" si="27"/>
        <v/>
      </c>
      <c r="V98" s="52">
        <v>0</v>
      </c>
      <c r="W98" s="87" t="str">
        <f t="shared" si="28"/>
        <v/>
      </c>
      <c r="X98" s="103" t="str">
        <f t="shared" si="29"/>
        <v/>
      </c>
      <c r="Y98" s="52">
        <v>0</v>
      </c>
      <c r="Z98" s="56" t="str">
        <f t="shared" si="30"/>
        <v/>
      </c>
      <c r="AA98" s="56" t="str">
        <f t="shared" si="31"/>
        <v/>
      </c>
      <c r="AB98" s="56" t="str">
        <f t="shared" si="32"/>
        <v/>
      </c>
      <c r="AC98" s="56" t="str">
        <f t="shared" si="33"/>
        <v/>
      </c>
      <c r="AD98" s="56" t="str">
        <f t="shared" si="34"/>
        <v/>
      </c>
      <c r="AE98" s="40"/>
      <c r="AF98" s="40"/>
      <c r="AG98" s="40"/>
      <c r="AH98" s="56" t="str">
        <f t="shared" si="18"/>
        <v/>
      </c>
      <c r="AI98" s="54"/>
      <c r="AJ98" s="54"/>
      <c r="AK98" s="54"/>
      <c r="AL98" s="54"/>
      <c r="AM98" s="54"/>
    </row>
    <row r="99" spans="1:39">
      <c r="A99" s="45" t="str" cm="1">
        <f t="array" ref="A99">IF(H99="PROJECT", CHAR(10) &amp; "- " &amp; _xlfn.TEXTJOIN(CHAR(10) &amp; "- ", TRUE, _xlfn._xlws.FILTER($I$9:$I$1000, ($B$9:$B$1000=B99) * ($H$9:$H$1000="Topic"))), "")</f>
        <v/>
      </c>
      <c r="B99" s="45" t="str">
        <f t="shared" si="19"/>
        <v/>
      </c>
      <c r="C99" s="95"/>
      <c r="D99" s="46"/>
      <c r="E99" s="58"/>
      <c r="F99" s="67"/>
      <c r="G99" s="53"/>
      <c r="H99" s="53"/>
      <c r="I99" s="50"/>
      <c r="J99" s="51"/>
      <c r="K99" s="129" t="str">
        <f t="shared" si="20"/>
        <v/>
      </c>
      <c r="L99" s="103" t="str">
        <f t="shared" si="21"/>
        <v/>
      </c>
      <c r="M99" s="53">
        <v>0</v>
      </c>
      <c r="N99" s="102" t="str">
        <f t="shared" si="22"/>
        <v/>
      </c>
      <c r="O99" s="103" t="str">
        <f t="shared" si="23"/>
        <v/>
      </c>
      <c r="P99" s="53">
        <v>0</v>
      </c>
      <c r="Q99" s="102" t="str">
        <f t="shared" si="24"/>
        <v/>
      </c>
      <c r="R99" s="103" t="str">
        <f t="shared" si="25"/>
        <v/>
      </c>
      <c r="S99" s="53">
        <v>0</v>
      </c>
      <c r="T99" s="102" t="str">
        <f t="shared" si="26"/>
        <v/>
      </c>
      <c r="U99" s="103" t="str">
        <f t="shared" si="27"/>
        <v/>
      </c>
      <c r="V99" s="53">
        <v>0</v>
      </c>
      <c r="W99" s="87" t="str">
        <f t="shared" si="28"/>
        <v/>
      </c>
      <c r="X99" s="103" t="str">
        <f t="shared" si="29"/>
        <v/>
      </c>
      <c r="Y99" s="53">
        <v>0</v>
      </c>
      <c r="Z99" s="56" t="str">
        <f t="shared" si="30"/>
        <v/>
      </c>
      <c r="AA99" s="56" t="str">
        <f t="shared" si="31"/>
        <v/>
      </c>
      <c r="AB99" s="56" t="str">
        <f t="shared" si="32"/>
        <v/>
      </c>
      <c r="AC99" s="56" t="str">
        <f t="shared" si="33"/>
        <v/>
      </c>
      <c r="AD99" s="56" t="str">
        <f t="shared" si="34"/>
        <v/>
      </c>
      <c r="AE99" s="40"/>
      <c r="AF99" s="40"/>
      <c r="AG99" s="40"/>
      <c r="AH99" s="56" t="str">
        <f t="shared" si="18"/>
        <v/>
      </c>
      <c r="AI99" s="54"/>
      <c r="AJ99" s="54"/>
      <c r="AK99" s="54"/>
      <c r="AL99" s="54"/>
      <c r="AM99" s="54"/>
    </row>
    <row r="100" spans="1:39">
      <c r="A100" s="45" t="str" cm="1">
        <f t="array" ref="A100">IF(H100="PROJECT", CHAR(10) &amp; "- " &amp; _xlfn.TEXTJOIN(CHAR(10) &amp; "- ", TRUE, _xlfn._xlws.FILTER($I$9:$I$1000, ($B$9:$B$1000=B100) * ($H$9:$H$1000="Topic"))), "")</f>
        <v/>
      </c>
      <c r="B100" s="45" t="str">
        <f t="shared" si="19"/>
        <v/>
      </c>
      <c r="C100" s="95"/>
      <c r="D100" s="57"/>
      <c r="E100" s="58"/>
      <c r="F100" s="54"/>
      <c r="G100" s="52"/>
      <c r="H100" s="52"/>
      <c r="I100" s="61"/>
      <c r="J100" s="62"/>
      <c r="K100" s="129" t="str">
        <f t="shared" si="20"/>
        <v/>
      </c>
      <c r="L100" s="103" t="str">
        <f t="shared" si="21"/>
        <v/>
      </c>
      <c r="M100" s="52">
        <v>0</v>
      </c>
      <c r="N100" s="102" t="str">
        <f t="shared" si="22"/>
        <v/>
      </c>
      <c r="O100" s="103" t="str">
        <f t="shared" si="23"/>
        <v/>
      </c>
      <c r="P100" s="52">
        <v>0</v>
      </c>
      <c r="Q100" s="102" t="str">
        <f t="shared" si="24"/>
        <v/>
      </c>
      <c r="R100" s="103" t="str">
        <f t="shared" si="25"/>
        <v/>
      </c>
      <c r="S100" s="52">
        <v>0</v>
      </c>
      <c r="T100" s="102" t="str">
        <f t="shared" si="26"/>
        <v/>
      </c>
      <c r="U100" s="103" t="str">
        <f t="shared" si="27"/>
        <v/>
      </c>
      <c r="V100" s="52">
        <v>0</v>
      </c>
      <c r="W100" s="87" t="str">
        <f t="shared" si="28"/>
        <v/>
      </c>
      <c r="X100" s="103" t="str">
        <f t="shared" si="29"/>
        <v/>
      </c>
      <c r="Y100" s="52">
        <v>0</v>
      </c>
      <c r="Z100" s="56" t="str">
        <f t="shared" si="30"/>
        <v/>
      </c>
      <c r="AA100" s="56" t="str">
        <f t="shared" si="31"/>
        <v/>
      </c>
      <c r="AB100" s="56" t="str">
        <f t="shared" si="32"/>
        <v/>
      </c>
      <c r="AC100" s="56" t="str">
        <f t="shared" si="33"/>
        <v/>
      </c>
      <c r="AD100" s="56" t="str">
        <f t="shared" si="34"/>
        <v/>
      </c>
      <c r="AE100" s="40"/>
      <c r="AF100" s="40"/>
      <c r="AG100" s="40"/>
      <c r="AH100" s="56" t="str">
        <f t="shared" si="18"/>
        <v/>
      </c>
      <c r="AI100" s="54"/>
      <c r="AJ100" s="54"/>
      <c r="AK100" s="54"/>
      <c r="AL100" s="54"/>
      <c r="AM100" s="54"/>
    </row>
    <row r="101" spans="1:39">
      <c r="A101" s="45" t="str" cm="1">
        <f t="array" ref="A101">IF(H101="PROJECT", CHAR(10) &amp; "- " &amp; _xlfn.TEXTJOIN(CHAR(10) &amp; "- ", TRUE, _xlfn._xlws.FILTER($I$9:$I$1000, ($B$9:$B$1000=B101) * ($H$9:$H$1000="Topic"))), "")</f>
        <v/>
      </c>
      <c r="B101" s="45" t="str">
        <f t="shared" si="19"/>
        <v/>
      </c>
      <c r="C101" s="95"/>
      <c r="D101" s="46"/>
      <c r="E101" s="58"/>
      <c r="F101" s="67"/>
      <c r="G101" s="53"/>
      <c r="H101" s="53"/>
      <c r="I101" s="50"/>
      <c r="J101" s="51"/>
      <c r="K101" s="129" t="str">
        <f t="shared" si="20"/>
        <v/>
      </c>
      <c r="L101" s="103" t="str">
        <f t="shared" si="21"/>
        <v/>
      </c>
      <c r="M101" s="53">
        <v>0</v>
      </c>
      <c r="N101" s="102" t="str">
        <f t="shared" si="22"/>
        <v/>
      </c>
      <c r="O101" s="103" t="str">
        <f t="shared" si="23"/>
        <v/>
      </c>
      <c r="P101" s="53">
        <v>0</v>
      </c>
      <c r="Q101" s="102" t="str">
        <f t="shared" si="24"/>
        <v/>
      </c>
      <c r="R101" s="103" t="str">
        <f t="shared" si="25"/>
        <v/>
      </c>
      <c r="S101" s="53">
        <v>0</v>
      </c>
      <c r="T101" s="102" t="str">
        <f t="shared" si="26"/>
        <v/>
      </c>
      <c r="U101" s="103" t="str">
        <f t="shared" si="27"/>
        <v/>
      </c>
      <c r="V101" s="53">
        <v>0</v>
      </c>
      <c r="W101" s="87" t="str">
        <f t="shared" si="28"/>
        <v/>
      </c>
      <c r="X101" s="103" t="str">
        <f t="shared" si="29"/>
        <v/>
      </c>
      <c r="Y101" s="53">
        <v>0</v>
      </c>
      <c r="Z101" s="56" t="str">
        <f t="shared" si="30"/>
        <v/>
      </c>
      <c r="AA101" s="56" t="str">
        <f t="shared" si="31"/>
        <v/>
      </c>
      <c r="AB101" s="56" t="str">
        <f t="shared" si="32"/>
        <v/>
      </c>
      <c r="AC101" s="56" t="str">
        <f t="shared" si="33"/>
        <v/>
      </c>
      <c r="AD101" s="56" t="str">
        <f t="shared" si="34"/>
        <v/>
      </c>
      <c r="AE101" s="40"/>
      <c r="AF101" s="40"/>
      <c r="AG101" s="40"/>
      <c r="AH101" s="56" t="str">
        <f t="shared" si="18"/>
        <v/>
      </c>
      <c r="AI101" s="54"/>
      <c r="AJ101" s="54"/>
      <c r="AK101" s="54"/>
      <c r="AL101" s="54"/>
      <c r="AM101" s="54"/>
    </row>
    <row r="102" spans="1:39">
      <c r="A102" s="45" t="str" cm="1">
        <f t="array" ref="A102">IF(H102="PROJECT", CHAR(10) &amp; "- " &amp; _xlfn.TEXTJOIN(CHAR(10) &amp; "- ", TRUE, _xlfn._xlws.FILTER($I$9:$I$1000, ($B$9:$B$1000=B102) * ($H$9:$H$1000="Topic"))), "")</f>
        <v/>
      </c>
      <c r="B102" s="45" t="str">
        <f t="shared" si="19"/>
        <v/>
      </c>
      <c r="C102" s="95"/>
      <c r="D102" s="57"/>
      <c r="E102" s="58"/>
      <c r="F102" s="54"/>
      <c r="G102" s="52"/>
      <c r="H102" s="52"/>
      <c r="I102" s="61"/>
      <c r="J102" s="62"/>
      <c r="K102" s="129" t="str">
        <f t="shared" si="20"/>
        <v/>
      </c>
      <c r="L102" s="103" t="str">
        <f t="shared" si="21"/>
        <v/>
      </c>
      <c r="M102" s="52">
        <v>0</v>
      </c>
      <c r="N102" s="102" t="str">
        <f t="shared" si="22"/>
        <v/>
      </c>
      <c r="O102" s="103" t="str">
        <f t="shared" si="23"/>
        <v/>
      </c>
      <c r="P102" s="52">
        <v>0</v>
      </c>
      <c r="Q102" s="102" t="str">
        <f t="shared" si="24"/>
        <v/>
      </c>
      <c r="R102" s="103" t="str">
        <f t="shared" si="25"/>
        <v/>
      </c>
      <c r="S102" s="52">
        <v>0</v>
      </c>
      <c r="T102" s="102" t="str">
        <f t="shared" si="26"/>
        <v/>
      </c>
      <c r="U102" s="103" t="str">
        <f t="shared" si="27"/>
        <v/>
      </c>
      <c r="V102" s="52">
        <v>0</v>
      </c>
      <c r="W102" s="87" t="str">
        <f t="shared" si="28"/>
        <v/>
      </c>
      <c r="X102" s="103" t="str">
        <f t="shared" si="29"/>
        <v/>
      </c>
      <c r="Y102" s="52">
        <v>0</v>
      </c>
      <c r="Z102" s="56" t="str">
        <f t="shared" si="30"/>
        <v/>
      </c>
      <c r="AA102" s="56" t="str">
        <f t="shared" si="31"/>
        <v/>
      </c>
      <c r="AB102" s="56" t="str">
        <f t="shared" si="32"/>
        <v/>
      </c>
      <c r="AC102" s="56" t="str">
        <f t="shared" si="33"/>
        <v/>
      </c>
      <c r="AD102" s="56" t="str">
        <f t="shared" si="34"/>
        <v/>
      </c>
      <c r="AE102" s="40"/>
      <c r="AF102" s="40"/>
      <c r="AG102" s="40"/>
      <c r="AH102" s="56" t="str">
        <f t="shared" si="18"/>
        <v/>
      </c>
      <c r="AI102" s="54"/>
      <c r="AJ102" s="54"/>
      <c r="AK102" s="54"/>
      <c r="AL102" s="54"/>
      <c r="AM102" s="54"/>
    </row>
    <row r="103" spans="1:39">
      <c r="A103" s="45" t="str" cm="1">
        <f t="array" ref="A103">IF(H103="PROJECT", CHAR(10) &amp; "- " &amp; _xlfn.TEXTJOIN(CHAR(10) &amp; "- ", TRUE, _xlfn._xlws.FILTER($I$9:$I$1000, ($B$9:$B$1000=B103) * ($H$9:$H$1000="Topic"))), "")</f>
        <v/>
      </c>
      <c r="B103" s="45" t="str">
        <f t="shared" si="19"/>
        <v/>
      </c>
      <c r="C103" s="95"/>
      <c r="D103" s="46"/>
      <c r="E103" s="58"/>
      <c r="F103" s="67"/>
      <c r="G103" s="53"/>
      <c r="H103" s="53"/>
      <c r="I103" s="50"/>
      <c r="J103" s="51"/>
      <c r="K103" s="129" t="str">
        <f t="shared" si="20"/>
        <v/>
      </c>
      <c r="L103" s="103" t="str">
        <f t="shared" si="21"/>
        <v/>
      </c>
      <c r="M103" s="53">
        <v>0</v>
      </c>
      <c r="N103" s="102" t="str">
        <f t="shared" si="22"/>
        <v/>
      </c>
      <c r="O103" s="103" t="str">
        <f t="shared" si="23"/>
        <v/>
      </c>
      <c r="P103" s="53">
        <v>0</v>
      </c>
      <c r="Q103" s="102" t="str">
        <f t="shared" si="24"/>
        <v/>
      </c>
      <c r="R103" s="103" t="str">
        <f t="shared" si="25"/>
        <v/>
      </c>
      <c r="S103" s="53">
        <v>0</v>
      </c>
      <c r="T103" s="102" t="str">
        <f t="shared" si="26"/>
        <v/>
      </c>
      <c r="U103" s="103" t="str">
        <f t="shared" si="27"/>
        <v/>
      </c>
      <c r="V103" s="53">
        <v>0</v>
      </c>
      <c r="W103" s="87" t="str">
        <f t="shared" si="28"/>
        <v/>
      </c>
      <c r="X103" s="103" t="str">
        <f t="shared" si="29"/>
        <v/>
      </c>
      <c r="Y103" s="53">
        <v>0</v>
      </c>
      <c r="Z103" s="56" t="str">
        <f t="shared" si="30"/>
        <v/>
      </c>
      <c r="AA103" s="56" t="str">
        <f t="shared" si="31"/>
        <v/>
      </c>
      <c r="AB103" s="56" t="str">
        <f t="shared" si="32"/>
        <v/>
      </c>
      <c r="AC103" s="56" t="str">
        <f t="shared" si="33"/>
        <v/>
      </c>
      <c r="AD103" s="56" t="str">
        <f t="shared" si="34"/>
        <v/>
      </c>
      <c r="AE103" s="40"/>
      <c r="AF103" s="40"/>
      <c r="AG103" s="40"/>
      <c r="AH103" s="56" t="str">
        <f t="shared" si="18"/>
        <v/>
      </c>
      <c r="AI103" s="54"/>
      <c r="AJ103" s="54"/>
      <c r="AK103" s="54"/>
      <c r="AL103" s="54"/>
      <c r="AM103" s="54"/>
    </row>
    <row r="104" spans="1:39">
      <c r="A104" s="45" t="str" cm="1">
        <f t="array" ref="A104">IF(H104="PROJECT", CHAR(10) &amp; "- " &amp; _xlfn.TEXTJOIN(CHAR(10) &amp; "- ", TRUE, _xlfn._xlws.FILTER($I$9:$I$1000, ($B$9:$B$1000=B104) * ($H$9:$H$1000="Topic"))), "")</f>
        <v/>
      </c>
      <c r="B104" s="45" t="str">
        <f t="shared" si="19"/>
        <v/>
      </c>
      <c r="C104" s="95"/>
      <c r="D104" s="57"/>
      <c r="E104" s="58"/>
      <c r="F104" s="54"/>
      <c r="G104" s="52"/>
      <c r="H104" s="52"/>
      <c r="I104" s="61"/>
      <c r="J104" s="62"/>
      <c r="K104" s="129" t="str">
        <f t="shared" si="20"/>
        <v/>
      </c>
      <c r="L104" s="103" t="str">
        <f t="shared" si="21"/>
        <v/>
      </c>
      <c r="M104" s="52">
        <v>0</v>
      </c>
      <c r="N104" s="102" t="str">
        <f t="shared" si="22"/>
        <v/>
      </c>
      <c r="O104" s="103" t="str">
        <f t="shared" si="23"/>
        <v/>
      </c>
      <c r="P104" s="52">
        <v>0</v>
      </c>
      <c r="Q104" s="102" t="str">
        <f t="shared" si="24"/>
        <v/>
      </c>
      <c r="R104" s="103" t="str">
        <f t="shared" si="25"/>
        <v/>
      </c>
      <c r="S104" s="52">
        <v>0</v>
      </c>
      <c r="T104" s="102" t="str">
        <f t="shared" si="26"/>
        <v/>
      </c>
      <c r="U104" s="103" t="str">
        <f t="shared" si="27"/>
        <v/>
      </c>
      <c r="V104" s="52">
        <v>0</v>
      </c>
      <c r="W104" s="87" t="str">
        <f t="shared" si="28"/>
        <v/>
      </c>
      <c r="X104" s="103" t="str">
        <f t="shared" si="29"/>
        <v/>
      </c>
      <c r="Y104" s="52">
        <v>0</v>
      </c>
      <c r="Z104" s="56" t="str">
        <f t="shared" si="30"/>
        <v/>
      </c>
      <c r="AA104" s="56" t="str">
        <f t="shared" si="31"/>
        <v/>
      </c>
      <c r="AB104" s="56" t="str">
        <f t="shared" si="32"/>
        <v/>
      </c>
      <c r="AC104" s="56" t="str">
        <f t="shared" si="33"/>
        <v/>
      </c>
      <c r="AD104" s="56" t="str">
        <f t="shared" si="34"/>
        <v/>
      </c>
      <c r="AE104" s="40"/>
      <c r="AF104" s="40"/>
      <c r="AG104" s="40"/>
      <c r="AH104" s="56" t="str">
        <f t="shared" si="18"/>
        <v/>
      </c>
      <c r="AI104" s="54"/>
      <c r="AJ104" s="54"/>
      <c r="AK104" s="54"/>
      <c r="AL104" s="54"/>
      <c r="AM104" s="54"/>
    </row>
    <row r="105" spans="1:39">
      <c r="A105" s="45" t="str" cm="1">
        <f t="array" ref="A105">IF(H105="PROJECT", CHAR(10) &amp; "- " &amp; _xlfn.TEXTJOIN(CHAR(10) &amp; "- ", TRUE, _xlfn._xlws.FILTER($I$9:$I$1000, ($B$9:$B$1000=B105) * ($H$9:$H$1000="Topic"))), "")</f>
        <v/>
      </c>
      <c r="B105" s="45" t="str">
        <f t="shared" si="19"/>
        <v/>
      </c>
      <c r="C105" s="95"/>
      <c r="D105" s="46"/>
      <c r="E105" s="58"/>
      <c r="F105" s="67"/>
      <c r="G105" s="53"/>
      <c r="H105" s="53"/>
      <c r="I105" s="50"/>
      <c r="J105" s="51"/>
      <c r="K105" s="129" t="str">
        <f t="shared" si="20"/>
        <v/>
      </c>
      <c r="L105" s="103" t="str">
        <f t="shared" si="21"/>
        <v/>
      </c>
      <c r="M105" s="53">
        <v>0</v>
      </c>
      <c r="N105" s="102" t="str">
        <f t="shared" si="22"/>
        <v/>
      </c>
      <c r="O105" s="103" t="str">
        <f t="shared" si="23"/>
        <v/>
      </c>
      <c r="P105" s="53">
        <v>0</v>
      </c>
      <c r="Q105" s="102" t="str">
        <f t="shared" si="24"/>
        <v/>
      </c>
      <c r="R105" s="103" t="str">
        <f t="shared" si="25"/>
        <v/>
      </c>
      <c r="S105" s="53">
        <v>0</v>
      </c>
      <c r="T105" s="102" t="str">
        <f t="shared" si="26"/>
        <v/>
      </c>
      <c r="U105" s="103" t="str">
        <f t="shared" si="27"/>
        <v/>
      </c>
      <c r="V105" s="53">
        <v>0</v>
      </c>
      <c r="W105" s="87" t="str">
        <f t="shared" si="28"/>
        <v/>
      </c>
      <c r="X105" s="103" t="str">
        <f t="shared" si="29"/>
        <v/>
      </c>
      <c r="Y105" s="53">
        <v>0</v>
      </c>
      <c r="Z105" s="56" t="str">
        <f t="shared" si="30"/>
        <v/>
      </c>
      <c r="AA105" s="56" t="str">
        <f t="shared" si="31"/>
        <v/>
      </c>
      <c r="AB105" s="56" t="str">
        <f t="shared" si="32"/>
        <v/>
      </c>
      <c r="AC105" s="56" t="str">
        <f t="shared" si="33"/>
        <v/>
      </c>
      <c r="AD105" s="56" t="str">
        <f t="shared" si="34"/>
        <v/>
      </c>
      <c r="AE105" s="40"/>
      <c r="AF105" s="40"/>
      <c r="AG105" s="40"/>
      <c r="AH105" s="56" t="str">
        <f t="shared" ref="AH105:AH136" si="35">IF(AE105=$B$6,AG105,"")</f>
        <v/>
      </c>
      <c r="AI105" s="54"/>
      <c r="AJ105" s="54"/>
      <c r="AK105" s="54"/>
      <c r="AL105" s="54"/>
      <c r="AM105" s="54"/>
    </row>
    <row r="106" spans="1:39">
      <c r="A106" s="45" t="str" cm="1">
        <f t="array" ref="A106">IF(H106="PROJECT", CHAR(10) &amp; "- " &amp; _xlfn.TEXTJOIN(CHAR(10) &amp; "- ", TRUE, _xlfn._xlws.FILTER($I$9:$I$1000, ($B$9:$B$1000=B106) * ($H$9:$H$1000="Topic"))), "")</f>
        <v/>
      </c>
      <c r="B106" s="45" t="str">
        <f t="shared" si="19"/>
        <v/>
      </c>
      <c r="C106" s="95"/>
      <c r="D106" s="57"/>
      <c r="E106" s="58"/>
      <c r="F106" s="54"/>
      <c r="G106" s="52"/>
      <c r="H106" s="52"/>
      <c r="I106" s="61"/>
      <c r="J106" s="62"/>
      <c r="K106" s="129" t="str">
        <f t="shared" si="20"/>
        <v/>
      </c>
      <c r="L106" s="103" t="str">
        <f t="shared" si="21"/>
        <v/>
      </c>
      <c r="M106" s="52">
        <v>0</v>
      </c>
      <c r="N106" s="102" t="str">
        <f t="shared" si="22"/>
        <v/>
      </c>
      <c r="O106" s="103" t="str">
        <f t="shared" si="23"/>
        <v/>
      </c>
      <c r="P106" s="52">
        <v>0</v>
      </c>
      <c r="Q106" s="102" t="str">
        <f t="shared" si="24"/>
        <v/>
      </c>
      <c r="R106" s="103" t="str">
        <f t="shared" si="25"/>
        <v/>
      </c>
      <c r="S106" s="52">
        <v>0</v>
      </c>
      <c r="T106" s="102" t="str">
        <f t="shared" si="26"/>
        <v/>
      </c>
      <c r="U106" s="103" t="str">
        <f t="shared" si="27"/>
        <v/>
      </c>
      <c r="V106" s="52">
        <v>0</v>
      </c>
      <c r="W106" s="87" t="str">
        <f t="shared" si="28"/>
        <v/>
      </c>
      <c r="X106" s="103" t="str">
        <f t="shared" si="29"/>
        <v/>
      </c>
      <c r="Y106" s="52">
        <v>0</v>
      </c>
      <c r="Z106" s="56" t="str">
        <f t="shared" si="30"/>
        <v/>
      </c>
      <c r="AA106" s="56" t="str">
        <f t="shared" si="31"/>
        <v/>
      </c>
      <c r="AB106" s="56" t="str">
        <f t="shared" si="32"/>
        <v/>
      </c>
      <c r="AC106" s="56" t="str">
        <f t="shared" si="33"/>
        <v/>
      </c>
      <c r="AD106" s="56" t="str">
        <f t="shared" si="34"/>
        <v/>
      </c>
      <c r="AE106" s="40"/>
      <c r="AF106" s="40"/>
      <c r="AG106" s="40"/>
      <c r="AH106" s="56" t="str">
        <f t="shared" si="35"/>
        <v/>
      </c>
      <c r="AI106" s="54"/>
      <c r="AJ106" s="54"/>
      <c r="AK106" s="54"/>
      <c r="AL106" s="54"/>
      <c r="AM106" s="54"/>
    </row>
    <row r="107" spans="1:39">
      <c r="A107" s="45" t="str" cm="1">
        <f t="array" ref="A107">IF(H107="PROJECT", CHAR(10) &amp; "- " &amp; _xlfn.TEXTJOIN(CHAR(10) &amp; "- ", TRUE, _xlfn._xlws.FILTER($I$9:$I$1000, ($B$9:$B$1000=B107) * ($H$9:$H$1000="Topic"))), "")</f>
        <v/>
      </c>
      <c r="B107" s="45" t="str">
        <f t="shared" si="19"/>
        <v/>
      </c>
      <c r="C107" s="95"/>
      <c r="D107" s="46"/>
      <c r="E107" s="58"/>
      <c r="F107" s="67"/>
      <c r="G107" s="53"/>
      <c r="H107" s="53"/>
      <c r="I107" s="50"/>
      <c r="J107" s="51"/>
      <c r="K107" s="129" t="str">
        <f t="shared" si="20"/>
        <v/>
      </c>
      <c r="L107" s="103" t="str">
        <f t="shared" si="21"/>
        <v/>
      </c>
      <c r="M107" s="53">
        <v>0</v>
      </c>
      <c r="N107" s="102" t="str">
        <f t="shared" si="22"/>
        <v/>
      </c>
      <c r="O107" s="103" t="str">
        <f t="shared" si="23"/>
        <v/>
      </c>
      <c r="P107" s="53">
        <v>0</v>
      </c>
      <c r="Q107" s="102" t="str">
        <f t="shared" si="24"/>
        <v/>
      </c>
      <c r="R107" s="103" t="str">
        <f t="shared" si="25"/>
        <v/>
      </c>
      <c r="S107" s="53">
        <v>0</v>
      </c>
      <c r="T107" s="102" t="str">
        <f t="shared" si="26"/>
        <v/>
      </c>
      <c r="U107" s="103" t="str">
        <f t="shared" si="27"/>
        <v/>
      </c>
      <c r="V107" s="53">
        <v>0</v>
      </c>
      <c r="W107" s="87" t="str">
        <f t="shared" si="28"/>
        <v/>
      </c>
      <c r="X107" s="103" t="str">
        <f t="shared" si="29"/>
        <v/>
      </c>
      <c r="Y107" s="53">
        <v>0</v>
      </c>
      <c r="Z107" s="56" t="str">
        <f t="shared" si="30"/>
        <v/>
      </c>
      <c r="AA107" s="56" t="str">
        <f t="shared" si="31"/>
        <v/>
      </c>
      <c r="AB107" s="56" t="str">
        <f t="shared" si="32"/>
        <v/>
      </c>
      <c r="AC107" s="56" t="str">
        <f t="shared" si="33"/>
        <v/>
      </c>
      <c r="AD107" s="56" t="str">
        <f t="shared" si="34"/>
        <v/>
      </c>
      <c r="AE107" s="40"/>
      <c r="AF107" s="40"/>
      <c r="AG107" s="40"/>
      <c r="AH107" s="56" t="str">
        <f t="shared" si="35"/>
        <v/>
      </c>
      <c r="AI107" s="54"/>
      <c r="AJ107" s="54"/>
      <c r="AK107" s="54"/>
      <c r="AL107" s="54"/>
      <c r="AM107" s="54"/>
    </row>
    <row r="108" spans="1:39">
      <c r="A108" s="45" t="str" cm="1">
        <f t="array" ref="A108">IF(H108="PROJECT", CHAR(10) &amp; "- " &amp; _xlfn.TEXTJOIN(CHAR(10) &amp; "- ", TRUE, _xlfn._xlws.FILTER($I$9:$I$1000, ($B$9:$B$1000=B108) * ($H$9:$H$1000="Topic"))), "")</f>
        <v/>
      </c>
      <c r="B108" s="45" t="str">
        <f t="shared" si="19"/>
        <v/>
      </c>
      <c r="C108" s="95"/>
      <c r="D108" s="57"/>
      <c r="E108" s="58"/>
      <c r="F108" s="54"/>
      <c r="G108" s="52"/>
      <c r="H108" s="52"/>
      <c r="I108" s="61"/>
      <c r="J108" s="62"/>
      <c r="K108" s="129" t="str">
        <f t="shared" si="20"/>
        <v/>
      </c>
      <c r="L108" s="103" t="str">
        <f t="shared" si="21"/>
        <v/>
      </c>
      <c r="M108" s="52">
        <v>0</v>
      </c>
      <c r="N108" s="102" t="str">
        <f t="shared" si="22"/>
        <v/>
      </c>
      <c r="O108" s="103" t="str">
        <f t="shared" si="23"/>
        <v/>
      </c>
      <c r="P108" s="52">
        <v>0</v>
      </c>
      <c r="Q108" s="102" t="str">
        <f t="shared" si="24"/>
        <v/>
      </c>
      <c r="R108" s="103" t="str">
        <f t="shared" si="25"/>
        <v/>
      </c>
      <c r="S108" s="52">
        <v>0</v>
      </c>
      <c r="T108" s="102" t="str">
        <f t="shared" si="26"/>
        <v/>
      </c>
      <c r="U108" s="103" t="str">
        <f t="shared" si="27"/>
        <v/>
      </c>
      <c r="V108" s="52">
        <v>0</v>
      </c>
      <c r="W108" s="87" t="str">
        <f t="shared" si="28"/>
        <v/>
      </c>
      <c r="X108" s="103" t="str">
        <f t="shared" si="29"/>
        <v/>
      </c>
      <c r="Y108" s="52">
        <v>0</v>
      </c>
      <c r="Z108" s="56" t="str">
        <f t="shared" si="30"/>
        <v/>
      </c>
      <c r="AA108" s="56" t="str">
        <f t="shared" si="31"/>
        <v/>
      </c>
      <c r="AB108" s="56" t="str">
        <f t="shared" si="32"/>
        <v/>
      </c>
      <c r="AC108" s="56" t="str">
        <f t="shared" si="33"/>
        <v/>
      </c>
      <c r="AD108" s="56" t="str">
        <f t="shared" si="34"/>
        <v/>
      </c>
      <c r="AE108" s="40"/>
      <c r="AF108" s="40"/>
      <c r="AG108" s="40"/>
      <c r="AH108" s="56" t="str">
        <f t="shared" si="35"/>
        <v/>
      </c>
      <c r="AI108" s="54"/>
      <c r="AJ108" s="54"/>
      <c r="AK108" s="54"/>
      <c r="AL108" s="54"/>
      <c r="AM108" s="54"/>
    </row>
    <row r="109" spans="1:39">
      <c r="A109" s="45" t="str" cm="1">
        <f t="array" ref="A109">IF(H109="PROJECT", CHAR(10) &amp; "- " &amp; _xlfn.TEXTJOIN(CHAR(10) &amp; "- ", TRUE, _xlfn._xlws.FILTER($I$9:$I$1000, ($B$9:$B$1000=B109) * ($H$9:$H$1000="Topic"))), "")</f>
        <v/>
      </c>
      <c r="B109" s="45" t="str">
        <f t="shared" si="19"/>
        <v/>
      </c>
      <c r="C109" s="95"/>
      <c r="D109" s="46"/>
      <c r="E109" s="58"/>
      <c r="F109" s="67"/>
      <c r="G109" s="53"/>
      <c r="H109" s="53"/>
      <c r="I109" s="50"/>
      <c r="J109" s="51"/>
      <c r="K109" s="129" t="str">
        <f t="shared" si="20"/>
        <v/>
      </c>
      <c r="L109" s="103" t="str">
        <f t="shared" si="21"/>
        <v/>
      </c>
      <c r="M109" s="53">
        <v>0</v>
      </c>
      <c r="N109" s="102" t="str">
        <f t="shared" si="22"/>
        <v/>
      </c>
      <c r="O109" s="103" t="str">
        <f t="shared" si="23"/>
        <v/>
      </c>
      <c r="P109" s="53">
        <v>0</v>
      </c>
      <c r="Q109" s="102" t="str">
        <f t="shared" si="24"/>
        <v/>
      </c>
      <c r="R109" s="103" t="str">
        <f t="shared" si="25"/>
        <v/>
      </c>
      <c r="S109" s="53">
        <v>0</v>
      </c>
      <c r="T109" s="102" t="str">
        <f t="shared" si="26"/>
        <v/>
      </c>
      <c r="U109" s="103" t="str">
        <f t="shared" si="27"/>
        <v/>
      </c>
      <c r="V109" s="53">
        <v>0</v>
      </c>
      <c r="W109" s="87" t="str">
        <f t="shared" si="28"/>
        <v/>
      </c>
      <c r="X109" s="103" t="str">
        <f t="shared" si="29"/>
        <v/>
      </c>
      <c r="Y109" s="53">
        <v>0</v>
      </c>
      <c r="Z109" s="56" t="str">
        <f t="shared" si="30"/>
        <v/>
      </c>
      <c r="AA109" s="56" t="str">
        <f t="shared" si="31"/>
        <v/>
      </c>
      <c r="AB109" s="56" t="str">
        <f t="shared" si="32"/>
        <v/>
      </c>
      <c r="AC109" s="56" t="str">
        <f t="shared" si="33"/>
        <v/>
      </c>
      <c r="AD109" s="56" t="str">
        <f t="shared" si="34"/>
        <v/>
      </c>
      <c r="AE109" s="40"/>
      <c r="AF109" s="40"/>
      <c r="AG109" s="40"/>
      <c r="AH109" s="56" t="str">
        <f t="shared" si="35"/>
        <v/>
      </c>
      <c r="AI109" s="54"/>
      <c r="AJ109" s="54"/>
      <c r="AK109" s="54"/>
      <c r="AL109" s="54"/>
      <c r="AM109" s="54"/>
    </row>
    <row r="110" spans="1:39">
      <c r="A110" s="45" t="str" cm="1">
        <f t="array" ref="A110">IF(H110="PROJECT", CHAR(10) &amp; "- " &amp; _xlfn.TEXTJOIN(CHAR(10) &amp; "- ", TRUE, _xlfn._xlws.FILTER($I$9:$I$1000, ($B$9:$B$1000=B110) * ($H$9:$H$1000="Topic"))), "")</f>
        <v/>
      </c>
      <c r="B110" s="45" t="str">
        <f t="shared" si="19"/>
        <v/>
      </c>
      <c r="C110" s="95"/>
      <c r="D110" s="57"/>
      <c r="E110" s="58"/>
      <c r="F110" s="54"/>
      <c r="G110" s="52"/>
      <c r="H110" s="52"/>
      <c r="I110" s="61"/>
      <c r="J110" s="62"/>
      <c r="K110" s="129" t="str">
        <f t="shared" si="20"/>
        <v/>
      </c>
      <c r="L110" s="103" t="str">
        <f t="shared" si="21"/>
        <v/>
      </c>
      <c r="M110" s="52">
        <v>0</v>
      </c>
      <c r="N110" s="102" t="str">
        <f t="shared" si="22"/>
        <v/>
      </c>
      <c r="O110" s="103" t="str">
        <f t="shared" si="23"/>
        <v/>
      </c>
      <c r="P110" s="52">
        <v>0</v>
      </c>
      <c r="Q110" s="102" t="str">
        <f t="shared" si="24"/>
        <v/>
      </c>
      <c r="R110" s="103" t="str">
        <f t="shared" si="25"/>
        <v/>
      </c>
      <c r="S110" s="52">
        <v>0</v>
      </c>
      <c r="T110" s="102" t="str">
        <f t="shared" si="26"/>
        <v/>
      </c>
      <c r="U110" s="103" t="str">
        <f t="shared" si="27"/>
        <v/>
      </c>
      <c r="V110" s="52">
        <v>0</v>
      </c>
      <c r="W110" s="87" t="str">
        <f t="shared" si="28"/>
        <v/>
      </c>
      <c r="X110" s="103" t="str">
        <f t="shared" si="29"/>
        <v/>
      </c>
      <c r="Y110" s="52">
        <v>0</v>
      </c>
      <c r="Z110" s="56" t="str">
        <f t="shared" si="30"/>
        <v/>
      </c>
      <c r="AA110" s="56" t="str">
        <f t="shared" si="31"/>
        <v/>
      </c>
      <c r="AB110" s="56" t="str">
        <f t="shared" si="32"/>
        <v/>
      </c>
      <c r="AC110" s="56" t="str">
        <f t="shared" si="33"/>
        <v/>
      </c>
      <c r="AD110" s="56" t="str">
        <f t="shared" si="34"/>
        <v/>
      </c>
      <c r="AE110" s="40"/>
      <c r="AF110" s="40"/>
      <c r="AG110" s="40"/>
      <c r="AH110" s="56" t="str">
        <f t="shared" si="35"/>
        <v/>
      </c>
      <c r="AI110" s="54"/>
      <c r="AJ110" s="54"/>
      <c r="AK110" s="54"/>
      <c r="AL110" s="54"/>
      <c r="AM110" s="54"/>
    </row>
    <row r="111" spans="1:39">
      <c r="A111" s="45" t="str" cm="1">
        <f t="array" ref="A111">IF(H111="PROJECT", CHAR(10) &amp; "- " &amp; _xlfn.TEXTJOIN(CHAR(10) &amp; "- ", TRUE, _xlfn._xlws.FILTER($I$9:$I$1000, ($B$9:$B$1000=B111) * ($H$9:$H$1000="Topic"))), "")</f>
        <v/>
      </c>
      <c r="B111" s="45" t="str">
        <f t="shared" si="19"/>
        <v/>
      </c>
      <c r="C111" s="95"/>
      <c r="D111" s="46"/>
      <c r="E111" s="58"/>
      <c r="F111" s="67"/>
      <c r="G111" s="53"/>
      <c r="H111" s="53"/>
      <c r="I111" s="50"/>
      <c r="J111" s="51"/>
      <c r="K111" s="129" t="str">
        <f t="shared" si="20"/>
        <v/>
      </c>
      <c r="L111" s="103" t="str">
        <f t="shared" si="21"/>
        <v/>
      </c>
      <c r="M111" s="53">
        <v>0</v>
      </c>
      <c r="N111" s="102" t="str">
        <f t="shared" si="22"/>
        <v/>
      </c>
      <c r="O111" s="103" t="str">
        <f t="shared" si="23"/>
        <v/>
      </c>
      <c r="P111" s="53">
        <v>0</v>
      </c>
      <c r="Q111" s="102" t="str">
        <f t="shared" si="24"/>
        <v/>
      </c>
      <c r="R111" s="103" t="str">
        <f t="shared" si="25"/>
        <v/>
      </c>
      <c r="S111" s="53">
        <v>0</v>
      </c>
      <c r="T111" s="102" t="str">
        <f t="shared" si="26"/>
        <v/>
      </c>
      <c r="U111" s="103" t="str">
        <f t="shared" si="27"/>
        <v/>
      </c>
      <c r="V111" s="53">
        <v>0</v>
      </c>
      <c r="W111" s="87" t="str">
        <f t="shared" si="28"/>
        <v/>
      </c>
      <c r="X111" s="103" t="str">
        <f t="shared" si="29"/>
        <v/>
      </c>
      <c r="Y111" s="53">
        <v>0</v>
      </c>
      <c r="Z111" s="56" t="str">
        <f t="shared" si="30"/>
        <v/>
      </c>
      <c r="AA111" s="56" t="str">
        <f t="shared" si="31"/>
        <v/>
      </c>
      <c r="AB111" s="56" t="str">
        <f t="shared" si="32"/>
        <v/>
      </c>
      <c r="AC111" s="56" t="str">
        <f t="shared" si="33"/>
        <v/>
      </c>
      <c r="AD111" s="56" t="str">
        <f t="shared" si="34"/>
        <v/>
      </c>
      <c r="AE111" s="40"/>
      <c r="AF111" s="40"/>
      <c r="AG111" s="40"/>
      <c r="AH111" s="56" t="str">
        <f t="shared" si="35"/>
        <v/>
      </c>
      <c r="AI111" s="54"/>
      <c r="AJ111" s="54"/>
      <c r="AK111" s="54"/>
      <c r="AL111" s="54"/>
      <c r="AM111" s="54"/>
    </row>
    <row r="112" spans="1:39">
      <c r="A112" s="45" t="str" cm="1">
        <f t="array" ref="A112">IF(H112="PROJECT", CHAR(10) &amp; "- " &amp; _xlfn.TEXTJOIN(CHAR(10) &amp; "- ", TRUE, _xlfn._xlws.FILTER($I$9:$I$1000, ($B$9:$B$1000=B112) * ($H$9:$H$1000="Topic"))), "")</f>
        <v/>
      </c>
      <c r="B112" s="45" t="str">
        <f t="shared" si="19"/>
        <v/>
      </c>
      <c r="C112" s="95"/>
      <c r="D112" s="57"/>
      <c r="E112" s="58"/>
      <c r="F112" s="54"/>
      <c r="G112" s="52"/>
      <c r="H112" s="52"/>
      <c r="I112" s="61"/>
      <c r="J112" s="62"/>
      <c r="K112" s="129" t="str">
        <f t="shared" si="20"/>
        <v/>
      </c>
      <c r="L112" s="103" t="str">
        <f t="shared" si="21"/>
        <v/>
      </c>
      <c r="M112" s="52">
        <v>0</v>
      </c>
      <c r="N112" s="102" t="str">
        <f t="shared" si="22"/>
        <v/>
      </c>
      <c r="O112" s="103" t="str">
        <f t="shared" si="23"/>
        <v/>
      </c>
      <c r="P112" s="52">
        <v>0</v>
      </c>
      <c r="Q112" s="102" t="str">
        <f t="shared" si="24"/>
        <v/>
      </c>
      <c r="R112" s="103" t="str">
        <f t="shared" si="25"/>
        <v/>
      </c>
      <c r="S112" s="52">
        <v>0</v>
      </c>
      <c r="T112" s="102" t="str">
        <f t="shared" si="26"/>
        <v/>
      </c>
      <c r="U112" s="103" t="str">
        <f t="shared" si="27"/>
        <v/>
      </c>
      <c r="V112" s="52">
        <v>0</v>
      </c>
      <c r="W112" s="87" t="str">
        <f t="shared" si="28"/>
        <v/>
      </c>
      <c r="X112" s="103" t="str">
        <f t="shared" si="29"/>
        <v/>
      </c>
      <c r="Y112" s="52">
        <v>0</v>
      </c>
      <c r="Z112" s="56" t="str">
        <f t="shared" si="30"/>
        <v/>
      </c>
      <c r="AA112" s="56" t="str">
        <f t="shared" si="31"/>
        <v/>
      </c>
      <c r="AB112" s="56" t="str">
        <f t="shared" si="32"/>
        <v/>
      </c>
      <c r="AC112" s="56" t="str">
        <f t="shared" si="33"/>
        <v/>
      </c>
      <c r="AD112" s="56" t="str">
        <f t="shared" si="34"/>
        <v/>
      </c>
      <c r="AE112" s="40"/>
      <c r="AF112" s="40"/>
      <c r="AG112" s="40"/>
      <c r="AH112" s="56" t="str">
        <f t="shared" si="35"/>
        <v/>
      </c>
      <c r="AI112" s="54"/>
      <c r="AJ112" s="54"/>
      <c r="AK112" s="54"/>
      <c r="AL112" s="54"/>
      <c r="AM112" s="54"/>
    </row>
    <row r="113" spans="1:39">
      <c r="A113" s="45" t="str" cm="1">
        <f t="array" ref="A113">IF(H113="PROJECT", CHAR(10) &amp; "- " &amp; _xlfn.TEXTJOIN(CHAR(10) &amp; "- ", TRUE, _xlfn._xlws.FILTER($I$9:$I$1000, ($B$9:$B$1000=B113) * ($H$9:$H$1000="Topic"))), "")</f>
        <v/>
      </c>
      <c r="B113" s="45" t="str">
        <f t="shared" si="19"/>
        <v/>
      </c>
      <c r="C113" s="95"/>
      <c r="D113" s="46"/>
      <c r="E113" s="58"/>
      <c r="F113" s="67"/>
      <c r="G113" s="53"/>
      <c r="H113" s="53"/>
      <c r="I113" s="50"/>
      <c r="J113" s="51"/>
      <c r="K113" s="129" t="str">
        <f t="shared" si="20"/>
        <v/>
      </c>
      <c r="L113" s="103" t="str">
        <f t="shared" si="21"/>
        <v/>
      </c>
      <c r="M113" s="53">
        <v>0</v>
      </c>
      <c r="N113" s="102" t="str">
        <f t="shared" si="22"/>
        <v/>
      </c>
      <c r="O113" s="103" t="str">
        <f t="shared" si="23"/>
        <v/>
      </c>
      <c r="P113" s="53">
        <v>0</v>
      </c>
      <c r="Q113" s="102" t="str">
        <f t="shared" si="24"/>
        <v/>
      </c>
      <c r="R113" s="103" t="str">
        <f t="shared" si="25"/>
        <v/>
      </c>
      <c r="S113" s="53">
        <v>0</v>
      </c>
      <c r="T113" s="102" t="str">
        <f t="shared" si="26"/>
        <v/>
      </c>
      <c r="U113" s="103" t="str">
        <f t="shared" si="27"/>
        <v/>
      </c>
      <c r="V113" s="53">
        <v>0</v>
      </c>
      <c r="W113" s="87" t="str">
        <f t="shared" si="28"/>
        <v/>
      </c>
      <c r="X113" s="103" t="str">
        <f t="shared" si="29"/>
        <v/>
      </c>
      <c r="Y113" s="53">
        <v>0</v>
      </c>
      <c r="Z113" s="56" t="str">
        <f t="shared" si="30"/>
        <v/>
      </c>
      <c r="AA113" s="56" t="str">
        <f t="shared" si="31"/>
        <v/>
      </c>
      <c r="AB113" s="56" t="str">
        <f t="shared" si="32"/>
        <v/>
      </c>
      <c r="AC113" s="56" t="str">
        <f t="shared" si="33"/>
        <v/>
      </c>
      <c r="AD113" s="56" t="str">
        <f t="shared" si="34"/>
        <v/>
      </c>
      <c r="AE113" s="40"/>
      <c r="AF113" s="40"/>
      <c r="AG113" s="40"/>
      <c r="AH113" s="56" t="str">
        <f t="shared" si="35"/>
        <v/>
      </c>
      <c r="AI113" s="54"/>
      <c r="AJ113" s="54"/>
      <c r="AK113" s="54"/>
      <c r="AL113" s="54"/>
      <c r="AM113" s="54"/>
    </row>
    <row r="114" spans="1:39">
      <c r="A114" s="45" t="str" cm="1">
        <f t="array" ref="A114">IF(H114="PROJECT", CHAR(10) &amp; "- " &amp; _xlfn.TEXTJOIN(CHAR(10) &amp; "- ", TRUE, _xlfn._xlws.FILTER($I$9:$I$1000, ($B$9:$B$1000=B114) * ($H$9:$H$1000="Topic"))), "")</f>
        <v/>
      </c>
      <c r="B114" s="45" t="str">
        <f t="shared" si="19"/>
        <v/>
      </c>
      <c r="C114" s="95"/>
      <c r="D114" s="57"/>
      <c r="E114" s="58"/>
      <c r="F114" s="54"/>
      <c r="G114" s="52"/>
      <c r="H114" s="52"/>
      <c r="I114" s="61"/>
      <c r="J114" s="62"/>
      <c r="K114" s="129" t="str">
        <f t="shared" si="20"/>
        <v/>
      </c>
      <c r="L114" s="103" t="str">
        <f t="shared" si="21"/>
        <v/>
      </c>
      <c r="M114" s="52">
        <v>0</v>
      </c>
      <c r="N114" s="102" t="str">
        <f t="shared" si="22"/>
        <v/>
      </c>
      <c r="O114" s="103" t="str">
        <f t="shared" si="23"/>
        <v/>
      </c>
      <c r="P114" s="52">
        <v>0</v>
      </c>
      <c r="Q114" s="102" t="str">
        <f t="shared" si="24"/>
        <v/>
      </c>
      <c r="R114" s="103" t="str">
        <f t="shared" si="25"/>
        <v/>
      </c>
      <c r="S114" s="52">
        <v>0</v>
      </c>
      <c r="T114" s="102" t="str">
        <f t="shared" si="26"/>
        <v/>
      </c>
      <c r="U114" s="103" t="str">
        <f t="shared" si="27"/>
        <v/>
      </c>
      <c r="V114" s="52">
        <v>0</v>
      </c>
      <c r="W114" s="87" t="str">
        <f t="shared" si="28"/>
        <v/>
      </c>
      <c r="X114" s="103" t="str">
        <f t="shared" si="29"/>
        <v/>
      </c>
      <c r="Y114" s="52">
        <v>0</v>
      </c>
      <c r="Z114" s="56" t="str">
        <f t="shared" si="30"/>
        <v/>
      </c>
      <c r="AA114" s="56" t="str">
        <f t="shared" si="31"/>
        <v/>
      </c>
      <c r="AB114" s="56" t="str">
        <f t="shared" si="32"/>
        <v/>
      </c>
      <c r="AC114" s="56" t="str">
        <f t="shared" si="33"/>
        <v/>
      </c>
      <c r="AD114" s="56" t="str">
        <f t="shared" si="34"/>
        <v/>
      </c>
      <c r="AE114" s="40"/>
      <c r="AF114" s="40"/>
      <c r="AG114" s="40"/>
      <c r="AH114" s="56" t="str">
        <f t="shared" si="35"/>
        <v/>
      </c>
      <c r="AI114" s="54"/>
      <c r="AJ114" s="54"/>
      <c r="AK114" s="54"/>
      <c r="AL114" s="54"/>
      <c r="AM114" s="54"/>
    </row>
    <row r="115" spans="1:39">
      <c r="A115" s="45" t="str" cm="1">
        <f t="array" ref="A115">IF(H115="PROJECT", CHAR(10) &amp; "- " &amp; _xlfn.TEXTJOIN(CHAR(10) &amp; "- ", TRUE, _xlfn._xlws.FILTER($I$9:$I$1000, ($B$9:$B$1000=B115) * ($H$9:$H$1000="Topic"))), "")</f>
        <v/>
      </c>
      <c r="B115" s="45" t="str">
        <f t="shared" si="19"/>
        <v/>
      </c>
      <c r="C115" s="95"/>
      <c r="D115" s="46"/>
      <c r="E115" s="58"/>
      <c r="F115" s="67"/>
      <c r="G115" s="53"/>
      <c r="H115" s="53"/>
      <c r="I115" s="50"/>
      <c r="J115" s="51"/>
      <c r="K115" s="129" t="str">
        <f t="shared" si="20"/>
        <v/>
      </c>
      <c r="L115" s="103" t="str">
        <f t="shared" si="21"/>
        <v/>
      </c>
      <c r="M115" s="53">
        <v>0</v>
      </c>
      <c r="N115" s="102" t="str">
        <f t="shared" si="22"/>
        <v/>
      </c>
      <c r="O115" s="103" t="str">
        <f t="shared" si="23"/>
        <v/>
      </c>
      <c r="P115" s="53">
        <v>0</v>
      </c>
      <c r="Q115" s="102" t="str">
        <f t="shared" si="24"/>
        <v/>
      </c>
      <c r="R115" s="103" t="str">
        <f t="shared" si="25"/>
        <v/>
      </c>
      <c r="S115" s="53">
        <v>0</v>
      </c>
      <c r="T115" s="102" t="str">
        <f t="shared" si="26"/>
        <v/>
      </c>
      <c r="U115" s="103" t="str">
        <f t="shared" si="27"/>
        <v/>
      </c>
      <c r="V115" s="53">
        <v>0</v>
      </c>
      <c r="W115" s="87" t="str">
        <f t="shared" si="28"/>
        <v/>
      </c>
      <c r="X115" s="103" t="str">
        <f t="shared" si="29"/>
        <v/>
      </c>
      <c r="Y115" s="53">
        <v>0</v>
      </c>
      <c r="Z115" s="56" t="str">
        <f t="shared" si="30"/>
        <v/>
      </c>
      <c r="AA115" s="56" t="str">
        <f t="shared" si="31"/>
        <v/>
      </c>
      <c r="AB115" s="56" t="str">
        <f t="shared" si="32"/>
        <v/>
      </c>
      <c r="AC115" s="56" t="str">
        <f t="shared" si="33"/>
        <v/>
      </c>
      <c r="AD115" s="56" t="str">
        <f t="shared" si="34"/>
        <v/>
      </c>
      <c r="AE115" s="40"/>
      <c r="AF115" s="40"/>
      <c r="AG115" s="40"/>
      <c r="AH115" s="56" t="str">
        <f t="shared" si="35"/>
        <v/>
      </c>
      <c r="AI115" s="54"/>
      <c r="AJ115" s="54"/>
      <c r="AK115" s="54"/>
      <c r="AL115" s="54"/>
      <c r="AM115" s="54"/>
    </row>
    <row r="116" spans="1:39">
      <c r="A116" s="45" t="str" cm="1">
        <f t="array" ref="A116">IF(H116="PROJECT", CHAR(10) &amp; "- " &amp; _xlfn.TEXTJOIN(CHAR(10) &amp; "- ", TRUE, _xlfn._xlws.FILTER($I$9:$I$1000, ($B$9:$B$1000=B116) * ($H$9:$H$1000="Topic"))), "")</f>
        <v/>
      </c>
      <c r="B116" s="45" t="str">
        <f t="shared" si="19"/>
        <v/>
      </c>
      <c r="C116" s="95"/>
      <c r="D116" s="57"/>
      <c r="E116" s="58"/>
      <c r="F116" s="54"/>
      <c r="G116" s="52"/>
      <c r="H116" s="52"/>
      <c r="I116" s="61"/>
      <c r="J116" s="62"/>
      <c r="K116" s="129" t="str">
        <f t="shared" si="20"/>
        <v/>
      </c>
      <c r="L116" s="103" t="str">
        <f t="shared" si="21"/>
        <v/>
      </c>
      <c r="M116" s="52">
        <v>0</v>
      </c>
      <c r="N116" s="102" t="str">
        <f t="shared" si="22"/>
        <v/>
      </c>
      <c r="O116" s="103" t="str">
        <f t="shared" si="23"/>
        <v/>
      </c>
      <c r="P116" s="52">
        <v>0</v>
      </c>
      <c r="Q116" s="102" t="str">
        <f t="shared" si="24"/>
        <v/>
      </c>
      <c r="R116" s="103" t="str">
        <f t="shared" si="25"/>
        <v/>
      </c>
      <c r="S116" s="52">
        <v>0</v>
      </c>
      <c r="T116" s="102" t="str">
        <f t="shared" si="26"/>
        <v/>
      </c>
      <c r="U116" s="103" t="str">
        <f t="shared" si="27"/>
        <v/>
      </c>
      <c r="V116" s="52">
        <v>0</v>
      </c>
      <c r="W116" s="87" t="str">
        <f t="shared" si="28"/>
        <v/>
      </c>
      <c r="X116" s="103" t="str">
        <f t="shared" si="29"/>
        <v/>
      </c>
      <c r="Y116" s="52">
        <v>0</v>
      </c>
      <c r="Z116" s="56" t="str">
        <f t="shared" si="30"/>
        <v/>
      </c>
      <c r="AA116" s="56" t="str">
        <f t="shared" si="31"/>
        <v/>
      </c>
      <c r="AB116" s="56" t="str">
        <f t="shared" si="32"/>
        <v/>
      </c>
      <c r="AC116" s="56" t="str">
        <f t="shared" si="33"/>
        <v/>
      </c>
      <c r="AD116" s="56" t="str">
        <f t="shared" si="34"/>
        <v/>
      </c>
      <c r="AE116" s="40"/>
      <c r="AF116" s="40"/>
      <c r="AG116" s="40"/>
      <c r="AH116" s="56" t="str">
        <f t="shared" si="35"/>
        <v/>
      </c>
      <c r="AI116" s="54"/>
      <c r="AJ116" s="54"/>
      <c r="AK116" s="54"/>
      <c r="AL116" s="54"/>
      <c r="AM116" s="54"/>
    </row>
    <row r="117" spans="1:39">
      <c r="A117" s="45" t="str" cm="1">
        <f t="array" ref="A117">IF(H117="PROJECT", CHAR(10) &amp; "- " &amp; _xlfn.TEXTJOIN(CHAR(10) &amp; "- ", TRUE, _xlfn._xlws.FILTER($I$9:$I$1000, ($B$9:$B$1000=B117) * ($H$9:$H$1000="Topic"))), "")</f>
        <v/>
      </c>
      <c r="B117" s="45" t="str">
        <f t="shared" si="19"/>
        <v/>
      </c>
      <c r="C117" s="95"/>
      <c r="D117" s="46"/>
      <c r="E117" s="58"/>
      <c r="F117" s="67"/>
      <c r="G117" s="53"/>
      <c r="H117" s="53"/>
      <c r="I117" s="50"/>
      <c r="J117" s="51"/>
      <c r="K117" s="129" t="str">
        <f t="shared" si="20"/>
        <v/>
      </c>
      <c r="L117" s="103" t="str">
        <f t="shared" si="21"/>
        <v/>
      </c>
      <c r="M117" s="53">
        <v>0</v>
      </c>
      <c r="N117" s="102" t="str">
        <f t="shared" si="22"/>
        <v/>
      </c>
      <c r="O117" s="103" t="str">
        <f t="shared" si="23"/>
        <v/>
      </c>
      <c r="P117" s="53">
        <v>0</v>
      </c>
      <c r="Q117" s="102" t="str">
        <f t="shared" si="24"/>
        <v/>
      </c>
      <c r="R117" s="103" t="str">
        <f t="shared" si="25"/>
        <v/>
      </c>
      <c r="S117" s="53">
        <v>0</v>
      </c>
      <c r="T117" s="102" t="str">
        <f t="shared" si="26"/>
        <v/>
      </c>
      <c r="U117" s="103" t="str">
        <f t="shared" si="27"/>
        <v/>
      </c>
      <c r="V117" s="53">
        <v>0</v>
      </c>
      <c r="W117" s="87" t="str">
        <f t="shared" si="28"/>
        <v/>
      </c>
      <c r="X117" s="103" t="str">
        <f t="shared" si="29"/>
        <v/>
      </c>
      <c r="Y117" s="53">
        <v>0</v>
      </c>
      <c r="Z117" s="56" t="str">
        <f t="shared" si="30"/>
        <v/>
      </c>
      <c r="AA117" s="56" t="str">
        <f t="shared" si="31"/>
        <v/>
      </c>
      <c r="AB117" s="56" t="str">
        <f t="shared" si="32"/>
        <v/>
      </c>
      <c r="AC117" s="56" t="str">
        <f t="shared" si="33"/>
        <v/>
      </c>
      <c r="AD117" s="56" t="str">
        <f t="shared" si="34"/>
        <v/>
      </c>
      <c r="AE117" s="40"/>
      <c r="AF117" s="40"/>
      <c r="AG117" s="40"/>
      <c r="AH117" s="56" t="str">
        <f t="shared" si="35"/>
        <v/>
      </c>
      <c r="AI117" s="54"/>
      <c r="AJ117" s="54"/>
      <c r="AK117" s="54"/>
      <c r="AL117" s="54"/>
      <c r="AM117" s="54"/>
    </row>
    <row r="118" spans="1:39">
      <c r="A118" s="45" t="str" cm="1">
        <f t="array" ref="A118">IF(H118="PROJECT", CHAR(10) &amp; "- " &amp; _xlfn.TEXTJOIN(CHAR(10) &amp; "- ", TRUE, _xlfn._xlws.FILTER($I$9:$I$1000, ($B$9:$B$1000=B118) * ($H$9:$H$1000="Topic"))), "")</f>
        <v/>
      </c>
      <c r="B118" s="45" t="str">
        <f t="shared" si="19"/>
        <v/>
      </c>
      <c r="C118" s="95"/>
      <c r="D118" s="57"/>
      <c r="E118" s="58"/>
      <c r="F118" s="54"/>
      <c r="G118" s="52"/>
      <c r="H118" s="52"/>
      <c r="I118" s="61"/>
      <c r="J118" s="62"/>
      <c r="K118" s="129" t="str">
        <f t="shared" si="20"/>
        <v/>
      </c>
      <c r="L118" s="103" t="str">
        <f t="shared" si="21"/>
        <v/>
      </c>
      <c r="M118" s="52">
        <v>0</v>
      </c>
      <c r="N118" s="102" t="str">
        <f t="shared" si="22"/>
        <v/>
      </c>
      <c r="O118" s="103" t="str">
        <f t="shared" si="23"/>
        <v/>
      </c>
      <c r="P118" s="52">
        <v>0</v>
      </c>
      <c r="Q118" s="102" t="str">
        <f t="shared" si="24"/>
        <v/>
      </c>
      <c r="R118" s="103" t="str">
        <f t="shared" si="25"/>
        <v/>
      </c>
      <c r="S118" s="52">
        <v>0</v>
      </c>
      <c r="T118" s="102" t="str">
        <f t="shared" si="26"/>
        <v/>
      </c>
      <c r="U118" s="103" t="str">
        <f t="shared" si="27"/>
        <v/>
      </c>
      <c r="V118" s="52">
        <v>0</v>
      </c>
      <c r="W118" s="87" t="str">
        <f t="shared" si="28"/>
        <v/>
      </c>
      <c r="X118" s="103" t="str">
        <f t="shared" si="29"/>
        <v/>
      </c>
      <c r="Y118" s="52">
        <v>0</v>
      </c>
      <c r="Z118" s="56" t="str">
        <f t="shared" si="30"/>
        <v/>
      </c>
      <c r="AA118" s="56" t="str">
        <f t="shared" si="31"/>
        <v/>
      </c>
      <c r="AB118" s="56" t="str">
        <f t="shared" si="32"/>
        <v/>
      </c>
      <c r="AC118" s="56" t="str">
        <f t="shared" si="33"/>
        <v/>
      </c>
      <c r="AD118" s="56" t="str">
        <f t="shared" si="34"/>
        <v/>
      </c>
      <c r="AE118" s="40"/>
      <c r="AF118" s="40"/>
      <c r="AG118" s="40"/>
      <c r="AH118" s="56" t="str">
        <f t="shared" si="35"/>
        <v/>
      </c>
      <c r="AI118" s="54"/>
      <c r="AJ118" s="54"/>
      <c r="AK118" s="54"/>
      <c r="AL118" s="54"/>
      <c r="AM118" s="54"/>
    </row>
    <row r="119" spans="1:39">
      <c r="A119" s="45" t="str" cm="1">
        <f t="array" ref="A119">IF(H119="PROJECT", CHAR(10) &amp; "- " &amp; _xlfn.TEXTJOIN(CHAR(10) &amp; "- ", TRUE, _xlfn._xlws.FILTER($I$9:$I$1000, ($B$9:$B$1000=B119) * ($H$9:$H$1000="Topic"))), "")</f>
        <v/>
      </c>
      <c r="B119" s="45" t="str">
        <f t="shared" si="19"/>
        <v/>
      </c>
      <c r="C119" s="95"/>
      <c r="D119" s="46"/>
      <c r="E119" s="58"/>
      <c r="F119" s="67"/>
      <c r="G119" s="53"/>
      <c r="H119" s="53"/>
      <c r="I119" s="50"/>
      <c r="J119" s="51"/>
      <c r="K119" s="129" t="str">
        <f t="shared" si="20"/>
        <v/>
      </c>
      <c r="L119" s="103" t="str">
        <f t="shared" si="21"/>
        <v/>
      </c>
      <c r="M119" s="53">
        <v>0</v>
      </c>
      <c r="N119" s="102" t="str">
        <f t="shared" si="22"/>
        <v/>
      </c>
      <c r="O119" s="103" t="str">
        <f t="shared" si="23"/>
        <v/>
      </c>
      <c r="P119" s="53">
        <v>0</v>
      </c>
      <c r="Q119" s="102" t="str">
        <f t="shared" si="24"/>
        <v/>
      </c>
      <c r="R119" s="103" t="str">
        <f t="shared" si="25"/>
        <v/>
      </c>
      <c r="S119" s="53">
        <v>0</v>
      </c>
      <c r="T119" s="102" t="str">
        <f t="shared" si="26"/>
        <v/>
      </c>
      <c r="U119" s="103" t="str">
        <f t="shared" si="27"/>
        <v/>
      </c>
      <c r="V119" s="53">
        <v>0</v>
      </c>
      <c r="W119" s="87" t="str">
        <f t="shared" si="28"/>
        <v/>
      </c>
      <c r="X119" s="103" t="str">
        <f t="shared" si="29"/>
        <v/>
      </c>
      <c r="Y119" s="53">
        <v>0</v>
      </c>
      <c r="Z119" s="56" t="str">
        <f t="shared" si="30"/>
        <v/>
      </c>
      <c r="AA119" s="56" t="str">
        <f t="shared" si="31"/>
        <v/>
      </c>
      <c r="AB119" s="56" t="str">
        <f t="shared" si="32"/>
        <v/>
      </c>
      <c r="AC119" s="56" t="str">
        <f t="shared" si="33"/>
        <v/>
      </c>
      <c r="AD119" s="56" t="str">
        <f t="shared" si="34"/>
        <v/>
      </c>
      <c r="AE119" s="40"/>
      <c r="AF119" s="40"/>
      <c r="AG119" s="40"/>
      <c r="AH119" s="56" t="str">
        <f t="shared" si="35"/>
        <v/>
      </c>
      <c r="AI119" s="54"/>
      <c r="AJ119" s="54"/>
      <c r="AK119" s="54"/>
      <c r="AL119" s="54"/>
      <c r="AM119" s="54"/>
    </row>
    <row r="120" spans="1:39">
      <c r="A120" s="45" t="str" cm="1">
        <f t="array" ref="A120">IF(H120="PROJECT", CHAR(10) &amp; "- " &amp; _xlfn.TEXTJOIN(CHAR(10) &amp; "- ", TRUE, _xlfn._xlws.FILTER($I$9:$I$1000, ($B$9:$B$1000=B120) * ($H$9:$H$1000="Topic"))), "")</f>
        <v/>
      </c>
      <c r="B120" s="45" t="str">
        <f t="shared" si="19"/>
        <v/>
      </c>
      <c r="C120" s="95"/>
      <c r="D120" s="57"/>
      <c r="E120" s="58"/>
      <c r="F120" s="54"/>
      <c r="G120" s="52"/>
      <c r="H120" s="52"/>
      <c r="I120" s="61"/>
      <c r="J120" s="62"/>
      <c r="K120" s="129" t="str">
        <f t="shared" si="20"/>
        <v/>
      </c>
      <c r="L120" s="103" t="str">
        <f t="shared" si="21"/>
        <v/>
      </c>
      <c r="M120" s="52">
        <v>0</v>
      </c>
      <c r="N120" s="102" t="str">
        <f t="shared" si="22"/>
        <v/>
      </c>
      <c r="O120" s="103" t="str">
        <f t="shared" si="23"/>
        <v/>
      </c>
      <c r="P120" s="52">
        <v>0</v>
      </c>
      <c r="Q120" s="102" t="str">
        <f t="shared" si="24"/>
        <v/>
      </c>
      <c r="R120" s="103" t="str">
        <f t="shared" si="25"/>
        <v/>
      </c>
      <c r="S120" s="52">
        <v>0</v>
      </c>
      <c r="T120" s="102" t="str">
        <f t="shared" si="26"/>
        <v/>
      </c>
      <c r="U120" s="103" t="str">
        <f t="shared" si="27"/>
        <v/>
      </c>
      <c r="V120" s="52">
        <v>0</v>
      </c>
      <c r="W120" s="87" t="str">
        <f t="shared" si="28"/>
        <v/>
      </c>
      <c r="X120" s="103" t="str">
        <f t="shared" si="29"/>
        <v/>
      </c>
      <c r="Y120" s="52">
        <v>0</v>
      </c>
      <c r="Z120" s="56" t="str">
        <f t="shared" si="30"/>
        <v/>
      </c>
      <c r="AA120" s="56" t="str">
        <f t="shared" si="31"/>
        <v/>
      </c>
      <c r="AB120" s="56" t="str">
        <f t="shared" si="32"/>
        <v/>
      </c>
      <c r="AC120" s="56" t="str">
        <f t="shared" si="33"/>
        <v/>
      </c>
      <c r="AD120" s="56" t="str">
        <f t="shared" si="34"/>
        <v/>
      </c>
      <c r="AE120" s="40"/>
      <c r="AF120" s="40"/>
      <c r="AG120" s="40"/>
      <c r="AH120" s="56" t="str">
        <f t="shared" si="35"/>
        <v/>
      </c>
      <c r="AI120" s="54"/>
      <c r="AJ120" s="54"/>
      <c r="AK120" s="54"/>
      <c r="AL120" s="54"/>
      <c r="AM120" s="54"/>
    </row>
    <row r="121" spans="1:39">
      <c r="A121" s="45" t="str" cm="1">
        <f t="array" ref="A121">IF(H121="PROJECT", CHAR(10) &amp; "- " &amp; _xlfn.TEXTJOIN(CHAR(10) &amp; "- ", TRUE, _xlfn._xlws.FILTER($I$9:$I$1000, ($B$9:$B$1000=B121) * ($H$9:$H$1000="Topic"))), "")</f>
        <v/>
      </c>
      <c r="B121" s="45" t="str">
        <f t="shared" si="19"/>
        <v/>
      </c>
      <c r="C121" s="95"/>
      <c r="D121" s="46"/>
      <c r="E121" s="58"/>
      <c r="F121" s="67"/>
      <c r="G121" s="53"/>
      <c r="H121" s="53"/>
      <c r="I121" s="50"/>
      <c r="J121" s="51"/>
      <c r="K121" s="129" t="str">
        <f t="shared" si="20"/>
        <v/>
      </c>
      <c r="L121" s="103" t="str">
        <f t="shared" si="21"/>
        <v/>
      </c>
      <c r="M121" s="53">
        <v>0</v>
      </c>
      <c r="N121" s="102" t="str">
        <f t="shared" si="22"/>
        <v/>
      </c>
      <c r="O121" s="103" t="str">
        <f t="shared" si="23"/>
        <v/>
      </c>
      <c r="P121" s="53">
        <v>0</v>
      </c>
      <c r="Q121" s="102" t="str">
        <f t="shared" si="24"/>
        <v/>
      </c>
      <c r="R121" s="103" t="str">
        <f t="shared" si="25"/>
        <v/>
      </c>
      <c r="S121" s="53">
        <v>0</v>
      </c>
      <c r="T121" s="102" t="str">
        <f t="shared" si="26"/>
        <v/>
      </c>
      <c r="U121" s="103" t="str">
        <f t="shared" si="27"/>
        <v/>
      </c>
      <c r="V121" s="53">
        <v>0</v>
      </c>
      <c r="W121" s="87" t="str">
        <f t="shared" si="28"/>
        <v/>
      </c>
      <c r="X121" s="103" t="str">
        <f t="shared" si="29"/>
        <v/>
      </c>
      <c r="Y121" s="53">
        <v>0</v>
      </c>
      <c r="Z121" s="56" t="str">
        <f t="shared" si="30"/>
        <v/>
      </c>
      <c r="AA121" s="56" t="str">
        <f t="shared" si="31"/>
        <v/>
      </c>
      <c r="AB121" s="56" t="str">
        <f t="shared" si="32"/>
        <v/>
      </c>
      <c r="AC121" s="56" t="str">
        <f t="shared" si="33"/>
        <v/>
      </c>
      <c r="AD121" s="56" t="str">
        <f t="shared" si="34"/>
        <v/>
      </c>
      <c r="AE121" s="40"/>
      <c r="AF121" s="40"/>
      <c r="AG121" s="40"/>
      <c r="AH121" s="56" t="str">
        <f t="shared" si="35"/>
        <v/>
      </c>
      <c r="AI121" s="54"/>
      <c r="AJ121" s="54"/>
      <c r="AK121" s="54"/>
      <c r="AL121" s="54"/>
      <c r="AM121" s="54"/>
    </row>
    <row r="122" spans="1:39">
      <c r="A122" s="45" t="str" cm="1">
        <f t="array" ref="A122">IF(H122="PROJECT", CHAR(10) &amp; "- " &amp; _xlfn.TEXTJOIN(CHAR(10) &amp; "- ", TRUE, _xlfn._xlws.FILTER($I$9:$I$1000, ($B$9:$B$1000=B122) * ($H$9:$H$1000="Topic"))), "")</f>
        <v/>
      </c>
      <c r="B122" s="45" t="str">
        <f t="shared" si="19"/>
        <v/>
      </c>
      <c r="C122" s="95"/>
      <c r="D122" s="57"/>
      <c r="E122" s="58"/>
      <c r="F122" s="54"/>
      <c r="G122" s="52"/>
      <c r="H122" s="52"/>
      <c r="I122" s="61"/>
      <c r="J122" s="62"/>
      <c r="K122" s="129" t="str">
        <f t="shared" si="20"/>
        <v/>
      </c>
      <c r="L122" s="103" t="str">
        <f t="shared" si="21"/>
        <v/>
      </c>
      <c r="M122" s="52">
        <v>0</v>
      </c>
      <c r="N122" s="102" t="str">
        <f t="shared" si="22"/>
        <v/>
      </c>
      <c r="O122" s="103" t="str">
        <f t="shared" si="23"/>
        <v/>
      </c>
      <c r="P122" s="52">
        <v>0</v>
      </c>
      <c r="Q122" s="102" t="str">
        <f t="shared" si="24"/>
        <v/>
      </c>
      <c r="R122" s="103" t="str">
        <f t="shared" si="25"/>
        <v/>
      </c>
      <c r="S122" s="52">
        <v>0</v>
      </c>
      <c r="T122" s="102" t="str">
        <f t="shared" si="26"/>
        <v/>
      </c>
      <c r="U122" s="103" t="str">
        <f t="shared" si="27"/>
        <v/>
      </c>
      <c r="V122" s="52">
        <v>0</v>
      </c>
      <c r="W122" s="87" t="str">
        <f t="shared" si="28"/>
        <v/>
      </c>
      <c r="X122" s="103" t="str">
        <f t="shared" si="29"/>
        <v/>
      </c>
      <c r="Y122" s="52">
        <v>0</v>
      </c>
      <c r="Z122" s="56" t="str">
        <f t="shared" si="30"/>
        <v/>
      </c>
      <c r="AA122" s="56" t="str">
        <f t="shared" si="31"/>
        <v/>
      </c>
      <c r="AB122" s="56" t="str">
        <f t="shared" si="32"/>
        <v/>
      </c>
      <c r="AC122" s="56" t="str">
        <f t="shared" si="33"/>
        <v/>
      </c>
      <c r="AD122" s="56" t="str">
        <f t="shared" si="34"/>
        <v/>
      </c>
      <c r="AE122" s="40"/>
      <c r="AF122" s="40"/>
      <c r="AG122" s="40"/>
      <c r="AH122" s="56" t="str">
        <f t="shared" si="35"/>
        <v/>
      </c>
      <c r="AI122" s="54"/>
      <c r="AJ122" s="54"/>
      <c r="AK122" s="54"/>
      <c r="AL122" s="54"/>
      <c r="AM122" s="54"/>
    </row>
    <row r="123" spans="1:39">
      <c r="A123" s="45" t="str" cm="1">
        <f t="array" ref="A123">IF(H123="PROJECT", CHAR(10) &amp; "- " &amp; _xlfn.TEXTJOIN(CHAR(10) &amp; "- ", TRUE, _xlfn._xlws.FILTER($I$9:$I$1000, ($B$9:$B$1000=B123) * ($H$9:$H$1000="Topic"))), "")</f>
        <v/>
      </c>
      <c r="B123" s="45" t="str">
        <f t="shared" si="19"/>
        <v/>
      </c>
      <c r="C123" s="95"/>
      <c r="D123" s="46"/>
      <c r="E123" s="58"/>
      <c r="F123" s="67"/>
      <c r="G123" s="53"/>
      <c r="H123" s="53"/>
      <c r="I123" s="50"/>
      <c r="J123" s="51"/>
      <c r="K123" s="129" t="str">
        <f t="shared" si="20"/>
        <v/>
      </c>
      <c r="L123" s="103" t="str">
        <f t="shared" si="21"/>
        <v/>
      </c>
      <c r="M123" s="53">
        <v>0</v>
      </c>
      <c r="N123" s="102" t="str">
        <f t="shared" si="22"/>
        <v/>
      </c>
      <c r="O123" s="103" t="str">
        <f t="shared" si="23"/>
        <v/>
      </c>
      <c r="P123" s="53">
        <v>0</v>
      </c>
      <c r="Q123" s="102" t="str">
        <f t="shared" si="24"/>
        <v/>
      </c>
      <c r="R123" s="103" t="str">
        <f t="shared" si="25"/>
        <v/>
      </c>
      <c r="S123" s="53">
        <v>0</v>
      </c>
      <c r="T123" s="102" t="str">
        <f t="shared" si="26"/>
        <v/>
      </c>
      <c r="U123" s="103" t="str">
        <f t="shared" si="27"/>
        <v/>
      </c>
      <c r="V123" s="53">
        <v>0</v>
      </c>
      <c r="W123" s="87" t="str">
        <f t="shared" si="28"/>
        <v/>
      </c>
      <c r="X123" s="103" t="str">
        <f t="shared" si="29"/>
        <v/>
      </c>
      <c r="Y123" s="53">
        <v>0</v>
      </c>
      <c r="Z123" s="56" t="str">
        <f t="shared" si="30"/>
        <v/>
      </c>
      <c r="AA123" s="56" t="str">
        <f t="shared" si="31"/>
        <v/>
      </c>
      <c r="AB123" s="56" t="str">
        <f t="shared" si="32"/>
        <v/>
      </c>
      <c r="AC123" s="56" t="str">
        <f t="shared" si="33"/>
        <v/>
      </c>
      <c r="AD123" s="56" t="str">
        <f t="shared" si="34"/>
        <v/>
      </c>
      <c r="AE123" s="40"/>
      <c r="AF123" s="40"/>
      <c r="AG123" s="40"/>
      <c r="AH123" s="56" t="str">
        <f t="shared" si="35"/>
        <v/>
      </c>
      <c r="AI123" s="54"/>
      <c r="AJ123" s="54"/>
      <c r="AK123" s="54"/>
      <c r="AL123" s="54"/>
      <c r="AM123" s="54"/>
    </row>
    <row r="124" spans="1:39">
      <c r="A124" s="45" t="str" cm="1">
        <f t="array" ref="A124">IF(H124="PROJECT", CHAR(10) &amp; "- " &amp; _xlfn.TEXTJOIN(CHAR(10) &amp; "- ", TRUE, _xlfn._xlws.FILTER($I$9:$I$1000, ($B$9:$B$1000=B124) * ($H$9:$H$1000="Topic"))), "")</f>
        <v/>
      </c>
      <c r="B124" s="45" t="str">
        <f t="shared" si="19"/>
        <v/>
      </c>
      <c r="C124" s="95"/>
      <c r="D124" s="57"/>
      <c r="E124" s="58"/>
      <c r="F124" s="54"/>
      <c r="G124" s="52"/>
      <c r="H124" s="52"/>
      <c r="I124" s="61"/>
      <c r="J124" s="62"/>
      <c r="K124" s="129" t="str">
        <f t="shared" si="20"/>
        <v/>
      </c>
      <c r="L124" s="103" t="str">
        <f t="shared" si="21"/>
        <v/>
      </c>
      <c r="M124" s="52">
        <v>0</v>
      </c>
      <c r="N124" s="102" t="str">
        <f t="shared" si="22"/>
        <v/>
      </c>
      <c r="O124" s="103" t="str">
        <f t="shared" si="23"/>
        <v/>
      </c>
      <c r="P124" s="52">
        <v>0</v>
      </c>
      <c r="Q124" s="102" t="str">
        <f t="shared" si="24"/>
        <v/>
      </c>
      <c r="R124" s="103" t="str">
        <f t="shared" si="25"/>
        <v/>
      </c>
      <c r="S124" s="52">
        <v>0</v>
      </c>
      <c r="T124" s="102" t="str">
        <f t="shared" si="26"/>
        <v/>
      </c>
      <c r="U124" s="103" t="str">
        <f t="shared" si="27"/>
        <v/>
      </c>
      <c r="V124" s="52">
        <v>0</v>
      </c>
      <c r="W124" s="87" t="str">
        <f t="shared" si="28"/>
        <v/>
      </c>
      <c r="X124" s="103" t="str">
        <f t="shared" si="29"/>
        <v/>
      </c>
      <c r="Y124" s="52">
        <v>0</v>
      </c>
      <c r="Z124" s="56" t="str">
        <f t="shared" si="30"/>
        <v/>
      </c>
      <c r="AA124" s="56" t="str">
        <f t="shared" si="31"/>
        <v/>
      </c>
      <c r="AB124" s="56" t="str">
        <f t="shared" si="32"/>
        <v/>
      </c>
      <c r="AC124" s="56" t="str">
        <f t="shared" si="33"/>
        <v/>
      </c>
      <c r="AD124" s="56" t="str">
        <f t="shared" si="34"/>
        <v/>
      </c>
      <c r="AE124" s="40"/>
      <c r="AF124" s="40"/>
      <c r="AG124" s="40"/>
      <c r="AH124" s="56" t="str">
        <f t="shared" si="35"/>
        <v/>
      </c>
      <c r="AI124" s="54"/>
      <c r="AJ124" s="54"/>
      <c r="AK124" s="54"/>
      <c r="AL124" s="54"/>
      <c r="AM124" s="54"/>
    </row>
    <row r="125" spans="1:39">
      <c r="A125" s="45" t="str" cm="1">
        <f t="array" ref="A125">IF(H125="PROJECT", CHAR(10) &amp; "- " &amp; _xlfn.TEXTJOIN(CHAR(10) &amp; "- ", TRUE, _xlfn._xlws.FILTER($I$9:$I$1000, ($B$9:$B$1000=B125) * ($H$9:$H$1000="Topic"))), "")</f>
        <v/>
      </c>
      <c r="B125" s="45" t="str">
        <f t="shared" si="19"/>
        <v/>
      </c>
      <c r="C125" s="95"/>
      <c r="D125" s="46"/>
      <c r="E125" s="58"/>
      <c r="F125" s="67"/>
      <c r="G125" s="53"/>
      <c r="H125" s="53"/>
      <c r="I125" s="50"/>
      <c r="J125" s="51"/>
      <c r="K125" s="129" t="str">
        <f t="shared" si="20"/>
        <v/>
      </c>
      <c r="L125" s="103" t="str">
        <f t="shared" si="21"/>
        <v/>
      </c>
      <c r="M125" s="53">
        <v>0</v>
      </c>
      <c r="N125" s="102" t="str">
        <f t="shared" si="22"/>
        <v/>
      </c>
      <c r="O125" s="103" t="str">
        <f t="shared" si="23"/>
        <v/>
      </c>
      <c r="P125" s="53">
        <v>0</v>
      </c>
      <c r="Q125" s="102" t="str">
        <f t="shared" si="24"/>
        <v/>
      </c>
      <c r="R125" s="103" t="str">
        <f t="shared" si="25"/>
        <v/>
      </c>
      <c r="S125" s="53">
        <v>0</v>
      </c>
      <c r="T125" s="102" t="str">
        <f t="shared" si="26"/>
        <v/>
      </c>
      <c r="U125" s="103" t="str">
        <f t="shared" si="27"/>
        <v/>
      </c>
      <c r="V125" s="53">
        <v>0</v>
      </c>
      <c r="W125" s="87" t="str">
        <f t="shared" si="28"/>
        <v/>
      </c>
      <c r="X125" s="103" t="str">
        <f t="shared" si="29"/>
        <v/>
      </c>
      <c r="Y125" s="53">
        <v>0</v>
      </c>
      <c r="Z125" s="56" t="str">
        <f t="shared" si="30"/>
        <v/>
      </c>
      <c r="AA125" s="56" t="str">
        <f t="shared" si="31"/>
        <v/>
      </c>
      <c r="AB125" s="56" t="str">
        <f t="shared" si="32"/>
        <v/>
      </c>
      <c r="AC125" s="56" t="str">
        <f t="shared" si="33"/>
        <v/>
      </c>
      <c r="AD125" s="56" t="str">
        <f t="shared" si="34"/>
        <v/>
      </c>
      <c r="AE125" s="40"/>
      <c r="AF125" s="40"/>
      <c r="AG125" s="40"/>
      <c r="AH125" s="56" t="str">
        <f t="shared" si="35"/>
        <v/>
      </c>
      <c r="AI125" s="54"/>
      <c r="AJ125" s="54"/>
      <c r="AK125" s="54"/>
      <c r="AL125" s="54"/>
      <c r="AM125" s="54"/>
    </row>
    <row r="126" spans="1:39">
      <c r="A126" s="45" t="str" cm="1">
        <f t="array" ref="A126">IF(H126="PROJECT", CHAR(10) &amp; "- " &amp; _xlfn.TEXTJOIN(CHAR(10) &amp; "- ", TRUE, _xlfn._xlws.FILTER($I$9:$I$1000, ($B$9:$B$1000=B126) * ($H$9:$H$1000="Topic"))), "")</f>
        <v/>
      </c>
      <c r="B126" s="45" t="str">
        <f t="shared" si="19"/>
        <v/>
      </c>
      <c r="C126" s="95"/>
      <c r="D126" s="57"/>
      <c r="E126" s="58"/>
      <c r="F126" s="54"/>
      <c r="G126" s="52"/>
      <c r="H126" s="52"/>
      <c r="I126" s="61"/>
      <c r="J126" s="62"/>
      <c r="K126" s="129" t="str">
        <f t="shared" si="20"/>
        <v/>
      </c>
      <c r="L126" s="103" t="str">
        <f t="shared" si="21"/>
        <v/>
      </c>
      <c r="M126" s="52">
        <v>0</v>
      </c>
      <c r="N126" s="102" t="str">
        <f t="shared" si="22"/>
        <v/>
      </c>
      <c r="O126" s="103" t="str">
        <f t="shared" si="23"/>
        <v/>
      </c>
      <c r="P126" s="52">
        <v>0</v>
      </c>
      <c r="Q126" s="102" t="str">
        <f t="shared" si="24"/>
        <v/>
      </c>
      <c r="R126" s="103" t="str">
        <f t="shared" si="25"/>
        <v/>
      </c>
      <c r="S126" s="52">
        <v>0</v>
      </c>
      <c r="T126" s="102" t="str">
        <f t="shared" si="26"/>
        <v/>
      </c>
      <c r="U126" s="103" t="str">
        <f t="shared" si="27"/>
        <v/>
      </c>
      <c r="V126" s="52">
        <v>0</v>
      </c>
      <c r="W126" s="87" t="str">
        <f t="shared" si="28"/>
        <v/>
      </c>
      <c r="X126" s="103" t="str">
        <f t="shared" si="29"/>
        <v/>
      </c>
      <c r="Y126" s="52">
        <v>0</v>
      </c>
      <c r="Z126" s="56" t="str">
        <f t="shared" si="30"/>
        <v/>
      </c>
      <c r="AA126" s="56" t="str">
        <f t="shared" si="31"/>
        <v/>
      </c>
      <c r="AB126" s="56" t="str">
        <f t="shared" si="32"/>
        <v/>
      </c>
      <c r="AC126" s="56" t="str">
        <f t="shared" si="33"/>
        <v/>
      </c>
      <c r="AD126" s="56" t="str">
        <f t="shared" si="34"/>
        <v/>
      </c>
      <c r="AE126" s="40"/>
      <c r="AF126" s="40"/>
      <c r="AG126" s="40"/>
      <c r="AH126" s="56" t="str">
        <f t="shared" si="35"/>
        <v/>
      </c>
      <c r="AI126" s="54"/>
      <c r="AJ126" s="54"/>
      <c r="AK126" s="54"/>
      <c r="AL126" s="54"/>
      <c r="AM126" s="54"/>
    </row>
    <row r="127" spans="1:39">
      <c r="A127" s="45" t="str" cm="1">
        <f t="array" ref="A127">IF(H127="PROJECT", CHAR(10) &amp; "- " &amp; _xlfn.TEXTJOIN(CHAR(10) &amp; "- ", TRUE, _xlfn._xlws.FILTER($I$9:$I$1000, ($B$9:$B$1000=B127) * ($H$9:$H$1000="Topic"))), "")</f>
        <v/>
      </c>
      <c r="B127" s="45" t="str">
        <f t="shared" si="19"/>
        <v/>
      </c>
      <c r="C127" s="95"/>
      <c r="D127" s="46"/>
      <c r="E127" s="58"/>
      <c r="F127" s="67"/>
      <c r="G127" s="53"/>
      <c r="H127" s="53"/>
      <c r="I127" s="50"/>
      <c r="J127" s="51"/>
      <c r="K127" s="129" t="str">
        <f t="shared" si="20"/>
        <v/>
      </c>
      <c r="L127" s="103" t="str">
        <f t="shared" si="21"/>
        <v/>
      </c>
      <c r="M127" s="53">
        <v>0</v>
      </c>
      <c r="N127" s="102" t="str">
        <f t="shared" si="22"/>
        <v/>
      </c>
      <c r="O127" s="103" t="str">
        <f t="shared" si="23"/>
        <v/>
      </c>
      <c r="P127" s="53">
        <v>0</v>
      </c>
      <c r="Q127" s="102" t="str">
        <f t="shared" si="24"/>
        <v/>
      </c>
      <c r="R127" s="103" t="str">
        <f t="shared" si="25"/>
        <v/>
      </c>
      <c r="S127" s="53">
        <v>0</v>
      </c>
      <c r="T127" s="102" t="str">
        <f t="shared" si="26"/>
        <v/>
      </c>
      <c r="U127" s="103" t="str">
        <f t="shared" si="27"/>
        <v/>
      </c>
      <c r="V127" s="53">
        <v>0</v>
      </c>
      <c r="W127" s="87" t="str">
        <f t="shared" si="28"/>
        <v/>
      </c>
      <c r="X127" s="103" t="str">
        <f t="shared" si="29"/>
        <v/>
      </c>
      <c r="Y127" s="53">
        <v>0</v>
      </c>
      <c r="Z127" s="56" t="str">
        <f t="shared" si="30"/>
        <v/>
      </c>
      <c r="AA127" s="56" t="str">
        <f t="shared" si="31"/>
        <v/>
      </c>
      <c r="AB127" s="56" t="str">
        <f t="shared" si="32"/>
        <v/>
      </c>
      <c r="AC127" s="56" t="str">
        <f t="shared" si="33"/>
        <v/>
      </c>
      <c r="AD127" s="56" t="str">
        <f t="shared" si="34"/>
        <v/>
      </c>
      <c r="AE127" s="40"/>
      <c r="AF127" s="40"/>
      <c r="AG127" s="40"/>
      <c r="AH127" s="56" t="str">
        <f t="shared" si="35"/>
        <v/>
      </c>
      <c r="AI127" s="54"/>
      <c r="AJ127" s="54"/>
      <c r="AK127" s="54"/>
      <c r="AL127" s="54"/>
      <c r="AM127" s="54"/>
    </row>
    <row r="128" spans="1:39">
      <c r="A128" s="45" t="str" cm="1">
        <f t="array" ref="A128">IF(H128="PROJECT", CHAR(10) &amp; "- " &amp; _xlfn.TEXTJOIN(CHAR(10) &amp; "- ", TRUE, _xlfn._xlws.FILTER($I$9:$I$1000, ($B$9:$B$1000=B128) * ($H$9:$H$1000="Topic"))), "")</f>
        <v/>
      </c>
      <c r="B128" s="45" t="str">
        <f t="shared" si="19"/>
        <v/>
      </c>
      <c r="C128" s="95"/>
      <c r="D128" s="57"/>
      <c r="E128" s="58"/>
      <c r="F128" s="54"/>
      <c r="G128" s="52"/>
      <c r="H128" s="52"/>
      <c r="I128" s="61"/>
      <c r="J128" s="62"/>
      <c r="K128" s="129" t="str">
        <f t="shared" si="20"/>
        <v/>
      </c>
      <c r="L128" s="103" t="str">
        <f t="shared" si="21"/>
        <v/>
      </c>
      <c r="M128" s="52">
        <v>0</v>
      </c>
      <c r="N128" s="102" t="str">
        <f t="shared" si="22"/>
        <v/>
      </c>
      <c r="O128" s="103" t="str">
        <f t="shared" si="23"/>
        <v/>
      </c>
      <c r="P128" s="52">
        <v>0</v>
      </c>
      <c r="Q128" s="102" t="str">
        <f t="shared" si="24"/>
        <v/>
      </c>
      <c r="R128" s="103" t="str">
        <f t="shared" si="25"/>
        <v/>
      </c>
      <c r="S128" s="52">
        <v>0</v>
      </c>
      <c r="T128" s="102" t="str">
        <f t="shared" si="26"/>
        <v/>
      </c>
      <c r="U128" s="103" t="str">
        <f t="shared" si="27"/>
        <v/>
      </c>
      <c r="V128" s="52">
        <v>0</v>
      </c>
      <c r="W128" s="87" t="str">
        <f t="shared" si="28"/>
        <v/>
      </c>
      <c r="X128" s="103" t="str">
        <f t="shared" si="29"/>
        <v/>
      </c>
      <c r="Y128" s="52">
        <v>0</v>
      </c>
      <c r="Z128" s="56" t="str">
        <f t="shared" si="30"/>
        <v/>
      </c>
      <c r="AA128" s="56" t="str">
        <f t="shared" si="31"/>
        <v/>
      </c>
      <c r="AB128" s="56" t="str">
        <f t="shared" si="32"/>
        <v/>
      </c>
      <c r="AC128" s="56" t="str">
        <f t="shared" si="33"/>
        <v/>
      </c>
      <c r="AD128" s="56" t="str">
        <f t="shared" si="34"/>
        <v/>
      </c>
      <c r="AE128" s="40"/>
      <c r="AF128" s="40"/>
      <c r="AG128" s="40"/>
      <c r="AH128" s="56" t="str">
        <f t="shared" si="35"/>
        <v/>
      </c>
      <c r="AI128" s="54"/>
      <c r="AJ128" s="54"/>
      <c r="AK128" s="54"/>
      <c r="AL128" s="54"/>
      <c r="AM128" s="54"/>
    </row>
    <row r="129" spans="1:39">
      <c r="A129" s="45" t="str" cm="1">
        <f t="array" ref="A129">IF(H129="PROJECT", CHAR(10) &amp; "- " &amp; _xlfn.TEXTJOIN(CHAR(10) &amp; "- ", TRUE, _xlfn._xlws.FILTER($I$9:$I$1000, ($B$9:$B$1000=B129) * ($H$9:$H$1000="Topic"))), "")</f>
        <v/>
      </c>
      <c r="B129" s="45" t="str">
        <f t="shared" si="19"/>
        <v/>
      </c>
      <c r="C129" s="95"/>
      <c r="D129" s="46"/>
      <c r="E129" s="58"/>
      <c r="F129" s="67"/>
      <c r="G129" s="53"/>
      <c r="H129" s="53"/>
      <c r="I129" s="50"/>
      <c r="J129" s="51"/>
      <c r="K129" s="129" t="str">
        <f t="shared" si="20"/>
        <v/>
      </c>
      <c r="L129" s="103" t="str">
        <f t="shared" si="21"/>
        <v/>
      </c>
      <c r="M129" s="53">
        <v>0</v>
      </c>
      <c r="N129" s="102" t="str">
        <f t="shared" si="22"/>
        <v/>
      </c>
      <c r="O129" s="103" t="str">
        <f t="shared" si="23"/>
        <v/>
      </c>
      <c r="P129" s="53">
        <v>0</v>
      </c>
      <c r="Q129" s="102" t="str">
        <f t="shared" si="24"/>
        <v/>
      </c>
      <c r="R129" s="103" t="str">
        <f t="shared" si="25"/>
        <v/>
      </c>
      <c r="S129" s="53">
        <v>0</v>
      </c>
      <c r="T129" s="102" t="str">
        <f t="shared" si="26"/>
        <v/>
      </c>
      <c r="U129" s="103" t="str">
        <f t="shared" si="27"/>
        <v/>
      </c>
      <c r="V129" s="53">
        <v>0</v>
      </c>
      <c r="W129" s="87" t="str">
        <f t="shared" si="28"/>
        <v/>
      </c>
      <c r="X129" s="103" t="str">
        <f t="shared" si="29"/>
        <v/>
      </c>
      <c r="Y129" s="53">
        <v>0</v>
      </c>
      <c r="Z129" s="56" t="str">
        <f t="shared" si="30"/>
        <v/>
      </c>
      <c r="AA129" s="56" t="str">
        <f t="shared" si="31"/>
        <v/>
      </c>
      <c r="AB129" s="56" t="str">
        <f t="shared" si="32"/>
        <v/>
      </c>
      <c r="AC129" s="56" t="str">
        <f t="shared" si="33"/>
        <v/>
      </c>
      <c r="AD129" s="56" t="str">
        <f t="shared" si="34"/>
        <v/>
      </c>
      <c r="AE129" s="40"/>
      <c r="AF129" s="40"/>
      <c r="AG129" s="40"/>
      <c r="AH129" s="56" t="str">
        <f t="shared" si="35"/>
        <v/>
      </c>
      <c r="AI129" s="54"/>
      <c r="AJ129" s="54"/>
      <c r="AK129" s="54"/>
      <c r="AL129" s="54"/>
      <c r="AM129" s="54"/>
    </row>
    <row r="130" spans="1:39">
      <c r="A130" s="45" t="str" cm="1">
        <f t="array" ref="A130">IF(H130="PROJECT", CHAR(10) &amp; "- " &amp; _xlfn.TEXTJOIN(CHAR(10) &amp; "- ", TRUE, _xlfn._xlws.FILTER($I$9:$I$1000, ($B$9:$B$1000=B130) * ($H$9:$H$1000="Topic"))), "")</f>
        <v/>
      </c>
      <c r="B130" s="45" t="str">
        <f t="shared" si="19"/>
        <v/>
      </c>
      <c r="C130" s="95"/>
      <c r="D130" s="57"/>
      <c r="E130" s="58"/>
      <c r="F130" s="54"/>
      <c r="G130" s="52"/>
      <c r="H130" s="52"/>
      <c r="I130" s="61"/>
      <c r="J130" s="62"/>
      <c r="K130" s="129" t="str">
        <f t="shared" si="20"/>
        <v/>
      </c>
      <c r="L130" s="103" t="str">
        <f t="shared" si="21"/>
        <v/>
      </c>
      <c r="M130" s="52">
        <v>0</v>
      </c>
      <c r="N130" s="102" t="str">
        <f t="shared" si="22"/>
        <v/>
      </c>
      <c r="O130" s="103" t="str">
        <f t="shared" si="23"/>
        <v/>
      </c>
      <c r="P130" s="52">
        <v>0</v>
      </c>
      <c r="Q130" s="102" t="str">
        <f t="shared" si="24"/>
        <v/>
      </c>
      <c r="R130" s="103" t="str">
        <f t="shared" si="25"/>
        <v/>
      </c>
      <c r="S130" s="52">
        <v>0</v>
      </c>
      <c r="T130" s="102" t="str">
        <f t="shared" si="26"/>
        <v/>
      </c>
      <c r="U130" s="103" t="str">
        <f t="shared" si="27"/>
        <v/>
      </c>
      <c r="V130" s="52">
        <v>0</v>
      </c>
      <c r="W130" s="87" t="str">
        <f t="shared" si="28"/>
        <v/>
      </c>
      <c r="X130" s="103" t="str">
        <f t="shared" si="29"/>
        <v/>
      </c>
      <c r="Y130" s="52">
        <v>0</v>
      </c>
      <c r="Z130" s="56" t="str">
        <f t="shared" si="30"/>
        <v/>
      </c>
      <c r="AA130" s="56" t="str">
        <f t="shared" si="31"/>
        <v/>
      </c>
      <c r="AB130" s="56" t="str">
        <f t="shared" si="32"/>
        <v/>
      </c>
      <c r="AC130" s="56" t="str">
        <f t="shared" si="33"/>
        <v/>
      </c>
      <c r="AD130" s="56" t="str">
        <f t="shared" si="34"/>
        <v/>
      </c>
      <c r="AE130" s="40"/>
      <c r="AF130" s="40"/>
      <c r="AG130" s="40"/>
      <c r="AH130" s="56" t="str">
        <f t="shared" si="35"/>
        <v/>
      </c>
      <c r="AI130" s="54"/>
      <c r="AJ130" s="54"/>
      <c r="AK130" s="54"/>
      <c r="AL130" s="54"/>
      <c r="AM130" s="54"/>
    </row>
    <row r="131" spans="1:39">
      <c r="A131" s="45" t="str" cm="1">
        <f t="array" ref="A131">IF(H131="PROJECT", CHAR(10) &amp; "- " &amp; _xlfn.TEXTJOIN(CHAR(10) &amp; "- ", TRUE, _xlfn._xlws.FILTER($I$9:$I$1000, ($B$9:$B$1000=B131) * ($H$9:$H$1000="Topic"))), "")</f>
        <v/>
      </c>
      <c r="B131" s="45" t="str">
        <f t="shared" si="19"/>
        <v/>
      </c>
      <c r="C131" s="95"/>
      <c r="D131" s="46"/>
      <c r="E131" s="58"/>
      <c r="F131" s="67"/>
      <c r="G131" s="53"/>
      <c r="H131" s="53"/>
      <c r="I131" s="50"/>
      <c r="J131" s="51"/>
      <c r="K131" s="129" t="str">
        <f t="shared" si="20"/>
        <v/>
      </c>
      <c r="L131" s="103" t="str">
        <f t="shared" si="21"/>
        <v/>
      </c>
      <c r="M131" s="53">
        <v>0</v>
      </c>
      <c r="N131" s="102" t="str">
        <f t="shared" si="22"/>
        <v/>
      </c>
      <c r="O131" s="103" t="str">
        <f t="shared" si="23"/>
        <v/>
      </c>
      <c r="P131" s="53">
        <v>0</v>
      </c>
      <c r="Q131" s="102" t="str">
        <f t="shared" si="24"/>
        <v/>
      </c>
      <c r="R131" s="103" t="str">
        <f t="shared" si="25"/>
        <v/>
      </c>
      <c r="S131" s="53">
        <v>0</v>
      </c>
      <c r="T131" s="102" t="str">
        <f t="shared" si="26"/>
        <v/>
      </c>
      <c r="U131" s="103" t="str">
        <f t="shared" si="27"/>
        <v/>
      </c>
      <c r="V131" s="53">
        <v>0</v>
      </c>
      <c r="W131" s="87" t="str">
        <f t="shared" si="28"/>
        <v/>
      </c>
      <c r="X131" s="103" t="str">
        <f t="shared" si="29"/>
        <v/>
      </c>
      <c r="Y131" s="53">
        <v>0</v>
      </c>
      <c r="Z131" s="56" t="str">
        <f t="shared" si="30"/>
        <v/>
      </c>
      <c r="AA131" s="56" t="str">
        <f t="shared" si="31"/>
        <v/>
      </c>
      <c r="AB131" s="56" t="str">
        <f t="shared" si="32"/>
        <v/>
      </c>
      <c r="AC131" s="56" t="str">
        <f t="shared" si="33"/>
        <v/>
      </c>
      <c r="AD131" s="56" t="str">
        <f t="shared" si="34"/>
        <v/>
      </c>
      <c r="AE131" s="40"/>
      <c r="AF131" s="40"/>
      <c r="AG131" s="40"/>
      <c r="AH131" s="56" t="str">
        <f t="shared" si="35"/>
        <v/>
      </c>
      <c r="AI131" s="54"/>
      <c r="AJ131" s="54"/>
      <c r="AK131" s="54"/>
      <c r="AL131" s="54"/>
      <c r="AM131" s="54"/>
    </row>
    <row r="132" spans="1:39">
      <c r="A132" s="45" t="str" cm="1">
        <f t="array" ref="A132">IF(H132="PROJECT", CHAR(10) &amp; "- " &amp; _xlfn.TEXTJOIN(CHAR(10) &amp; "- ", TRUE, _xlfn._xlws.FILTER($I$9:$I$1000, ($B$9:$B$1000=B132) * ($H$9:$H$1000="Topic"))), "")</f>
        <v/>
      </c>
      <c r="B132" s="45" t="str">
        <f t="shared" si="19"/>
        <v/>
      </c>
      <c r="C132" s="95"/>
      <c r="D132" s="57"/>
      <c r="E132" s="58"/>
      <c r="F132" s="54"/>
      <c r="G132" s="52"/>
      <c r="H132" s="52"/>
      <c r="I132" s="61"/>
      <c r="J132" s="62"/>
      <c r="K132" s="129" t="str">
        <f t="shared" si="20"/>
        <v/>
      </c>
      <c r="L132" s="103" t="str">
        <f t="shared" si="21"/>
        <v/>
      </c>
      <c r="M132" s="52">
        <v>0</v>
      </c>
      <c r="N132" s="102" t="str">
        <f t="shared" si="22"/>
        <v/>
      </c>
      <c r="O132" s="103" t="str">
        <f t="shared" si="23"/>
        <v/>
      </c>
      <c r="P132" s="52">
        <v>0</v>
      </c>
      <c r="Q132" s="102" t="str">
        <f t="shared" si="24"/>
        <v/>
      </c>
      <c r="R132" s="103" t="str">
        <f t="shared" si="25"/>
        <v/>
      </c>
      <c r="S132" s="52">
        <v>0</v>
      </c>
      <c r="T132" s="102" t="str">
        <f t="shared" si="26"/>
        <v/>
      </c>
      <c r="U132" s="103" t="str">
        <f t="shared" si="27"/>
        <v/>
      </c>
      <c r="V132" s="52">
        <v>0</v>
      </c>
      <c r="W132" s="87" t="str">
        <f t="shared" si="28"/>
        <v/>
      </c>
      <c r="X132" s="103" t="str">
        <f t="shared" si="29"/>
        <v/>
      </c>
      <c r="Y132" s="52">
        <v>0</v>
      </c>
      <c r="Z132" s="56" t="str">
        <f t="shared" si="30"/>
        <v/>
      </c>
      <c r="AA132" s="56" t="str">
        <f t="shared" si="31"/>
        <v/>
      </c>
      <c r="AB132" s="56" t="str">
        <f t="shared" si="32"/>
        <v/>
      </c>
      <c r="AC132" s="56" t="str">
        <f t="shared" si="33"/>
        <v/>
      </c>
      <c r="AD132" s="56" t="str">
        <f t="shared" si="34"/>
        <v/>
      </c>
      <c r="AE132" s="40"/>
      <c r="AF132" s="40"/>
      <c r="AG132" s="40"/>
      <c r="AH132" s="56" t="str">
        <f t="shared" si="35"/>
        <v/>
      </c>
      <c r="AI132" s="54"/>
      <c r="AJ132" s="54"/>
      <c r="AK132" s="54"/>
      <c r="AL132" s="54"/>
      <c r="AM132" s="54"/>
    </row>
    <row r="133" spans="1:39">
      <c r="A133" s="45" t="str" cm="1">
        <f t="array" ref="A133">IF(H133="PROJECT", CHAR(10) &amp; "- " &amp; _xlfn.TEXTJOIN(CHAR(10) &amp; "- ", TRUE, _xlfn._xlws.FILTER($I$9:$I$1000, ($B$9:$B$1000=B133) * ($H$9:$H$1000="Topic"))), "")</f>
        <v/>
      </c>
      <c r="B133" s="45" t="str">
        <f t="shared" si="19"/>
        <v/>
      </c>
      <c r="C133" s="95"/>
      <c r="D133" s="46"/>
      <c r="E133" s="58"/>
      <c r="F133" s="67"/>
      <c r="G133" s="53"/>
      <c r="H133" s="53"/>
      <c r="I133" s="50"/>
      <c r="J133" s="51"/>
      <c r="K133" s="129" t="str">
        <f t="shared" si="20"/>
        <v/>
      </c>
      <c r="L133" s="103" t="str">
        <f t="shared" si="21"/>
        <v/>
      </c>
      <c r="M133" s="53">
        <v>0</v>
      </c>
      <c r="N133" s="102" t="str">
        <f t="shared" si="22"/>
        <v/>
      </c>
      <c r="O133" s="103" t="str">
        <f t="shared" si="23"/>
        <v/>
      </c>
      <c r="P133" s="53">
        <v>0</v>
      </c>
      <c r="Q133" s="102" t="str">
        <f t="shared" si="24"/>
        <v/>
      </c>
      <c r="R133" s="103" t="str">
        <f t="shared" si="25"/>
        <v/>
      </c>
      <c r="S133" s="53">
        <v>0</v>
      </c>
      <c r="T133" s="102" t="str">
        <f t="shared" si="26"/>
        <v/>
      </c>
      <c r="U133" s="103" t="str">
        <f t="shared" si="27"/>
        <v/>
      </c>
      <c r="V133" s="53">
        <v>0</v>
      </c>
      <c r="W133" s="87" t="str">
        <f t="shared" si="28"/>
        <v/>
      </c>
      <c r="X133" s="103" t="str">
        <f t="shared" si="29"/>
        <v/>
      </c>
      <c r="Y133" s="53">
        <v>0</v>
      </c>
      <c r="Z133" s="56" t="str">
        <f t="shared" si="30"/>
        <v/>
      </c>
      <c r="AA133" s="56" t="str">
        <f t="shared" si="31"/>
        <v/>
      </c>
      <c r="AB133" s="56" t="str">
        <f t="shared" si="32"/>
        <v/>
      </c>
      <c r="AC133" s="56" t="str">
        <f t="shared" si="33"/>
        <v/>
      </c>
      <c r="AD133" s="56" t="str">
        <f t="shared" si="34"/>
        <v/>
      </c>
      <c r="AE133" s="40"/>
      <c r="AF133" s="40"/>
      <c r="AG133" s="40"/>
      <c r="AH133" s="56" t="str">
        <f t="shared" si="35"/>
        <v/>
      </c>
      <c r="AI133" s="54"/>
      <c r="AJ133" s="54"/>
      <c r="AK133" s="54"/>
      <c r="AL133" s="54"/>
      <c r="AM133" s="54"/>
    </row>
    <row r="134" spans="1:39">
      <c r="A134" s="45" t="str" cm="1">
        <f t="array" ref="A134">IF(H134="PROJECT", CHAR(10) &amp; "- " &amp; _xlfn.TEXTJOIN(CHAR(10) &amp; "- ", TRUE, _xlfn._xlws.FILTER($I$9:$I$1000, ($B$9:$B$1000=B134) * ($H$9:$H$1000="Topic"))), "")</f>
        <v/>
      </c>
      <c r="B134" s="45" t="str">
        <f t="shared" si="19"/>
        <v/>
      </c>
      <c r="C134" s="95"/>
      <c r="D134" s="57"/>
      <c r="E134" s="58"/>
      <c r="F134" s="54"/>
      <c r="G134" s="52"/>
      <c r="H134" s="52"/>
      <c r="I134" s="61"/>
      <c r="J134" s="62"/>
      <c r="K134" s="129" t="str">
        <f t="shared" si="20"/>
        <v/>
      </c>
      <c r="L134" s="103" t="str">
        <f t="shared" si="21"/>
        <v/>
      </c>
      <c r="M134" s="52">
        <v>0</v>
      </c>
      <c r="N134" s="102" t="str">
        <f t="shared" si="22"/>
        <v/>
      </c>
      <c r="O134" s="103" t="str">
        <f t="shared" si="23"/>
        <v/>
      </c>
      <c r="P134" s="52">
        <v>0</v>
      </c>
      <c r="Q134" s="102" t="str">
        <f t="shared" si="24"/>
        <v/>
      </c>
      <c r="R134" s="103" t="str">
        <f t="shared" si="25"/>
        <v/>
      </c>
      <c r="S134" s="52">
        <v>0</v>
      </c>
      <c r="T134" s="102" t="str">
        <f t="shared" si="26"/>
        <v/>
      </c>
      <c r="U134" s="103" t="str">
        <f t="shared" si="27"/>
        <v/>
      </c>
      <c r="V134" s="52">
        <v>0</v>
      </c>
      <c r="W134" s="87" t="str">
        <f t="shared" si="28"/>
        <v/>
      </c>
      <c r="X134" s="103" t="str">
        <f t="shared" si="29"/>
        <v/>
      </c>
      <c r="Y134" s="52">
        <v>0</v>
      </c>
      <c r="Z134" s="56" t="str">
        <f t="shared" si="30"/>
        <v/>
      </c>
      <c r="AA134" s="56" t="str">
        <f t="shared" si="31"/>
        <v/>
      </c>
      <c r="AB134" s="56" t="str">
        <f t="shared" si="32"/>
        <v/>
      </c>
      <c r="AC134" s="56" t="str">
        <f t="shared" si="33"/>
        <v/>
      </c>
      <c r="AD134" s="56" t="str">
        <f t="shared" si="34"/>
        <v/>
      </c>
      <c r="AE134" s="40"/>
      <c r="AF134" s="40"/>
      <c r="AG134" s="40"/>
      <c r="AH134" s="56" t="str">
        <f t="shared" si="35"/>
        <v/>
      </c>
      <c r="AI134" s="54"/>
      <c r="AJ134" s="54"/>
      <c r="AK134" s="54"/>
      <c r="AL134" s="54"/>
      <c r="AM134" s="54"/>
    </row>
    <row r="135" spans="1:39">
      <c r="A135" s="45" t="str" cm="1">
        <f t="array" ref="A135">IF(H135="PROJECT", CHAR(10) &amp; "- " &amp; _xlfn.TEXTJOIN(CHAR(10) &amp; "- ", TRUE, _xlfn._xlws.FILTER($I$9:$I$1000, ($B$9:$B$1000=B135) * ($H$9:$H$1000="Topic"))), "")</f>
        <v/>
      </c>
      <c r="B135" s="45" t="str">
        <f t="shared" si="19"/>
        <v/>
      </c>
      <c r="C135" s="95"/>
      <c r="D135" s="46"/>
      <c r="E135" s="58"/>
      <c r="F135" s="67"/>
      <c r="G135" s="53"/>
      <c r="H135" s="53"/>
      <c r="I135" s="50"/>
      <c r="J135" s="51"/>
      <c r="K135" s="129" t="str">
        <f t="shared" si="20"/>
        <v/>
      </c>
      <c r="L135" s="103" t="str">
        <f t="shared" si="21"/>
        <v/>
      </c>
      <c r="M135" s="53">
        <v>0</v>
      </c>
      <c r="N135" s="102" t="str">
        <f t="shared" si="22"/>
        <v/>
      </c>
      <c r="O135" s="103" t="str">
        <f t="shared" si="23"/>
        <v/>
      </c>
      <c r="P135" s="53">
        <v>0</v>
      </c>
      <c r="Q135" s="102" t="str">
        <f t="shared" si="24"/>
        <v/>
      </c>
      <c r="R135" s="103" t="str">
        <f t="shared" si="25"/>
        <v/>
      </c>
      <c r="S135" s="53">
        <v>0</v>
      </c>
      <c r="T135" s="102" t="str">
        <f t="shared" si="26"/>
        <v/>
      </c>
      <c r="U135" s="103" t="str">
        <f t="shared" si="27"/>
        <v/>
      </c>
      <c r="V135" s="53">
        <v>0</v>
      </c>
      <c r="W135" s="87" t="str">
        <f t="shared" si="28"/>
        <v/>
      </c>
      <c r="X135" s="103" t="str">
        <f t="shared" si="29"/>
        <v/>
      </c>
      <c r="Y135" s="53">
        <v>0</v>
      </c>
      <c r="Z135" s="56" t="str">
        <f t="shared" si="30"/>
        <v/>
      </c>
      <c r="AA135" s="56" t="str">
        <f t="shared" si="31"/>
        <v/>
      </c>
      <c r="AB135" s="56" t="str">
        <f t="shared" si="32"/>
        <v/>
      </c>
      <c r="AC135" s="56" t="str">
        <f t="shared" si="33"/>
        <v/>
      </c>
      <c r="AD135" s="56" t="str">
        <f t="shared" si="34"/>
        <v/>
      </c>
      <c r="AE135" s="40"/>
      <c r="AF135" s="40"/>
      <c r="AG135" s="40"/>
      <c r="AH135" s="56" t="str">
        <f t="shared" si="35"/>
        <v/>
      </c>
      <c r="AI135" s="54"/>
      <c r="AJ135" s="54"/>
      <c r="AK135" s="54"/>
      <c r="AL135" s="54"/>
      <c r="AM135" s="54"/>
    </row>
    <row r="136" spans="1:39">
      <c r="A136" s="45" t="str" cm="1">
        <f t="array" ref="A136">IF(H136="PROJECT", CHAR(10) &amp; "- " &amp; _xlfn.TEXTJOIN(CHAR(10) &amp; "- ", TRUE, _xlfn._xlws.FILTER($I$9:$I$1000, ($B$9:$B$1000=B136) * ($H$9:$H$1000="Topic"))), "")</f>
        <v/>
      </c>
      <c r="B136" s="45" t="str">
        <f t="shared" si="19"/>
        <v/>
      </c>
      <c r="C136" s="95"/>
      <c r="D136" s="57"/>
      <c r="E136" s="58"/>
      <c r="F136" s="54"/>
      <c r="G136" s="52"/>
      <c r="H136" s="52"/>
      <c r="I136" s="61"/>
      <c r="J136" s="62"/>
      <c r="K136" s="129" t="str">
        <f t="shared" si="20"/>
        <v/>
      </c>
      <c r="L136" s="103" t="str">
        <f t="shared" si="21"/>
        <v/>
      </c>
      <c r="M136" s="52">
        <v>0</v>
      </c>
      <c r="N136" s="102" t="str">
        <f t="shared" si="22"/>
        <v/>
      </c>
      <c r="O136" s="103" t="str">
        <f t="shared" si="23"/>
        <v/>
      </c>
      <c r="P136" s="52">
        <v>0</v>
      </c>
      <c r="Q136" s="102" t="str">
        <f t="shared" si="24"/>
        <v/>
      </c>
      <c r="R136" s="103" t="str">
        <f t="shared" si="25"/>
        <v/>
      </c>
      <c r="S136" s="52">
        <v>0</v>
      </c>
      <c r="T136" s="102" t="str">
        <f t="shared" si="26"/>
        <v/>
      </c>
      <c r="U136" s="103" t="str">
        <f t="shared" si="27"/>
        <v/>
      </c>
      <c r="V136" s="52">
        <v>0</v>
      </c>
      <c r="W136" s="87" t="str">
        <f t="shared" si="28"/>
        <v/>
      </c>
      <c r="X136" s="103" t="str">
        <f t="shared" si="29"/>
        <v/>
      </c>
      <c r="Y136" s="52">
        <v>0</v>
      </c>
      <c r="Z136" s="56" t="str">
        <f t="shared" si="30"/>
        <v/>
      </c>
      <c r="AA136" s="56" t="str">
        <f t="shared" si="31"/>
        <v/>
      </c>
      <c r="AB136" s="56" t="str">
        <f t="shared" si="32"/>
        <v/>
      </c>
      <c r="AC136" s="56" t="str">
        <f t="shared" si="33"/>
        <v/>
      </c>
      <c r="AD136" s="56" t="str">
        <f t="shared" si="34"/>
        <v/>
      </c>
      <c r="AE136" s="40"/>
      <c r="AF136" s="40"/>
      <c r="AG136" s="40"/>
      <c r="AH136" s="56" t="str">
        <f t="shared" si="35"/>
        <v/>
      </c>
      <c r="AI136" s="54"/>
      <c r="AJ136" s="54"/>
      <c r="AK136" s="54"/>
      <c r="AL136" s="54"/>
      <c r="AM136" s="54"/>
    </row>
    <row r="137" spans="1:39">
      <c r="A137" s="45" t="str" cm="1">
        <f t="array" ref="A137">IF(H137="PROJECT", CHAR(10) &amp; "- " &amp; _xlfn.TEXTJOIN(CHAR(10) &amp; "- ", TRUE, _xlfn._xlws.FILTER($I$9:$I$1000, ($B$9:$B$1000=B137) * ($H$9:$H$1000="Topic"))), "")</f>
        <v/>
      </c>
      <c r="B137" s="45" t="str">
        <f t="shared" si="19"/>
        <v/>
      </c>
      <c r="C137" s="95"/>
      <c r="D137" s="46"/>
      <c r="E137" s="58"/>
      <c r="F137" s="67"/>
      <c r="G137" s="53"/>
      <c r="H137" s="53"/>
      <c r="I137" s="50"/>
      <c r="J137" s="51"/>
      <c r="K137" s="129" t="str">
        <f t="shared" si="20"/>
        <v/>
      </c>
      <c r="L137" s="103" t="str">
        <f t="shared" si="21"/>
        <v/>
      </c>
      <c r="M137" s="53">
        <v>0</v>
      </c>
      <c r="N137" s="102" t="str">
        <f t="shared" si="22"/>
        <v/>
      </c>
      <c r="O137" s="103" t="str">
        <f t="shared" si="23"/>
        <v/>
      </c>
      <c r="P137" s="53">
        <v>0</v>
      </c>
      <c r="Q137" s="102" t="str">
        <f t="shared" si="24"/>
        <v/>
      </c>
      <c r="R137" s="103" t="str">
        <f t="shared" si="25"/>
        <v/>
      </c>
      <c r="S137" s="53">
        <v>0</v>
      </c>
      <c r="T137" s="102" t="str">
        <f t="shared" si="26"/>
        <v/>
      </c>
      <c r="U137" s="103" t="str">
        <f t="shared" si="27"/>
        <v/>
      </c>
      <c r="V137" s="53">
        <v>0</v>
      </c>
      <c r="W137" s="87" t="str">
        <f t="shared" si="28"/>
        <v/>
      </c>
      <c r="X137" s="103" t="str">
        <f t="shared" si="29"/>
        <v/>
      </c>
      <c r="Y137" s="53">
        <v>0</v>
      </c>
      <c r="Z137" s="56" t="str">
        <f t="shared" si="30"/>
        <v/>
      </c>
      <c r="AA137" s="56" t="str">
        <f t="shared" si="31"/>
        <v/>
      </c>
      <c r="AB137" s="56" t="str">
        <f t="shared" si="32"/>
        <v/>
      </c>
      <c r="AC137" s="56" t="str">
        <f t="shared" si="33"/>
        <v/>
      </c>
      <c r="AD137" s="56" t="str">
        <f t="shared" si="34"/>
        <v/>
      </c>
      <c r="AE137" s="40"/>
      <c r="AF137" s="40"/>
      <c r="AG137" s="40"/>
      <c r="AH137" s="56" t="str">
        <f t="shared" ref="AH137:AH168" si="36">IF(AE137=$B$6,AG137,"")</f>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37">IF(H138="","",IF(AND(H138="Topic",H137="PROJECT"),B137+1,IF(H138="PROJECT",B137,IF(AND(H138="Topic",H137="Topic"),B137,B137+1))))</f>
        <v/>
      </c>
      <c r="C138" s="95"/>
      <c r="D138" s="57"/>
      <c r="E138" s="58"/>
      <c r="F138" s="54"/>
      <c r="G138" s="52"/>
      <c r="H138" s="52"/>
      <c r="I138" s="61"/>
      <c r="J138" s="62"/>
      <c r="K138" s="129" t="str">
        <f t="shared" ref="K138:K200" si="38">IF(H138="Topic",
"[ROLE] Friendly tutor specializing in " &amp; $I$2 &amp; " | " &amp;
"[TOPIC] " &amp; I138 &amp; " | " &amp;
"[LEVEL] " &amp; G138 &amp; " | " &amp;
"[COUNT] " &amp; D138 &amp; " examples | " &amp;
"[LIBRARY BEING LEARNED] " &amp; $I$3 &amp; " | " &amp;
"[ECOSYSTEM ORIENTATION RULE] If a module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$C138 &amp; " lines of EXECUTABLE code (STRICT: Do NOT count comments or blank lines). - NEVER exceed this limit. | " &amp;
"[FUNCTION RULE] Rule: " &amp; IF(G138="Beginner","Focus strictly on flat linear scripts, variables, print statements, and primitive data types. DO NOT use custom def functions.", IF(G138="Intermediate",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D138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3" t="str">
        <f t="shared" ref="L138:L200" si="39">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A138 &amp; ". Project objective: " &amp; J138, "learning: " &amp; I138 &amp; ". Topic details: " &amp; J138)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"Evaluate based on basic print statements, data structures, and conditional logic. Do NOT expect decorators, generators, or functions unless explicitly demanded.", IF(G138="Intermediate",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2" t="str">
        <f t="shared" ref="N138:N200" si="40">IF(H138="Topic",
"[ROLE] Careless " &amp; $I$2 &amp; " Developer | " &amp;
"[TASK] Generate debugging challenges in " &amp; $I$2 &amp; " | | " &amp;
"[TOPIC] " &amp; I138 &amp; " | | " &amp;
"[LEVEL] " &amp; G138 &amp; " | | " &amp;
"[COUNT] " &amp; D138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IF(G138="Beginner", "5–15", IF(G138="Intermediate",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3" t="str">
        <f t="shared" ref="O138:O200" si="41">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A138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2" t="str">
        <f t="shared" ref="Q138:Q200" si="42">IF(H138="Topic",
"[ROLE] Tech Lead | " &amp;
"[TASK] Assign incomplete " &amp; $I$2 &amp; " script challenges | " &amp;
"[TOPIC] " &amp; I138 &amp; " | " &amp;
"[LEVEL] " &amp; G138 &amp; " | " &amp;
"[COUNT] " &amp; D138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IF(G138="Beginner","5–15", IF(G138="Intermediate","10–25","15–35"))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3" t="str">
        <f t="shared" ref="R138:R200" si="43">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A138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2" t="str">
        <f t="shared" ref="T138:T200" si="44">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3" t="str">
        <f t="shared" ref="U138:U200" si="45">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A138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6">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3" t="str">
        <f t="shared" ref="X138:X200" si="47">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A138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8">IF(H138&lt;&gt;"PROJECT","",
"[TASK] Teach through a practical " &amp; $I$2 &amp; " - " &amp; $I$3 &amp; " project following the micro-learning methodology, acting as a supportive tutor, creating a project about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9">IF(H138&lt;&gt;"PROJECT","",
"[ROLE] Careless " &amp; $I$2 &amp; " Developer | " &amp;
"[TASK] Generate debugging project in " &amp; $I$2 &amp; " | " &amp;
"[PROJECT] " &amp; I138 &amp; " | " &amp;
"[TOPICS USED] " &amp; A138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50">IF(H138&lt;&gt;"PROJECT","",
"[ROLE] Tech Lead | " &amp;
"[TASK] Assign incomplete project script | " &amp;
"[PROJECT] " &amp; I138 &amp; " | " &amp;
"[TOPICS USED] " &amp; A138 &amp; " | " &amp;
"[LEVEL] " &amp; G138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IF(G138="Beginner","25–40", IF(G138="Intermediate","30–60","40–100"))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51">IF(H138&lt;&gt;"PROJECT","",
"[ROLE] Tech Lead | " &amp;
"[TASK] Provide a messy but functional project for refactoring | " &amp;
"[PROJECT] " &amp; I138 &amp; " | " &amp;
"[TOPICS USED] " &amp; A138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52">IF(H138&lt;&gt;"PROJECT","",
"[ROLE] Tech Product Manager assigning a " &amp; $I$2 &amp; " Jira Ticket | " &amp;
"[TASK] Provide a guided project implementation with full solution | " &amp;
"[PROJECT] " &amp; I138 &amp; " | " &amp;
"[TOPICS USED] " &amp; A138 &amp; " | " &amp;
"[LEVEL] " &amp; G138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6"/>
        <v/>
      </c>
      <c r="AI138" s="54"/>
      <c r="AJ138" s="54"/>
      <c r="AK138" s="54"/>
      <c r="AL138" s="54"/>
      <c r="AM138" s="54"/>
    </row>
    <row r="139" spans="1:39">
      <c r="A139" s="45" t="str" cm="1">
        <f t="array" ref="A139">IF(H139="PROJECT", CHAR(10) &amp; "- " &amp; _xlfn.TEXTJOIN(CHAR(10) &amp; "- ", TRUE, _xlfn._xlws.FILTER($I$9:$I$1000, ($B$9:$B$1000=B139) * ($H$9:$H$1000="Topic"))), "")</f>
        <v/>
      </c>
      <c r="B139" s="45" t="str">
        <f t="shared" si="37"/>
        <v/>
      </c>
      <c r="C139" s="95"/>
      <c r="D139" s="46"/>
      <c r="E139" s="58"/>
      <c r="F139" s="67"/>
      <c r="G139" s="53"/>
      <c r="H139" s="53"/>
      <c r="I139" s="50"/>
      <c r="J139" s="51"/>
      <c r="K139" s="129" t="str">
        <f t="shared" si="38"/>
        <v/>
      </c>
      <c r="L139" s="103" t="str">
        <f t="shared" si="39"/>
        <v/>
      </c>
      <c r="M139" s="53">
        <v>0</v>
      </c>
      <c r="N139" s="102" t="str">
        <f t="shared" si="40"/>
        <v/>
      </c>
      <c r="O139" s="103" t="str">
        <f t="shared" si="41"/>
        <v/>
      </c>
      <c r="P139" s="53">
        <v>0</v>
      </c>
      <c r="Q139" s="102" t="str">
        <f t="shared" si="42"/>
        <v/>
      </c>
      <c r="R139" s="103" t="str">
        <f t="shared" si="43"/>
        <v/>
      </c>
      <c r="S139" s="53">
        <v>0</v>
      </c>
      <c r="T139" s="102" t="str">
        <f t="shared" si="44"/>
        <v/>
      </c>
      <c r="U139" s="103" t="str">
        <f t="shared" si="45"/>
        <v/>
      </c>
      <c r="V139" s="53">
        <v>0</v>
      </c>
      <c r="W139" s="87" t="str">
        <f t="shared" si="46"/>
        <v/>
      </c>
      <c r="X139" s="103" t="str">
        <f t="shared" si="47"/>
        <v/>
      </c>
      <c r="Y139" s="53">
        <v>0</v>
      </c>
      <c r="Z139" s="56" t="str">
        <f t="shared" si="48"/>
        <v/>
      </c>
      <c r="AA139" s="56" t="str">
        <f t="shared" si="49"/>
        <v/>
      </c>
      <c r="AB139" s="56" t="str">
        <f t="shared" si="50"/>
        <v/>
      </c>
      <c r="AC139" s="56" t="str">
        <f t="shared" si="51"/>
        <v/>
      </c>
      <c r="AD139" s="56" t="str">
        <f t="shared" si="52"/>
        <v/>
      </c>
      <c r="AE139" s="40"/>
      <c r="AF139" s="40"/>
      <c r="AG139" s="40"/>
      <c r="AH139" s="56" t="str">
        <f t="shared" si="36"/>
        <v/>
      </c>
      <c r="AI139" s="54"/>
      <c r="AJ139" s="54"/>
      <c r="AK139" s="54"/>
      <c r="AL139" s="54"/>
      <c r="AM139" s="54"/>
    </row>
    <row r="140" spans="1:39">
      <c r="A140" s="45" t="str" cm="1">
        <f t="array" ref="A140">IF(H140="PROJECT", CHAR(10) &amp; "- " &amp; _xlfn.TEXTJOIN(CHAR(10) &amp; "- ", TRUE, _xlfn._xlws.FILTER($I$9:$I$1000, ($B$9:$B$1000=B140) * ($H$9:$H$1000="Topic"))), "")</f>
        <v/>
      </c>
      <c r="B140" s="45" t="str">
        <f t="shared" si="37"/>
        <v/>
      </c>
      <c r="C140" s="95"/>
      <c r="D140" s="57"/>
      <c r="E140" s="58"/>
      <c r="F140" s="54"/>
      <c r="G140" s="52"/>
      <c r="H140" s="52"/>
      <c r="I140" s="61"/>
      <c r="J140" s="62"/>
      <c r="K140" s="129" t="str">
        <f t="shared" si="38"/>
        <v/>
      </c>
      <c r="L140" s="103" t="str">
        <f t="shared" si="39"/>
        <v/>
      </c>
      <c r="M140" s="52">
        <v>0</v>
      </c>
      <c r="N140" s="102" t="str">
        <f t="shared" si="40"/>
        <v/>
      </c>
      <c r="O140" s="103" t="str">
        <f t="shared" si="41"/>
        <v/>
      </c>
      <c r="P140" s="52">
        <v>0</v>
      </c>
      <c r="Q140" s="102" t="str">
        <f t="shared" si="42"/>
        <v/>
      </c>
      <c r="R140" s="103" t="str">
        <f t="shared" si="43"/>
        <v/>
      </c>
      <c r="S140" s="52">
        <v>0</v>
      </c>
      <c r="T140" s="102" t="str">
        <f t="shared" si="44"/>
        <v/>
      </c>
      <c r="U140" s="103" t="str">
        <f t="shared" si="45"/>
        <v/>
      </c>
      <c r="V140" s="52">
        <v>0</v>
      </c>
      <c r="W140" s="87" t="str">
        <f t="shared" si="46"/>
        <v/>
      </c>
      <c r="X140" s="103" t="str">
        <f t="shared" si="47"/>
        <v/>
      </c>
      <c r="Y140" s="52">
        <v>0</v>
      </c>
      <c r="Z140" s="56" t="str">
        <f t="shared" si="48"/>
        <v/>
      </c>
      <c r="AA140" s="56" t="str">
        <f t="shared" si="49"/>
        <v/>
      </c>
      <c r="AB140" s="56" t="str">
        <f t="shared" si="50"/>
        <v/>
      </c>
      <c r="AC140" s="56" t="str">
        <f t="shared" si="51"/>
        <v/>
      </c>
      <c r="AD140" s="56" t="str">
        <f t="shared" si="52"/>
        <v/>
      </c>
      <c r="AE140" s="40"/>
      <c r="AF140" s="40"/>
      <c r="AG140" s="40"/>
      <c r="AH140" s="56" t="str">
        <f t="shared" si="36"/>
        <v/>
      </c>
      <c r="AI140" s="54"/>
      <c r="AJ140" s="54"/>
      <c r="AK140" s="54"/>
      <c r="AL140" s="54"/>
      <c r="AM140" s="54"/>
    </row>
    <row r="141" spans="1:39">
      <c r="A141" s="45" t="str" cm="1">
        <f t="array" ref="A141">IF(H141="PROJECT", CHAR(10) &amp; "- " &amp; _xlfn.TEXTJOIN(CHAR(10) &amp; "- ", TRUE, _xlfn._xlws.FILTER($I$9:$I$1000, ($B$9:$B$1000=B141) * ($H$9:$H$1000="Topic"))), "")</f>
        <v/>
      </c>
      <c r="B141" s="45" t="str">
        <f t="shared" si="37"/>
        <v/>
      </c>
      <c r="C141" s="95"/>
      <c r="D141" s="46"/>
      <c r="E141" s="58"/>
      <c r="F141" s="67"/>
      <c r="G141" s="53"/>
      <c r="H141" s="53"/>
      <c r="I141" s="50"/>
      <c r="J141" s="51"/>
      <c r="K141" s="129" t="str">
        <f t="shared" si="38"/>
        <v/>
      </c>
      <c r="L141" s="103" t="str">
        <f t="shared" si="39"/>
        <v/>
      </c>
      <c r="M141" s="53">
        <v>0</v>
      </c>
      <c r="N141" s="102" t="str">
        <f t="shared" si="40"/>
        <v/>
      </c>
      <c r="O141" s="103" t="str">
        <f t="shared" si="41"/>
        <v/>
      </c>
      <c r="P141" s="53">
        <v>0</v>
      </c>
      <c r="Q141" s="102" t="str">
        <f t="shared" si="42"/>
        <v/>
      </c>
      <c r="R141" s="103" t="str">
        <f t="shared" si="43"/>
        <v/>
      </c>
      <c r="S141" s="53">
        <v>0</v>
      </c>
      <c r="T141" s="102" t="str">
        <f t="shared" si="44"/>
        <v/>
      </c>
      <c r="U141" s="103" t="str">
        <f t="shared" si="45"/>
        <v/>
      </c>
      <c r="V141" s="53">
        <v>0</v>
      </c>
      <c r="W141" s="87" t="str">
        <f t="shared" si="46"/>
        <v/>
      </c>
      <c r="X141" s="103" t="str">
        <f t="shared" si="47"/>
        <v/>
      </c>
      <c r="Y141" s="53">
        <v>0</v>
      </c>
      <c r="Z141" s="56" t="str">
        <f t="shared" si="48"/>
        <v/>
      </c>
      <c r="AA141" s="56" t="str">
        <f t="shared" si="49"/>
        <v/>
      </c>
      <c r="AB141" s="56" t="str">
        <f t="shared" si="50"/>
        <v/>
      </c>
      <c r="AC141" s="56" t="str">
        <f t="shared" si="51"/>
        <v/>
      </c>
      <c r="AD141" s="56" t="str">
        <f t="shared" si="52"/>
        <v/>
      </c>
      <c r="AE141" s="40"/>
      <c r="AF141" s="40"/>
      <c r="AG141" s="40"/>
      <c r="AH141" s="56" t="str">
        <f t="shared" si="36"/>
        <v/>
      </c>
      <c r="AI141" s="54"/>
      <c r="AJ141" s="54"/>
      <c r="AK141" s="54"/>
      <c r="AL141" s="54"/>
      <c r="AM141" s="54"/>
    </row>
    <row r="142" spans="1:39">
      <c r="A142" s="45" t="str" cm="1">
        <f t="array" ref="A142">IF(H142="PROJECT", CHAR(10) &amp; "- " &amp; _xlfn.TEXTJOIN(CHAR(10) &amp; "- ", TRUE, _xlfn._xlws.FILTER($I$9:$I$1000, ($B$9:$B$1000=B142) * ($H$9:$H$1000="Topic"))), "")</f>
        <v/>
      </c>
      <c r="B142" s="45" t="str">
        <f t="shared" si="37"/>
        <v/>
      </c>
      <c r="C142" s="95"/>
      <c r="D142" s="57"/>
      <c r="E142" s="58"/>
      <c r="F142" s="54"/>
      <c r="G142" s="52"/>
      <c r="H142" s="52"/>
      <c r="I142" s="61"/>
      <c r="J142" s="62"/>
      <c r="K142" s="129" t="str">
        <f t="shared" si="38"/>
        <v/>
      </c>
      <c r="L142" s="103" t="str">
        <f t="shared" si="39"/>
        <v/>
      </c>
      <c r="M142" s="52">
        <v>0</v>
      </c>
      <c r="N142" s="102" t="str">
        <f t="shared" si="40"/>
        <v/>
      </c>
      <c r="O142" s="103" t="str">
        <f t="shared" si="41"/>
        <v/>
      </c>
      <c r="P142" s="52">
        <v>0</v>
      </c>
      <c r="Q142" s="102" t="str">
        <f t="shared" si="42"/>
        <v/>
      </c>
      <c r="R142" s="103" t="str">
        <f t="shared" si="43"/>
        <v/>
      </c>
      <c r="S142" s="52">
        <v>0</v>
      </c>
      <c r="T142" s="102" t="str">
        <f t="shared" si="44"/>
        <v/>
      </c>
      <c r="U142" s="103" t="str">
        <f t="shared" si="45"/>
        <v/>
      </c>
      <c r="V142" s="52">
        <v>0</v>
      </c>
      <c r="W142" s="87" t="str">
        <f t="shared" si="46"/>
        <v/>
      </c>
      <c r="X142" s="103" t="str">
        <f t="shared" si="47"/>
        <v/>
      </c>
      <c r="Y142" s="52">
        <v>0</v>
      </c>
      <c r="Z142" s="56" t="str">
        <f t="shared" si="48"/>
        <v/>
      </c>
      <c r="AA142" s="56" t="str">
        <f t="shared" si="49"/>
        <v/>
      </c>
      <c r="AB142" s="56" t="str">
        <f t="shared" si="50"/>
        <v/>
      </c>
      <c r="AC142" s="56" t="str">
        <f t="shared" si="51"/>
        <v/>
      </c>
      <c r="AD142" s="56" t="str">
        <f t="shared" si="52"/>
        <v/>
      </c>
      <c r="AE142" s="40"/>
      <c r="AF142" s="40"/>
      <c r="AG142" s="40"/>
      <c r="AH142" s="56" t="str">
        <f t="shared" si="36"/>
        <v/>
      </c>
      <c r="AI142" s="54"/>
      <c r="AJ142" s="54"/>
      <c r="AK142" s="54"/>
      <c r="AL142" s="54"/>
      <c r="AM142" s="54"/>
    </row>
    <row r="143" spans="1:39">
      <c r="A143" s="45" t="str" cm="1">
        <f t="array" ref="A143">IF(H143="PROJECT", CHAR(10) &amp; "- " &amp; _xlfn.TEXTJOIN(CHAR(10) &amp; "- ", TRUE, _xlfn._xlws.FILTER($I$9:$I$1000, ($B$9:$B$1000=B143) * ($H$9:$H$1000="Topic"))), "")</f>
        <v/>
      </c>
      <c r="B143" s="45" t="str">
        <f t="shared" si="37"/>
        <v/>
      </c>
      <c r="C143" s="95"/>
      <c r="D143" s="46"/>
      <c r="E143" s="58"/>
      <c r="F143" s="67"/>
      <c r="G143" s="53"/>
      <c r="H143" s="53"/>
      <c r="I143" s="50"/>
      <c r="J143" s="51"/>
      <c r="K143" s="129" t="str">
        <f t="shared" si="38"/>
        <v/>
      </c>
      <c r="L143" s="103" t="str">
        <f t="shared" si="39"/>
        <v/>
      </c>
      <c r="M143" s="53">
        <v>0</v>
      </c>
      <c r="N143" s="102" t="str">
        <f t="shared" si="40"/>
        <v/>
      </c>
      <c r="O143" s="103" t="str">
        <f t="shared" si="41"/>
        <v/>
      </c>
      <c r="P143" s="53">
        <v>0</v>
      </c>
      <c r="Q143" s="102" t="str">
        <f t="shared" si="42"/>
        <v/>
      </c>
      <c r="R143" s="103" t="str">
        <f t="shared" si="43"/>
        <v/>
      </c>
      <c r="S143" s="53">
        <v>0</v>
      </c>
      <c r="T143" s="102" t="str">
        <f t="shared" si="44"/>
        <v/>
      </c>
      <c r="U143" s="103" t="str">
        <f t="shared" si="45"/>
        <v/>
      </c>
      <c r="V143" s="53">
        <v>0</v>
      </c>
      <c r="W143" s="87" t="str">
        <f t="shared" si="46"/>
        <v/>
      </c>
      <c r="X143" s="103" t="str">
        <f t="shared" si="47"/>
        <v/>
      </c>
      <c r="Y143" s="53">
        <v>0</v>
      </c>
      <c r="Z143" s="56" t="str">
        <f t="shared" si="48"/>
        <v/>
      </c>
      <c r="AA143" s="56" t="str">
        <f t="shared" si="49"/>
        <v/>
      </c>
      <c r="AB143" s="56" t="str">
        <f t="shared" si="50"/>
        <v/>
      </c>
      <c r="AC143" s="56" t="str">
        <f t="shared" si="51"/>
        <v/>
      </c>
      <c r="AD143" s="56" t="str">
        <f t="shared" si="52"/>
        <v/>
      </c>
      <c r="AE143" s="40"/>
      <c r="AF143" s="40"/>
      <c r="AG143" s="40"/>
      <c r="AH143" s="56" t="str">
        <f t="shared" si="36"/>
        <v/>
      </c>
      <c r="AI143" s="54"/>
      <c r="AJ143" s="54"/>
      <c r="AK143" s="54"/>
      <c r="AL143" s="54"/>
      <c r="AM143" s="54"/>
    </row>
    <row r="144" spans="1:39">
      <c r="A144" s="45" t="str" cm="1">
        <f t="array" ref="A144">IF(H144="PROJECT", CHAR(10) &amp; "- " &amp; _xlfn.TEXTJOIN(CHAR(10) &amp; "- ", TRUE, _xlfn._xlws.FILTER($I$9:$I$1000, ($B$9:$B$1000=B144) * ($H$9:$H$1000="Topic"))), "")</f>
        <v/>
      </c>
      <c r="B144" s="45" t="str">
        <f t="shared" si="37"/>
        <v/>
      </c>
      <c r="C144" s="95"/>
      <c r="D144" s="57"/>
      <c r="E144" s="58"/>
      <c r="F144" s="54"/>
      <c r="G144" s="52"/>
      <c r="H144" s="52"/>
      <c r="I144" s="61"/>
      <c r="J144" s="62"/>
      <c r="K144" s="129" t="str">
        <f t="shared" si="38"/>
        <v/>
      </c>
      <c r="L144" s="103" t="str">
        <f t="shared" si="39"/>
        <v/>
      </c>
      <c r="M144" s="52">
        <v>0</v>
      </c>
      <c r="N144" s="102" t="str">
        <f t="shared" si="40"/>
        <v/>
      </c>
      <c r="O144" s="103" t="str">
        <f t="shared" si="41"/>
        <v/>
      </c>
      <c r="P144" s="52">
        <v>0</v>
      </c>
      <c r="Q144" s="102" t="str">
        <f t="shared" si="42"/>
        <v/>
      </c>
      <c r="R144" s="103" t="str">
        <f t="shared" si="43"/>
        <v/>
      </c>
      <c r="S144" s="52">
        <v>0</v>
      </c>
      <c r="T144" s="102" t="str">
        <f t="shared" si="44"/>
        <v/>
      </c>
      <c r="U144" s="103" t="str">
        <f t="shared" si="45"/>
        <v/>
      </c>
      <c r="V144" s="52">
        <v>0</v>
      </c>
      <c r="W144" s="87" t="str">
        <f t="shared" si="46"/>
        <v/>
      </c>
      <c r="X144" s="103" t="str">
        <f t="shared" si="47"/>
        <v/>
      </c>
      <c r="Y144" s="52">
        <v>0</v>
      </c>
      <c r="Z144" s="56" t="str">
        <f t="shared" si="48"/>
        <v/>
      </c>
      <c r="AA144" s="56" t="str">
        <f t="shared" si="49"/>
        <v/>
      </c>
      <c r="AB144" s="56" t="str">
        <f t="shared" si="50"/>
        <v/>
      </c>
      <c r="AC144" s="56" t="str">
        <f t="shared" si="51"/>
        <v/>
      </c>
      <c r="AD144" s="56" t="str">
        <f t="shared" si="52"/>
        <v/>
      </c>
      <c r="AE144" s="40"/>
      <c r="AF144" s="40"/>
      <c r="AG144" s="40"/>
      <c r="AH144" s="56" t="str">
        <f t="shared" si="36"/>
        <v/>
      </c>
      <c r="AI144" s="54"/>
      <c r="AJ144" s="54"/>
      <c r="AK144" s="54"/>
      <c r="AL144" s="54"/>
      <c r="AM144" s="54"/>
    </row>
    <row r="145" spans="1:39">
      <c r="A145" s="45" t="str" cm="1">
        <f t="array" ref="A145">IF(H145="PROJECT", CHAR(10) &amp; "- " &amp; _xlfn.TEXTJOIN(CHAR(10) &amp; "- ", TRUE, _xlfn._xlws.FILTER($I$9:$I$1000, ($B$9:$B$1000=B145) * ($H$9:$H$1000="Topic"))), "")</f>
        <v/>
      </c>
      <c r="B145" s="45" t="str">
        <f t="shared" si="37"/>
        <v/>
      </c>
      <c r="C145" s="95"/>
      <c r="D145" s="46"/>
      <c r="E145" s="58"/>
      <c r="F145" s="67"/>
      <c r="G145" s="53"/>
      <c r="H145" s="53"/>
      <c r="I145" s="50"/>
      <c r="J145" s="51"/>
      <c r="K145" s="129" t="str">
        <f t="shared" si="38"/>
        <v/>
      </c>
      <c r="L145" s="103" t="str">
        <f t="shared" si="39"/>
        <v/>
      </c>
      <c r="M145" s="53">
        <v>0</v>
      </c>
      <c r="N145" s="102" t="str">
        <f t="shared" si="40"/>
        <v/>
      </c>
      <c r="O145" s="103" t="str">
        <f t="shared" si="41"/>
        <v/>
      </c>
      <c r="P145" s="53">
        <v>0</v>
      </c>
      <c r="Q145" s="102" t="str">
        <f t="shared" si="42"/>
        <v/>
      </c>
      <c r="R145" s="103" t="str">
        <f t="shared" si="43"/>
        <v/>
      </c>
      <c r="S145" s="53">
        <v>0</v>
      </c>
      <c r="T145" s="102" t="str">
        <f t="shared" si="44"/>
        <v/>
      </c>
      <c r="U145" s="103" t="str">
        <f t="shared" si="45"/>
        <v/>
      </c>
      <c r="V145" s="53">
        <v>0</v>
      </c>
      <c r="W145" s="87" t="str">
        <f t="shared" si="46"/>
        <v/>
      </c>
      <c r="X145" s="103" t="str">
        <f t="shared" si="47"/>
        <v/>
      </c>
      <c r="Y145" s="53">
        <v>0</v>
      </c>
      <c r="Z145" s="56" t="str">
        <f t="shared" si="48"/>
        <v/>
      </c>
      <c r="AA145" s="56" t="str">
        <f t="shared" si="49"/>
        <v/>
      </c>
      <c r="AB145" s="56" t="str">
        <f t="shared" si="50"/>
        <v/>
      </c>
      <c r="AC145" s="56" t="str">
        <f t="shared" si="51"/>
        <v/>
      </c>
      <c r="AD145" s="56" t="str">
        <f t="shared" si="52"/>
        <v/>
      </c>
      <c r="AE145" s="40"/>
      <c r="AF145" s="40"/>
      <c r="AG145" s="40"/>
      <c r="AH145" s="56" t="str">
        <f t="shared" si="36"/>
        <v/>
      </c>
      <c r="AI145" s="54"/>
      <c r="AJ145" s="54"/>
      <c r="AK145" s="54"/>
      <c r="AL145" s="54"/>
      <c r="AM145" s="54"/>
    </row>
    <row r="146" spans="1:39">
      <c r="A146" s="45" t="str" cm="1">
        <f t="array" ref="A146">IF(H146="PROJECT", CHAR(10) &amp; "- " &amp; _xlfn.TEXTJOIN(CHAR(10) &amp; "- ", TRUE, _xlfn._xlws.FILTER($I$9:$I$1000, ($B$9:$B$1000=B146) * ($H$9:$H$1000="Topic"))), "")</f>
        <v/>
      </c>
      <c r="B146" s="45" t="str">
        <f t="shared" si="37"/>
        <v/>
      </c>
      <c r="C146" s="95"/>
      <c r="D146" s="57"/>
      <c r="E146" s="58"/>
      <c r="F146" s="54"/>
      <c r="G146" s="52"/>
      <c r="H146" s="52"/>
      <c r="I146" s="61"/>
      <c r="J146" s="62"/>
      <c r="K146" s="129" t="str">
        <f t="shared" si="38"/>
        <v/>
      </c>
      <c r="L146" s="103" t="str">
        <f t="shared" si="39"/>
        <v/>
      </c>
      <c r="M146" s="52">
        <v>0</v>
      </c>
      <c r="N146" s="102" t="str">
        <f t="shared" si="40"/>
        <v/>
      </c>
      <c r="O146" s="103" t="str">
        <f t="shared" si="41"/>
        <v/>
      </c>
      <c r="P146" s="52">
        <v>0</v>
      </c>
      <c r="Q146" s="102" t="str">
        <f t="shared" si="42"/>
        <v/>
      </c>
      <c r="R146" s="103" t="str">
        <f t="shared" si="43"/>
        <v/>
      </c>
      <c r="S146" s="52">
        <v>0</v>
      </c>
      <c r="T146" s="102" t="str">
        <f t="shared" si="44"/>
        <v/>
      </c>
      <c r="U146" s="103" t="str">
        <f t="shared" si="45"/>
        <v/>
      </c>
      <c r="V146" s="52">
        <v>0</v>
      </c>
      <c r="W146" s="87" t="str">
        <f t="shared" si="46"/>
        <v/>
      </c>
      <c r="X146" s="103" t="str">
        <f t="shared" si="47"/>
        <v/>
      </c>
      <c r="Y146" s="52">
        <v>0</v>
      </c>
      <c r="Z146" s="56" t="str">
        <f t="shared" si="48"/>
        <v/>
      </c>
      <c r="AA146" s="56" t="str">
        <f t="shared" si="49"/>
        <v/>
      </c>
      <c r="AB146" s="56" t="str">
        <f t="shared" si="50"/>
        <v/>
      </c>
      <c r="AC146" s="56" t="str">
        <f t="shared" si="51"/>
        <v/>
      </c>
      <c r="AD146" s="56" t="str">
        <f t="shared" si="52"/>
        <v/>
      </c>
      <c r="AE146" s="40"/>
      <c r="AF146" s="40"/>
      <c r="AG146" s="40"/>
      <c r="AH146" s="56" t="str">
        <f t="shared" si="36"/>
        <v/>
      </c>
      <c r="AI146" s="54"/>
      <c r="AJ146" s="54"/>
      <c r="AK146" s="54"/>
      <c r="AL146" s="54"/>
      <c r="AM146" s="54"/>
    </row>
    <row r="147" spans="1:39">
      <c r="A147" s="45" t="str" cm="1">
        <f t="array" ref="A147">IF(H147="PROJECT", CHAR(10) &amp; "- " &amp; _xlfn.TEXTJOIN(CHAR(10) &amp; "- ", TRUE, _xlfn._xlws.FILTER($I$9:$I$1000, ($B$9:$B$1000=B147) * ($H$9:$H$1000="Topic"))), "")</f>
        <v/>
      </c>
      <c r="B147" s="45" t="str">
        <f t="shared" si="37"/>
        <v/>
      </c>
      <c r="C147" s="95"/>
      <c r="D147" s="46"/>
      <c r="E147" s="58"/>
      <c r="F147" s="67"/>
      <c r="G147" s="53"/>
      <c r="H147" s="53"/>
      <c r="I147" s="50"/>
      <c r="J147" s="51"/>
      <c r="K147" s="129" t="str">
        <f t="shared" si="38"/>
        <v/>
      </c>
      <c r="L147" s="103" t="str">
        <f t="shared" si="39"/>
        <v/>
      </c>
      <c r="M147" s="53">
        <v>0</v>
      </c>
      <c r="N147" s="102" t="str">
        <f t="shared" si="40"/>
        <v/>
      </c>
      <c r="O147" s="103" t="str">
        <f t="shared" si="41"/>
        <v/>
      </c>
      <c r="P147" s="53">
        <v>0</v>
      </c>
      <c r="Q147" s="102" t="str">
        <f t="shared" si="42"/>
        <v/>
      </c>
      <c r="R147" s="103" t="str">
        <f t="shared" si="43"/>
        <v/>
      </c>
      <c r="S147" s="53">
        <v>0</v>
      </c>
      <c r="T147" s="102" t="str">
        <f t="shared" si="44"/>
        <v/>
      </c>
      <c r="U147" s="103" t="str">
        <f t="shared" si="45"/>
        <v/>
      </c>
      <c r="V147" s="53">
        <v>0</v>
      </c>
      <c r="W147" s="87" t="str">
        <f t="shared" si="46"/>
        <v/>
      </c>
      <c r="X147" s="103" t="str">
        <f t="shared" si="47"/>
        <v/>
      </c>
      <c r="Y147" s="53">
        <v>0</v>
      </c>
      <c r="Z147" s="56" t="str">
        <f t="shared" si="48"/>
        <v/>
      </c>
      <c r="AA147" s="56" t="str">
        <f t="shared" si="49"/>
        <v/>
      </c>
      <c r="AB147" s="56" t="str">
        <f t="shared" si="50"/>
        <v/>
      </c>
      <c r="AC147" s="56" t="str">
        <f t="shared" si="51"/>
        <v/>
      </c>
      <c r="AD147" s="56" t="str">
        <f t="shared" si="52"/>
        <v/>
      </c>
      <c r="AE147" s="40"/>
      <c r="AF147" s="40"/>
      <c r="AG147" s="40"/>
      <c r="AH147" s="56" t="str">
        <f t="shared" si="36"/>
        <v/>
      </c>
      <c r="AI147" s="54"/>
      <c r="AJ147" s="54"/>
      <c r="AK147" s="54"/>
      <c r="AL147" s="54"/>
      <c r="AM147" s="54"/>
    </row>
    <row r="148" spans="1:39">
      <c r="A148" s="45" t="str" cm="1">
        <f t="array" ref="A148">IF(H148="PROJECT", CHAR(10) &amp; "- " &amp; _xlfn.TEXTJOIN(CHAR(10) &amp; "- ", TRUE, _xlfn._xlws.FILTER($I$9:$I$1000, ($B$9:$B$1000=B148) * ($H$9:$H$1000="Topic"))), "")</f>
        <v/>
      </c>
      <c r="B148" s="45" t="str">
        <f t="shared" si="37"/>
        <v/>
      </c>
      <c r="C148" s="95"/>
      <c r="D148" s="57"/>
      <c r="E148" s="58"/>
      <c r="F148" s="54"/>
      <c r="G148" s="52"/>
      <c r="H148" s="52"/>
      <c r="I148" s="61"/>
      <c r="J148" s="62"/>
      <c r="K148" s="129" t="str">
        <f t="shared" si="38"/>
        <v/>
      </c>
      <c r="L148" s="103" t="str">
        <f t="shared" si="39"/>
        <v/>
      </c>
      <c r="M148" s="52">
        <v>0</v>
      </c>
      <c r="N148" s="102" t="str">
        <f t="shared" si="40"/>
        <v/>
      </c>
      <c r="O148" s="103" t="str">
        <f t="shared" si="41"/>
        <v/>
      </c>
      <c r="P148" s="52">
        <v>0</v>
      </c>
      <c r="Q148" s="102" t="str">
        <f t="shared" si="42"/>
        <v/>
      </c>
      <c r="R148" s="103" t="str">
        <f t="shared" si="43"/>
        <v/>
      </c>
      <c r="S148" s="52">
        <v>0</v>
      </c>
      <c r="T148" s="102" t="str">
        <f t="shared" si="44"/>
        <v/>
      </c>
      <c r="U148" s="103" t="str">
        <f t="shared" si="45"/>
        <v/>
      </c>
      <c r="V148" s="52">
        <v>0</v>
      </c>
      <c r="W148" s="87" t="str">
        <f t="shared" si="46"/>
        <v/>
      </c>
      <c r="X148" s="103" t="str">
        <f t="shared" si="47"/>
        <v/>
      </c>
      <c r="Y148" s="52">
        <v>0</v>
      </c>
      <c r="Z148" s="56" t="str">
        <f t="shared" si="48"/>
        <v/>
      </c>
      <c r="AA148" s="56" t="str">
        <f t="shared" si="49"/>
        <v/>
      </c>
      <c r="AB148" s="56" t="str">
        <f t="shared" si="50"/>
        <v/>
      </c>
      <c r="AC148" s="56" t="str">
        <f t="shared" si="51"/>
        <v/>
      </c>
      <c r="AD148" s="56" t="str">
        <f t="shared" si="52"/>
        <v/>
      </c>
      <c r="AE148" s="40"/>
      <c r="AF148" s="40"/>
      <c r="AG148" s="40"/>
      <c r="AH148" s="56" t="str">
        <f t="shared" si="36"/>
        <v/>
      </c>
      <c r="AI148" s="54"/>
      <c r="AJ148" s="54"/>
      <c r="AK148" s="54"/>
      <c r="AL148" s="54"/>
      <c r="AM148" s="54"/>
    </row>
    <row r="149" spans="1:39">
      <c r="A149" s="45" t="str" cm="1">
        <f t="array" ref="A149">IF(H149="PROJECT", CHAR(10) &amp; "- " &amp; _xlfn.TEXTJOIN(CHAR(10) &amp; "- ", TRUE, _xlfn._xlws.FILTER($I$9:$I$1000, ($B$9:$B$1000=B149) * ($H$9:$H$1000="Topic"))), "")</f>
        <v/>
      </c>
      <c r="B149" s="45" t="str">
        <f t="shared" si="37"/>
        <v/>
      </c>
      <c r="C149" s="95"/>
      <c r="D149" s="46"/>
      <c r="E149" s="58"/>
      <c r="F149" s="67"/>
      <c r="G149" s="53"/>
      <c r="H149" s="53"/>
      <c r="I149" s="50"/>
      <c r="J149" s="51"/>
      <c r="K149" s="129" t="str">
        <f t="shared" si="38"/>
        <v/>
      </c>
      <c r="L149" s="103" t="str">
        <f t="shared" si="39"/>
        <v/>
      </c>
      <c r="M149" s="53">
        <v>0</v>
      </c>
      <c r="N149" s="102" t="str">
        <f t="shared" si="40"/>
        <v/>
      </c>
      <c r="O149" s="103" t="str">
        <f t="shared" si="41"/>
        <v/>
      </c>
      <c r="P149" s="53">
        <v>0</v>
      </c>
      <c r="Q149" s="102" t="str">
        <f t="shared" si="42"/>
        <v/>
      </c>
      <c r="R149" s="103" t="str">
        <f t="shared" si="43"/>
        <v/>
      </c>
      <c r="S149" s="53">
        <v>0</v>
      </c>
      <c r="T149" s="102" t="str">
        <f t="shared" si="44"/>
        <v/>
      </c>
      <c r="U149" s="103" t="str">
        <f t="shared" si="45"/>
        <v/>
      </c>
      <c r="V149" s="53">
        <v>0</v>
      </c>
      <c r="W149" s="87" t="str">
        <f t="shared" si="46"/>
        <v/>
      </c>
      <c r="X149" s="103" t="str">
        <f t="shared" si="47"/>
        <v/>
      </c>
      <c r="Y149" s="53">
        <v>0</v>
      </c>
      <c r="Z149" s="56" t="str">
        <f t="shared" si="48"/>
        <v/>
      </c>
      <c r="AA149" s="56" t="str">
        <f t="shared" si="49"/>
        <v/>
      </c>
      <c r="AB149" s="56" t="str">
        <f t="shared" si="50"/>
        <v/>
      </c>
      <c r="AC149" s="56" t="str">
        <f t="shared" si="51"/>
        <v/>
      </c>
      <c r="AD149" s="56" t="str">
        <f t="shared" si="52"/>
        <v/>
      </c>
      <c r="AE149" s="40"/>
      <c r="AF149" s="40"/>
      <c r="AG149" s="40"/>
      <c r="AH149" s="56" t="str">
        <f t="shared" si="36"/>
        <v/>
      </c>
      <c r="AI149" s="54"/>
      <c r="AJ149" s="54"/>
      <c r="AK149" s="54"/>
      <c r="AL149" s="54"/>
      <c r="AM149" s="54"/>
    </row>
    <row r="150" spans="1:39">
      <c r="A150" s="45" t="str" cm="1">
        <f t="array" ref="A150">IF(H150="PROJECT", CHAR(10) &amp; "- " &amp; _xlfn.TEXTJOIN(CHAR(10) &amp; "- ", TRUE, _xlfn._xlws.FILTER($I$9:$I$1000, ($B$9:$B$1000=B150) * ($H$9:$H$1000="Topic"))), "")</f>
        <v/>
      </c>
      <c r="B150" s="45" t="str">
        <f t="shared" si="37"/>
        <v/>
      </c>
      <c r="C150" s="95"/>
      <c r="D150" s="57"/>
      <c r="E150" s="58"/>
      <c r="F150" s="54"/>
      <c r="G150" s="52"/>
      <c r="H150" s="52"/>
      <c r="I150" s="61"/>
      <c r="J150" s="62"/>
      <c r="K150" s="129" t="str">
        <f t="shared" si="38"/>
        <v/>
      </c>
      <c r="L150" s="103" t="str">
        <f t="shared" si="39"/>
        <v/>
      </c>
      <c r="M150" s="52">
        <v>0</v>
      </c>
      <c r="N150" s="102" t="str">
        <f t="shared" si="40"/>
        <v/>
      </c>
      <c r="O150" s="103" t="str">
        <f t="shared" si="41"/>
        <v/>
      </c>
      <c r="P150" s="52">
        <v>0</v>
      </c>
      <c r="Q150" s="102" t="str">
        <f t="shared" si="42"/>
        <v/>
      </c>
      <c r="R150" s="103" t="str">
        <f t="shared" si="43"/>
        <v/>
      </c>
      <c r="S150" s="52">
        <v>0</v>
      </c>
      <c r="T150" s="102" t="str">
        <f t="shared" si="44"/>
        <v/>
      </c>
      <c r="U150" s="103" t="str">
        <f t="shared" si="45"/>
        <v/>
      </c>
      <c r="V150" s="52">
        <v>0</v>
      </c>
      <c r="W150" s="87" t="str">
        <f t="shared" si="46"/>
        <v/>
      </c>
      <c r="X150" s="103" t="str">
        <f t="shared" si="47"/>
        <v/>
      </c>
      <c r="Y150" s="52">
        <v>0</v>
      </c>
      <c r="Z150" s="56" t="str">
        <f t="shared" si="48"/>
        <v/>
      </c>
      <c r="AA150" s="56" t="str">
        <f t="shared" si="49"/>
        <v/>
      </c>
      <c r="AB150" s="56" t="str">
        <f t="shared" si="50"/>
        <v/>
      </c>
      <c r="AC150" s="56" t="str">
        <f t="shared" si="51"/>
        <v/>
      </c>
      <c r="AD150" s="56" t="str">
        <f t="shared" si="52"/>
        <v/>
      </c>
      <c r="AE150" s="40"/>
      <c r="AF150" s="40"/>
      <c r="AG150" s="40"/>
      <c r="AH150" s="56" t="str">
        <f t="shared" si="36"/>
        <v/>
      </c>
      <c r="AI150" s="54"/>
      <c r="AJ150" s="54"/>
      <c r="AK150" s="54"/>
      <c r="AL150" s="54"/>
      <c r="AM150" s="54"/>
    </row>
    <row r="151" spans="1:39">
      <c r="A151" s="45" t="str" cm="1">
        <f t="array" ref="A151">IF(H151="PROJECT", CHAR(10) &amp; "- " &amp; _xlfn.TEXTJOIN(CHAR(10) &amp; "- ", TRUE, _xlfn._xlws.FILTER($I$9:$I$1000, ($B$9:$B$1000=B151) * ($H$9:$H$1000="Topic"))), "")</f>
        <v/>
      </c>
      <c r="B151" s="45" t="str">
        <f t="shared" si="37"/>
        <v/>
      </c>
      <c r="C151" s="95"/>
      <c r="D151" s="46"/>
      <c r="E151" s="58"/>
      <c r="F151" s="67"/>
      <c r="G151" s="53"/>
      <c r="H151" s="53"/>
      <c r="I151" s="50"/>
      <c r="J151" s="51"/>
      <c r="K151" s="129" t="str">
        <f t="shared" si="38"/>
        <v/>
      </c>
      <c r="L151" s="103" t="str">
        <f t="shared" si="39"/>
        <v/>
      </c>
      <c r="M151" s="53">
        <v>0</v>
      </c>
      <c r="N151" s="102" t="str">
        <f t="shared" si="40"/>
        <v/>
      </c>
      <c r="O151" s="103" t="str">
        <f t="shared" si="41"/>
        <v/>
      </c>
      <c r="P151" s="53">
        <v>0</v>
      </c>
      <c r="Q151" s="102" t="str">
        <f t="shared" si="42"/>
        <v/>
      </c>
      <c r="R151" s="103" t="str">
        <f t="shared" si="43"/>
        <v/>
      </c>
      <c r="S151" s="53">
        <v>0</v>
      </c>
      <c r="T151" s="102" t="str">
        <f t="shared" si="44"/>
        <v/>
      </c>
      <c r="U151" s="103" t="str">
        <f t="shared" si="45"/>
        <v/>
      </c>
      <c r="V151" s="53">
        <v>0</v>
      </c>
      <c r="W151" s="87" t="str">
        <f t="shared" si="46"/>
        <v/>
      </c>
      <c r="X151" s="103" t="str">
        <f t="shared" si="47"/>
        <v/>
      </c>
      <c r="Y151" s="53">
        <v>0</v>
      </c>
      <c r="Z151" s="56" t="str">
        <f t="shared" si="48"/>
        <v/>
      </c>
      <c r="AA151" s="56" t="str">
        <f t="shared" si="49"/>
        <v/>
      </c>
      <c r="AB151" s="56" t="str">
        <f t="shared" si="50"/>
        <v/>
      </c>
      <c r="AC151" s="56" t="str">
        <f t="shared" si="51"/>
        <v/>
      </c>
      <c r="AD151" s="56" t="str">
        <f t="shared" si="52"/>
        <v/>
      </c>
      <c r="AE151" s="40"/>
      <c r="AF151" s="40"/>
      <c r="AG151" s="40"/>
      <c r="AH151" s="56" t="str">
        <f t="shared" si="36"/>
        <v/>
      </c>
      <c r="AI151" s="54"/>
      <c r="AJ151" s="54"/>
      <c r="AK151" s="54"/>
      <c r="AL151" s="54"/>
      <c r="AM151" s="54"/>
    </row>
    <row r="152" spans="1:39">
      <c r="A152" s="45" t="str" cm="1">
        <f t="array" ref="A152">IF(H152="PROJECT", CHAR(10) &amp; "- " &amp; _xlfn.TEXTJOIN(CHAR(10) &amp; "- ", TRUE, _xlfn._xlws.FILTER($I$9:$I$1000, ($B$9:$B$1000=B152) * ($H$9:$H$1000="Topic"))), "")</f>
        <v/>
      </c>
      <c r="B152" s="45" t="str">
        <f t="shared" si="37"/>
        <v/>
      </c>
      <c r="C152" s="95"/>
      <c r="D152" s="57"/>
      <c r="E152" s="58"/>
      <c r="F152" s="54"/>
      <c r="G152" s="52"/>
      <c r="H152" s="52"/>
      <c r="I152" s="61"/>
      <c r="J152" s="62"/>
      <c r="K152" s="129" t="str">
        <f t="shared" si="38"/>
        <v/>
      </c>
      <c r="L152" s="103" t="str">
        <f t="shared" si="39"/>
        <v/>
      </c>
      <c r="M152" s="52">
        <v>0</v>
      </c>
      <c r="N152" s="102" t="str">
        <f t="shared" si="40"/>
        <v/>
      </c>
      <c r="O152" s="103" t="str">
        <f t="shared" si="41"/>
        <v/>
      </c>
      <c r="P152" s="52">
        <v>0</v>
      </c>
      <c r="Q152" s="102" t="str">
        <f t="shared" si="42"/>
        <v/>
      </c>
      <c r="R152" s="103" t="str">
        <f t="shared" si="43"/>
        <v/>
      </c>
      <c r="S152" s="52">
        <v>0</v>
      </c>
      <c r="T152" s="102" t="str">
        <f t="shared" si="44"/>
        <v/>
      </c>
      <c r="U152" s="103" t="str">
        <f t="shared" si="45"/>
        <v/>
      </c>
      <c r="V152" s="52">
        <v>0</v>
      </c>
      <c r="W152" s="87" t="str">
        <f t="shared" si="46"/>
        <v/>
      </c>
      <c r="X152" s="103" t="str">
        <f t="shared" si="47"/>
        <v/>
      </c>
      <c r="Y152" s="52">
        <v>0</v>
      </c>
      <c r="Z152" s="56" t="str">
        <f t="shared" si="48"/>
        <v/>
      </c>
      <c r="AA152" s="56" t="str">
        <f t="shared" si="49"/>
        <v/>
      </c>
      <c r="AB152" s="56" t="str">
        <f t="shared" si="50"/>
        <v/>
      </c>
      <c r="AC152" s="56" t="str">
        <f t="shared" si="51"/>
        <v/>
      </c>
      <c r="AD152" s="56" t="str">
        <f t="shared" si="52"/>
        <v/>
      </c>
      <c r="AE152" s="40"/>
      <c r="AF152" s="40"/>
      <c r="AG152" s="40"/>
      <c r="AH152" s="56" t="str">
        <f t="shared" si="36"/>
        <v/>
      </c>
      <c r="AI152" s="54"/>
      <c r="AJ152" s="54"/>
      <c r="AK152" s="54"/>
      <c r="AL152" s="54"/>
      <c r="AM152" s="54"/>
    </row>
    <row r="153" spans="1:39">
      <c r="A153" s="45" t="str" cm="1">
        <f t="array" ref="A153">IF(H153="PROJECT", CHAR(10) &amp; "- " &amp; _xlfn.TEXTJOIN(CHAR(10) &amp; "- ", TRUE, _xlfn._xlws.FILTER($I$9:$I$1000, ($B$9:$B$1000=B153) * ($H$9:$H$1000="Topic"))), "")</f>
        <v/>
      </c>
      <c r="B153" s="45" t="str">
        <f t="shared" si="37"/>
        <v/>
      </c>
      <c r="C153" s="95"/>
      <c r="D153" s="46"/>
      <c r="E153" s="58"/>
      <c r="F153" s="67"/>
      <c r="G153" s="53"/>
      <c r="H153" s="53"/>
      <c r="I153" s="50"/>
      <c r="J153" s="51"/>
      <c r="K153" s="129" t="str">
        <f t="shared" si="38"/>
        <v/>
      </c>
      <c r="L153" s="103" t="str">
        <f t="shared" si="39"/>
        <v/>
      </c>
      <c r="M153" s="53">
        <v>0</v>
      </c>
      <c r="N153" s="102" t="str">
        <f t="shared" si="40"/>
        <v/>
      </c>
      <c r="O153" s="103" t="str">
        <f t="shared" si="41"/>
        <v/>
      </c>
      <c r="P153" s="53">
        <v>0</v>
      </c>
      <c r="Q153" s="102" t="str">
        <f t="shared" si="42"/>
        <v/>
      </c>
      <c r="R153" s="103" t="str">
        <f t="shared" si="43"/>
        <v/>
      </c>
      <c r="S153" s="53">
        <v>0</v>
      </c>
      <c r="T153" s="102" t="str">
        <f t="shared" si="44"/>
        <v/>
      </c>
      <c r="U153" s="103" t="str">
        <f t="shared" si="45"/>
        <v/>
      </c>
      <c r="V153" s="53">
        <v>0</v>
      </c>
      <c r="W153" s="87" t="str">
        <f t="shared" si="46"/>
        <v/>
      </c>
      <c r="X153" s="103" t="str">
        <f t="shared" si="47"/>
        <v/>
      </c>
      <c r="Y153" s="53">
        <v>0</v>
      </c>
      <c r="Z153" s="56" t="str">
        <f t="shared" si="48"/>
        <v/>
      </c>
      <c r="AA153" s="56" t="str">
        <f t="shared" si="49"/>
        <v/>
      </c>
      <c r="AB153" s="56" t="str">
        <f t="shared" si="50"/>
        <v/>
      </c>
      <c r="AC153" s="56" t="str">
        <f t="shared" si="51"/>
        <v/>
      </c>
      <c r="AD153" s="56" t="str">
        <f t="shared" si="52"/>
        <v/>
      </c>
      <c r="AE153" s="40"/>
      <c r="AF153" s="40"/>
      <c r="AG153" s="40"/>
      <c r="AH153" s="56" t="str">
        <f t="shared" si="36"/>
        <v/>
      </c>
      <c r="AI153" s="54"/>
      <c r="AJ153" s="54"/>
      <c r="AK153" s="54"/>
      <c r="AL153" s="54"/>
      <c r="AM153" s="54"/>
    </row>
    <row r="154" spans="1:39">
      <c r="A154" s="45" t="str" cm="1">
        <f t="array" ref="A154">IF(H154="PROJECT", CHAR(10) &amp; "- " &amp; _xlfn.TEXTJOIN(CHAR(10) &amp; "- ", TRUE, _xlfn._xlws.FILTER($I$9:$I$1000, ($B$9:$B$1000=B154) * ($H$9:$H$1000="Topic"))), "")</f>
        <v/>
      </c>
      <c r="B154" s="45" t="str">
        <f t="shared" si="37"/>
        <v/>
      </c>
      <c r="C154" s="95"/>
      <c r="D154" s="57"/>
      <c r="E154" s="58"/>
      <c r="F154" s="54"/>
      <c r="G154" s="52"/>
      <c r="H154" s="52"/>
      <c r="I154" s="61"/>
      <c r="J154" s="62"/>
      <c r="K154" s="129" t="str">
        <f t="shared" si="38"/>
        <v/>
      </c>
      <c r="L154" s="103" t="str">
        <f t="shared" si="39"/>
        <v/>
      </c>
      <c r="M154" s="52">
        <v>0</v>
      </c>
      <c r="N154" s="102" t="str">
        <f t="shared" si="40"/>
        <v/>
      </c>
      <c r="O154" s="103" t="str">
        <f t="shared" si="41"/>
        <v/>
      </c>
      <c r="P154" s="52">
        <v>0</v>
      </c>
      <c r="Q154" s="102" t="str">
        <f t="shared" si="42"/>
        <v/>
      </c>
      <c r="R154" s="103" t="str">
        <f t="shared" si="43"/>
        <v/>
      </c>
      <c r="S154" s="52">
        <v>0</v>
      </c>
      <c r="T154" s="102" t="str">
        <f t="shared" si="44"/>
        <v/>
      </c>
      <c r="U154" s="103" t="str">
        <f t="shared" si="45"/>
        <v/>
      </c>
      <c r="V154" s="52">
        <v>0</v>
      </c>
      <c r="W154" s="87" t="str">
        <f t="shared" si="46"/>
        <v/>
      </c>
      <c r="X154" s="103" t="str">
        <f t="shared" si="47"/>
        <v/>
      </c>
      <c r="Y154" s="52">
        <v>0</v>
      </c>
      <c r="Z154" s="56" t="str">
        <f t="shared" si="48"/>
        <v/>
      </c>
      <c r="AA154" s="56" t="str">
        <f t="shared" si="49"/>
        <v/>
      </c>
      <c r="AB154" s="56" t="str">
        <f t="shared" si="50"/>
        <v/>
      </c>
      <c r="AC154" s="56" t="str">
        <f t="shared" si="51"/>
        <v/>
      </c>
      <c r="AD154" s="56" t="str">
        <f t="shared" si="52"/>
        <v/>
      </c>
      <c r="AE154" s="40"/>
      <c r="AF154" s="40"/>
      <c r="AG154" s="40"/>
      <c r="AH154" s="56" t="str">
        <f t="shared" si="36"/>
        <v/>
      </c>
      <c r="AI154" s="54"/>
      <c r="AJ154" s="54"/>
      <c r="AK154" s="54"/>
      <c r="AL154" s="54"/>
      <c r="AM154" s="54"/>
    </row>
    <row r="155" spans="1:39">
      <c r="A155" s="45" t="str" cm="1">
        <f t="array" ref="A155">IF(H155="PROJECT", CHAR(10) &amp; "- " &amp; _xlfn.TEXTJOIN(CHAR(10) &amp; "- ", TRUE, _xlfn._xlws.FILTER($I$9:$I$1000, ($B$9:$B$1000=B155) * ($H$9:$H$1000="Topic"))), "")</f>
        <v/>
      </c>
      <c r="B155" s="45" t="str">
        <f t="shared" si="37"/>
        <v/>
      </c>
      <c r="C155" s="95"/>
      <c r="D155" s="46"/>
      <c r="E155" s="58"/>
      <c r="F155" s="67"/>
      <c r="G155" s="53"/>
      <c r="H155" s="53"/>
      <c r="I155" s="50"/>
      <c r="J155" s="51"/>
      <c r="K155" s="129" t="str">
        <f t="shared" si="38"/>
        <v/>
      </c>
      <c r="L155" s="103" t="str">
        <f t="shared" si="39"/>
        <v/>
      </c>
      <c r="M155" s="53">
        <v>0</v>
      </c>
      <c r="N155" s="102" t="str">
        <f t="shared" si="40"/>
        <v/>
      </c>
      <c r="O155" s="103" t="str">
        <f t="shared" si="41"/>
        <v/>
      </c>
      <c r="P155" s="53">
        <v>0</v>
      </c>
      <c r="Q155" s="102" t="str">
        <f t="shared" si="42"/>
        <v/>
      </c>
      <c r="R155" s="103" t="str">
        <f t="shared" si="43"/>
        <v/>
      </c>
      <c r="S155" s="53">
        <v>0</v>
      </c>
      <c r="T155" s="102" t="str">
        <f t="shared" si="44"/>
        <v/>
      </c>
      <c r="U155" s="103" t="str">
        <f t="shared" si="45"/>
        <v/>
      </c>
      <c r="V155" s="53">
        <v>0</v>
      </c>
      <c r="W155" s="87" t="str">
        <f t="shared" si="46"/>
        <v/>
      </c>
      <c r="X155" s="103" t="str">
        <f t="shared" si="47"/>
        <v/>
      </c>
      <c r="Y155" s="53">
        <v>0</v>
      </c>
      <c r="Z155" s="56" t="str">
        <f t="shared" si="48"/>
        <v/>
      </c>
      <c r="AA155" s="56" t="str">
        <f t="shared" si="49"/>
        <v/>
      </c>
      <c r="AB155" s="56" t="str">
        <f t="shared" si="50"/>
        <v/>
      </c>
      <c r="AC155" s="56" t="str">
        <f t="shared" si="51"/>
        <v/>
      </c>
      <c r="AD155" s="56" t="str">
        <f t="shared" si="52"/>
        <v/>
      </c>
      <c r="AE155" s="40"/>
      <c r="AF155" s="40"/>
      <c r="AG155" s="40"/>
      <c r="AH155" s="56" t="str">
        <f t="shared" si="36"/>
        <v/>
      </c>
      <c r="AI155" s="54"/>
      <c r="AJ155" s="54"/>
      <c r="AK155" s="54"/>
      <c r="AL155" s="54"/>
      <c r="AM155" s="54"/>
    </row>
    <row r="156" spans="1:39">
      <c r="A156" s="45" t="str" cm="1">
        <f t="array" ref="A156">IF(H156="PROJECT", CHAR(10) &amp; "- " &amp; _xlfn.TEXTJOIN(CHAR(10) &amp; "- ", TRUE, _xlfn._xlws.FILTER($I$9:$I$1000, ($B$9:$B$1000=B156) * ($H$9:$H$1000="Topic"))), "")</f>
        <v/>
      </c>
      <c r="B156" s="45" t="str">
        <f t="shared" si="37"/>
        <v/>
      </c>
      <c r="C156" s="95"/>
      <c r="D156" s="57"/>
      <c r="E156" s="58"/>
      <c r="F156" s="54"/>
      <c r="G156" s="52"/>
      <c r="H156" s="52"/>
      <c r="I156" s="61"/>
      <c r="J156" s="62"/>
      <c r="K156" s="129" t="str">
        <f t="shared" si="38"/>
        <v/>
      </c>
      <c r="L156" s="103" t="str">
        <f t="shared" si="39"/>
        <v/>
      </c>
      <c r="M156" s="52">
        <v>0</v>
      </c>
      <c r="N156" s="102" t="str">
        <f t="shared" si="40"/>
        <v/>
      </c>
      <c r="O156" s="103" t="str">
        <f t="shared" si="41"/>
        <v/>
      </c>
      <c r="P156" s="52">
        <v>0</v>
      </c>
      <c r="Q156" s="102" t="str">
        <f t="shared" si="42"/>
        <v/>
      </c>
      <c r="R156" s="103" t="str">
        <f t="shared" si="43"/>
        <v/>
      </c>
      <c r="S156" s="52">
        <v>0</v>
      </c>
      <c r="T156" s="102" t="str">
        <f t="shared" si="44"/>
        <v/>
      </c>
      <c r="U156" s="103" t="str">
        <f t="shared" si="45"/>
        <v/>
      </c>
      <c r="V156" s="52">
        <v>0</v>
      </c>
      <c r="W156" s="87" t="str">
        <f t="shared" si="46"/>
        <v/>
      </c>
      <c r="X156" s="103" t="str">
        <f t="shared" si="47"/>
        <v/>
      </c>
      <c r="Y156" s="52">
        <v>0</v>
      </c>
      <c r="Z156" s="56" t="str">
        <f t="shared" si="48"/>
        <v/>
      </c>
      <c r="AA156" s="56" t="str">
        <f t="shared" si="49"/>
        <v/>
      </c>
      <c r="AB156" s="56" t="str">
        <f t="shared" si="50"/>
        <v/>
      </c>
      <c r="AC156" s="56" t="str">
        <f t="shared" si="51"/>
        <v/>
      </c>
      <c r="AD156" s="56" t="str">
        <f t="shared" si="52"/>
        <v/>
      </c>
      <c r="AE156" s="40"/>
      <c r="AF156" s="40"/>
      <c r="AG156" s="40"/>
      <c r="AH156" s="56" t="str">
        <f t="shared" si="36"/>
        <v/>
      </c>
      <c r="AI156" s="54"/>
      <c r="AJ156" s="54"/>
      <c r="AK156" s="54"/>
      <c r="AL156" s="54"/>
      <c r="AM156" s="54"/>
    </row>
    <row r="157" spans="1:39">
      <c r="A157" s="45" t="str" cm="1">
        <f t="array" ref="A157">IF(H157="PROJECT", CHAR(10) &amp; "- " &amp; _xlfn.TEXTJOIN(CHAR(10) &amp; "- ", TRUE, _xlfn._xlws.FILTER($I$9:$I$1000, ($B$9:$B$1000=B157) * ($H$9:$H$1000="Topic"))), "")</f>
        <v/>
      </c>
      <c r="B157" s="45" t="str">
        <f t="shared" si="37"/>
        <v/>
      </c>
      <c r="C157" s="95"/>
      <c r="D157" s="46"/>
      <c r="E157" s="58"/>
      <c r="F157" s="67"/>
      <c r="G157" s="53"/>
      <c r="H157" s="53"/>
      <c r="I157" s="50"/>
      <c r="J157" s="51"/>
      <c r="K157" s="129" t="str">
        <f t="shared" si="38"/>
        <v/>
      </c>
      <c r="L157" s="103" t="str">
        <f t="shared" si="39"/>
        <v/>
      </c>
      <c r="M157" s="53">
        <v>0</v>
      </c>
      <c r="N157" s="102" t="str">
        <f t="shared" si="40"/>
        <v/>
      </c>
      <c r="O157" s="103" t="str">
        <f t="shared" si="41"/>
        <v/>
      </c>
      <c r="P157" s="53">
        <v>0</v>
      </c>
      <c r="Q157" s="102" t="str">
        <f t="shared" si="42"/>
        <v/>
      </c>
      <c r="R157" s="103" t="str">
        <f t="shared" si="43"/>
        <v/>
      </c>
      <c r="S157" s="53">
        <v>0</v>
      </c>
      <c r="T157" s="102" t="str">
        <f t="shared" si="44"/>
        <v/>
      </c>
      <c r="U157" s="103" t="str">
        <f t="shared" si="45"/>
        <v/>
      </c>
      <c r="V157" s="53">
        <v>0</v>
      </c>
      <c r="W157" s="87" t="str">
        <f t="shared" si="46"/>
        <v/>
      </c>
      <c r="X157" s="103" t="str">
        <f t="shared" si="47"/>
        <v/>
      </c>
      <c r="Y157" s="53">
        <v>0</v>
      </c>
      <c r="Z157" s="56" t="str">
        <f t="shared" si="48"/>
        <v/>
      </c>
      <c r="AA157" s="56" t="str">
        <f t="shared" si="49"/>
        <v/>
      </c>
      <c r="AB157" s="56" t="str">
        <f t="shared" si="50"/>
        <v/>
      </c>
      <c r="AC157" s="56" t="str">
        <f t="shared" si="51"/>
        <v/>
      </c>
      <c r="AD157" s="56" t="str">
        <f t="shared" si="52"/>
        <v/>
      </c>
      <c r="AE157" s="40"/>
      <c r="AF157" s="40"/>
      <c r="AG157" s="40"/>
      <c r="AH157" s="56" t="str">
        <f t="shared" si="36"/>
        <v/>
      </c>
      <c r="AI157" s="54"/>
      <c r="AJ157" s="54"/>
      <c r="AK157" s="54"/>
      <c r="AL157" s="54"/>
      <c r="AM157" s="54"/>
    </row>
    <row r="158" spans="1:39">
      <c r="A158" s="45" t="str" cm="1">
        <f t="array" ref="A158">IF(H158="PROJECT", CHAR(10) &amp; "- " &amp; _xlfn.TEXTJOIN(CHAR(10) &amp; "- ", TRUE, _xlfn._xlws.FILTER($I$9:$I$1000, ($B$9:$B$1000=B158) * ($H$9:$H$1000="Topic"))), "")</f>
        <v/>
      </c>
      <c r="B158" s="45" t="str">
        <f t="shared" si="37"/>
        <v/>
      </c>
      <c r="C158" s="95"/>
      <c r="D158" s="57"/>
      <c r="E158" s="58"/>
      <c r="F158" s="54"/>
      <c r="G158" s="52"/>
      <c r="H158" s="52"/>
      <c r="I158" s="61"/>
      <c r="J158" s="62"/>
      <c r="K158" s="129" t="str">
        <f t="shared" si="38"/>
        <v/>
      </c>
      <c r="L158" s="103" t="str">
        <f t="shared" si="39"/>
        <v/>
      </c>
      <c r="M158" s="52">
        <v>0</v>
      </c>
      <c r="N158" s="102" t="str">
        <f t="shared" si="40"/>
        <v/>
      </c>
      <c r="O158" s="103" t="str">
        <f t="shared" si="41"/>
        <v/>
      </c>
      <c r="P158" s="52">
        <v>0</v>
      </c>
      <c r="Q158" s="102" t="str">
        <f t="shared" si="42"/>
        <v/>
      </c>
      <c r="R158" s="103" t="str">
        <f t="shared" si="43"/>
        <v/>
      </c>
      <c r="S158" s="52">
        <v>0</v>
      </c>
      <c r="T158" s="102" t="str">
        <f t="shared" si="44"/>
        <v/>
      </c>
      <c r="U158" s="103" t="str">
        <f t="shared" si="45"/>
        <v/>
      </c>
      <c r="V158" s="52">
        <v>0</v>
      </c>
      <c r="W158" s="87" t="str">
        <f t="shared" si="46"/>
        <v/>
      </c>
      <c r="X158" s="103" t="str">
        <f t="shared" si="47"/>
        <v/>
      </c>
      <c r="Y158" s="52">
        <v>0</v>
      </c>
      <c r="Z158" s="56" t="str">
        <f t="shared" si="48"/>
        <v/>
      </c>
      <c r="AA158" s="56" t="str">
        <f t="shared" si="49"/>
        <v/>
      </c>
      <c r="AB158" s="56" t="str">
        <f t="shared" si="50"/>
        <v/>
      </c>
      <c r="AC158" s="56" t="str">
        <f t="shared" si="51"/>
        <v/>
      </c>
      <c r="AD158" s="56" t="str">
        <f t="shared" si="52"/>
        <v/>
      </c>
      <c r="AE158" s="40"/>
      <c r="AF158" s="40"/>
      <c r="AG158" s="40"/>
      <c r="AH158" s="56" t="str">
        <f t="shared" si="36"/>
        <v/>
      </c>
      <c r="AI158" s="54"/>
      <c r="AJ158" s="54"/>
      <c r="AK158" s="54"/>
      <c r="AL158" s="54"/>
      <c r="AM158" s="54"/>
    </row>
    <row r="159" spans="1:39">
      <c r="A159" s="45" t="str" cm="1">
        <f t="array" ref="A159">IF(H159="PROJECT", CHAR(10) &amp; "- " &amp; _xlfn.TEXTJOIN(CHAR(10) &amp; "- ", TRUE, _xlfn._xlws.FILTER($I$9:$I$1000, ($B$9:$B$1000=B159) * ($H$9:$H$1000="Topic"))), "")</f>
        <v/>
      </c>
      <c r="B159" s="45" t="str">
        <f t="shared" si="37"/>
        <v/>
      </c>
      <c r="C159" s="95"/>
      <c r="D159" s="46"/>
      <c r="E159" s="58"/>
      <c r="F159" s="67"/>
      <c r="G159" s="53"/>
      <c r="H159" s="53"/>
      <c r="I159" s="50"/>
      <c r="J159" s="51"/>
      <c r="K159" s="129" t="str">
        <f t="shared" si="38"/>
        <v/>
      </c>
      <c r="L159" s="103" t="str">
        <f t="shared" si="39"/>
        <v/>
      </c>
      <c r="M159" s="53">
        <v>0</v>
      </c>
      <c r="N159" s="102" t="str">
        <f t="shared" si="40"/>
        <v/>
      </c>
      <c r="O159" s="103" t="str">
        <f t="shared" si="41"/>
        <v/>
      </c>
      <c r="P159" s="53">
        <v>0</v>
      </c>
      <c r="Q159" s="102" t="str">
        <f t="shared" si="42"/>
        <v/>
      </c>
      <c r="R159" s="103" t="str">
        <f t="shared" si="43"/>
        <v/>
      </c>
      <c r="S159" s="53">
        <v>0</v>
      </c>
      <c r="T159" s="102" t="str">
        <f t="shared" si="44"/>
        <v/>
      </c>
      <c r="U159" s="103" t="str">
        <f t="shared" si="45"/>
        <v/>
      </c>
      <c r="V159" s="53">
        <v>0</v>
      </c>
      <c r="W159" s="87" t="str">
        <f t="shared" si="46"/>
        <v/>
      </c>
      <c r="X159" s="103" t="str">
        <f t="shared" si="47"/>
        <v/>
      </c>
      <c r="Y159" s="53">
        <v>0</v>
      </c>
      <c r="Z159" s="56" t="str">
        <f t="shared" si="48"/>
        <v/>
      </c>
      <c r="AA159" s="56" t="str">
        <f t="shared" si="49"/>
        <v/>
      </c>
      <c r="AB159" s="56" t="str">
        <f t="shared" si="50"/>
        <v/>
      </c>
      <c r="AC159" s="56" t="str">
        <f t="shared" si="51"/>
        <v/>
      </c>
      <c r="AD159" s="56" t="str">
        <f t="shared" si="52"/>
        <v/>
      </c>
      <c r="AE159" s="40"/>
      <c r="AF159" s="40"/>
      <c r="AG159" s="40"/>
      <c r="AH159" s="56" t="str">
        <f t="shared" si="36"/>
        <v/>
      </c>
      <c r="AI159" s="54"/>
      <c r="AJ159" s="54"/>
      <c r="AK159" s="54"/>
      <c r="AL159" s="54"/>
      <c r="AM159" s="54"/>
    </row>
    <row r="160" spans="1:39">
      <c r="A160" s="45" t="str" cm="1">
        <f t="array" ref="A160">IF(H160="PROJECT", CHAR(10) &amp; "- " &amp; _xlfn.TEXTJOIN(CHAR(10) &amp; "- ", TRUE, _xlfn._xlws.FILTER($I$9:$I$1000, ($B$9:$B$1000=B160) * ($H$9:$H$1000="Topic"))), "")</f>
        <v/>
      </c>
      <c r="B160" s="45" t="str">
        <f t="shared" si="37"/>
        <v/>
      </c>
      <c r="C160" s="95"/>
      <c r="D160" s="57"/>
      <c r="E160" s="58"/>
      <c r="F160" s="54"/>
      <c r="G160" s="52"/>
      <c r="H160" s="52"/>
      <c r="I160" s="61"/>
      <c r="J160" s="62"/>
      <c r="K160" s="129" t="str">
        <f t="shared" si="38"/>
        <v/>
      </c>
      <c r="L160" s="103" t="str">
        <f t="shared" si="39"/>
        <v/>
      </c>
      <c r="M160" s="52">
        <v>0</v>
      </c>
      <c r="N160" s="102" t="str">
        <f t="shared" si="40"/>
        <v/>
      </c>
      <c r="O160" s="103" t="str">
        <f t="shared" si="41"/>
        <v/>
      </c>
      <c r="P160" s="52">
        <v>0</v>
      </c>
      <c r="Q160" s="102" t="str">
        <f t="shared" si="42"/>
        <v/>
      </c>
      <c r="R160" s="103" t="str">
        <f t="shared" si="43"/>
        <v/>
      </c>
      <c r="S160" s="52">
        <v>0</v>
      </c>
      <c r="T160" s="102" t="str">
        <f t="shared" si="44"/>
        <v/>
      </c>
      <c r="U160" s="103" t="str">
        <f t="shared" si="45"/>
        <v/>
      </c>
      <c r="V160" s="52">
        <v>0</v>
      </c>
      <c r="W160" s="87" t="str">
        <f t="shared" si="46"/>
        <v/>
      </c>
      <c r="X160" s="103" t="str">
        <f t="shared" si="47"/>
        <v/>
      </c>
      <c r="Y160" s="52">
        <v>0</v>
      </c>
      <c r="Z160" s="56" t="str">
        <f t="shared" si="48"/>
        <v/>
      </c>
      <c r="AA160" s="56" t="str">
        <f t="shared" si="49"/>
        <v/>
      </c>
      <c r="AB160" s="56" t="str">
        <f t="shared" si="50"/>
        <v/>
      </c>
      <c r="AC160" s="56" t="str">
        <f t="shared" si="51"/>
        <v/>
      </c>
      <c r="AD160" s="56" t="str">
        <f t="shared" si="52"/>
        <v/>
      </c>
      <c r="AE160" s="40"/>
      <c r="AF160" s="40"/>
      <c r="AG160" s="40"/>
      <c r="AH160" s="56" t="str">
        <f t="shared" si="36"/>
        <v/>
      </c>
      <c r="AI160" s="54"/>
      <c r="AJ160" s="54"/>
      <c r="AK160" s="54"/>
      <c r="AL160" s="54"/>
      <c r="AM160" s="54"/>
    </row>
    <row r="161" spans="1:39">
      <c r="A161" s="45" t="str" cm="1">
        <f t="array" ref="A161">IF(H161="PROJECT", CHAR(10) &amp; "- " &amp; _xlfn.TEXTJOIN(CHAR(10) &amp; "- ", TRUE, _xlfn._xlws.FILTER($I$9:$I$1000, ($B$9:$B$1000=B161) * ($H$9:$H$1000="Topic"))), "")</f>
        <v/>
      </c>
      <c r="B161" s="45" t="str">
        <f t="shared" si="37"/>
        <v/>
      </c>
      <c r="C161" s="95"/>
      <c r="D161" s="46"/>
      <c r="E161" s="58"/>
      <c r="F161" s="67"/>
      <c r="G161" s="53"/>
      <c r="H161" s="53"/>
      <c r="I161" s="50"/>
      <c r="J161" s="51"/>
      <c r="K161" s="129" t="str">
        <f t="shared" si="38"/>
        <v/>
      </c>
      <c r="L161" s="103" t="str">
        <f t="shared" si="39"/>
        <v/>
      </c>
      <c r="M161" s="53">
        <v>0</v>
      </c>
      <c r="N161" s="102" t="str">
        <f t="shared" si="40"/>
        <v/>
      </c>
      <c r="O161" s="103" t="str">
        <f t="shared" si="41"/>
        <v/>
      </c>
      <c r="P161" s="53">
        <v>0</v>
      </c>
      <c r="Q161" s="102" t="str">
        <f t="shared" si="42"/>
        <v/>
      </c>
      <c r="R161" s="103" t="str">
        <f t="shared" si="43"/>
        <v/>
      </c>
      <c r="S161" s="53">
        <v>0</v>
      </c>
      <c r="T161" s="102" t="str">
        <f t="shared" si="44"/>
        <v/>
      </c>
      <c r="U161" s="103" t="str">
        <f t="shared" si="45"/>
        <v/>
      </c>
      <c r="V161" s="53">
        <v>0</v>
      </c>
      <c r="W161" s="87" t="str">
        <f t="shared" si="46"/>
        <v/>
      </c>
      <c r="X161" s="103" t="str">
        <f t="shared" si="47"/>
        <v/>
      </c>
      <c r="Y161" s="53">
        <v>0</v>
      </c>
      <c r="Z161" s="56" t="str">
        <f t="shared" si="48"/>
        <v/>
      </c>
      <c r="AA161" s="56" t="str">
        <f t="shared" si="49"/>
        <v/>
      </c>
      <c r="AB161" s="56" t="str">
        <f t="shared" si="50"/>
        <v/>
      </c>
      <c r="AC161" s="56" t="str">
        <f t="shared" si="51"/>
        <v/>
      </c>
      <c r="AD161" s="56" t="str">
        <f t="shared" si="52"/>
        <v/>
      </c>
      <c r="AE161" s="40"/>
      <c r="AF161" s="40"/>
      <c r="AG161" s="40"/>
      <c r="AH161" s="56" t="str">
        <f t="shared" si="36"/>
        <v/>
      </c>
      <c r="AI161" s="54"/>
      <c r="AJ161" s="54"/>
      <c r="AK161" s="54"/>
      <c r="AL161" s="54"/>
      <c r="AM161" s="54"/>
    </row>
    <row r="162" spans="1:39">
      <c r="A162" s="45" t="str" cm="1">
        <f t="array" ref="A162">IF(H162="PROJECT", CHAR(10) &amp; "- " &amp; _xlfn.TEXTJOIN(CHAR(10) &amp; "- ", TRUE, _xlfn._xlws.FILTER($I$9:$I$1000, ($B$9:$B$1000=B162) * ($H$9:$H$1000="Topic"))), "")</f>
        <v/>
      </c>
      <c r="B162" s="45" t="str">
        <f t="shared" si="37"/>
        <v/>
      </c>
      <c r="C162" s="95"/>
      <c r="D162" s="57"/>
      <c r="E162" s="58"/>
      <c r="F162" s="54"/>
      <c r="G162" s="52"/>
      <c r="H162" s="52"/>
      <c r="I162" s="61"/>
      <c r="J162" s="62"/>
      <c r="K162" s="129" t="str">
        <f t="shared" si="38"/>
        <v/>
      </c>
      <c r="L162" s="103" t="str">
        <f t="shared" si="39"/>
        <v/>
      </c>
      <c r="M162" s="52">
        <v>0</v>
      </c>
      <c r="N162" s="102" t="str">
        <f t="shared" si="40"/>
        <v/>
      </c>
      <c r="O162" s="103" t="str">
        <f t="shared" si="41"/>
        <v/>
      </c>
      <c r="P162" s="52">
        <v>0</v>
      </c>
      <c r="Q162" s="102" t="str">
        <f t="shared" si="42"/>
        <v/>
      </c>
      <c r="R162" s="103" t="str">
        <f t="shared" si="43"/>
        <v/>
      </c>
      <c r="S162" s="52">
        <v>0</v>
      </c>
      <c r="T162" s="102" t="str">
        <f t="shared" si="44"/>
        <v/>
      </c>
      <c r="U162" s="103" t="str">
        <f t="shared" si="45"/>
        <v/>
      </c>
      <c r="V162" s="52">
        <v>0</v>
      </c>
      <c r="W162" s="87" t="str">
        <f t="shared" si="46"/>
        <v/>
      </c>
      <c r="X162" s="103" t="str">
        <f t="shared" si="47"/>
        <v/>
      </c>
      <c r="Y162" s="52">
        <v>0</v>
      </c>
      <c r="Z162" s="56" t="str">
        <f t="shared" si="48"/>
        <v/>
      </c>
      <c r="AA162" s="56" t="str">
        <f t="shared" si="49"/>
        <v/>
      </c>
      <c r="AB162" s="56" t="str">
        <f t="shared" si="50"/>
        <v/>
      </c>
      <c r="AC162" s="56" t="str">
        <f t="shared" si="51"/>
        <v/>
      </c>
      <c r="AD162" s="56" t="str">
        <f t="shared" si="52"/>
        <v/>
      </c>
      <c r="AE162" s="40"/>
      <c r="AF162" s="40"/>
      <c r="AG162" s="40"/>
      <c r="AH162" s="56" t="str">
        <f t="shared" si="36"/>
        <v/>
      </c>
      <c r="AI162" s="54"/>
      <c r="AJ162" s="54"/>
      <c r="AK162" s="54"/>
      <c r="AL162" s="54"/>
      <c r="AM162" s="54"/>
    </row>
    <row r="163" spans="1:39">
      <c r="A163" s="45" t="str" cm="1">
        <f t="array" ref="A163">IF(H163="PROJECT", CHAR(10) &amp; "- " &amp; _xlfn.TEXTJOIN(CHAR(10) &amp; "- ", TRUE, _xlfn._xlws.FILTER($I$9:$I$1000, ($B$9:$B$1000=B163) * ($H$9:$H$1000="Topic"))), "")</f>
        <v/>
      </c>
      <c r="B163" s="45" t="str">
        <f t="shared" si="37"/>
        <v/>
      </c>
      <c r="C163" s="95"/>
      <c r="D163" s="46"/>
      <c r="E163" s="58"/>
      <c r="F163" s="67"/>
      <c r="G163" s="53"/>
      <c r="H163" s="53"/>
      <c r="I163" s="50"/>
      <c r="J163" s="51"/>
      <c r="K163" s="129" t="str">
        <f t="shared" si="38"/>
        <v/>
      </c>
      <c r="L163" s="103" t="str">
        <f t="shared" si="39"/>
        <v/>
      </c>
      <c r="M163" s="53">
        <v>0</v>
      </c>
      <c r="N163" s="102" t="str">
        <f t="shared" si="40"/>
        <v/>
      </c>
      <c r="O163" s="103" t="str">
        <f t="shared" si="41"/>
        <v/>
      </c>
      <c r="P163" s="53">
        <v>0</v>
      </c>
      <c r="Q163" s="102" t="str">
        <f t="shared" si="42"/>
        <v/>
      </c>
      <c r="R163" s="103" t="str">
        <f t="shared" si="43"/>
        <v/>
      </c>
      <c r="S163" s="53">
        <v>0</v>
      </c>
      <c r="T163" s="102" t="str">
        <f t="shared" si="44"/>
        <v/>
      </c>
      <c r="U163" s="103" t="str">
        <f t="shared" si="45"/>
        <v/>
      </c>
      <c r="V163" s="53">
        <v>0</v>
      </c>
      <c r="W163" s="87" t="str">
        <f t="shared" si="46"/>
        <v/>
      </c>
      <c r="X163" s="103" t="str">
        <f t="shared" si="47"/>
        <v/>
      </c>
      <c r="Y163" s="53">
        <v>0</v>
      </c>
      <c r="Z163" s="56" t="str">
        <f t="shared" si="48"/>
        <v/>
      </c>
      <c r="AA163" s="56" t="str">
        <f t="shared" si="49"/>
        <v/>
      </c>
      <c r="AB163" s="56" t="str">
        <f t="shared" si="50"/>
        <v/>
      </c>
      <c r="AC163" s="56" t="str">
        <f t="shared" si="51"/>
        <v/>
      </c>
      <c r="AD163" s="56" t="str">
        <f t="shared" si="52"/>
        <v/>
      </c>
      <c r="AE163" s="40"/>
      <c r="AF163" s="40"/>
      <c r="AG163" s="40"/>
      <c r="AH163" s="56" t="str">
        <f t="shared" si="36"/>
        <v/>
      </c>
      <c r="AI163" s="54"/>
      <c r="AJ163" s="54"/>
      <c r="AK163" s="54"/>
      <c r="AL163" s="54"/>
      <c r="AM163" s="54"/>
    </row>
    <row r="164" spans="1:39">
      <c r="A164" s="45" t="str" cm="1">
        <f t="array" ref="A164">IF(H164="PROJECT", CHAR(10) &amp; "- " &amp; _xlfn.TEXTJOIN(CHAR(10) &amp; "- ", TRUE, _xlfn._xlws.FILTER($I$9:$I$1000, ($B$9:$B$1000=B164) * ($H$9:$H$1000="Topic"))), "")</f>
        <v/>
      </c>
      <c r="B164" s="45" t="str">
        <f t="shared" si="37"/>
        <v/>
      </c>
      <c r="C164" s="95"/>
      <c r="D164" s="57"/>
      <c r="E164" s="58"/>
      <c r="F164" s="54"/>
      <c r="G164" s="52"/>
      <c r="H164" s="52"/>
      <c r="I164" s="61"/>
      <c r="J164" s="62"/>
      <c r="K164" s="129" t="str">
        <f t="shared" si="38"/>
        <v/>
      </c>
      <c r="L164" s="103" t="str">
        <f t="shared" si="39"/>
        <v/>
      </c>
      <c r="M164" s="52">
        <v>0</v>
      </c>
      <c r="N164" s="102" t="str">
        <f t="shared" si="40"/>
        <v/>
      </c>
      <c r="O164" s="103" t="str">
        <f t="shared" si="41"/>
        <v/>
      </c>
      <c r="P164" s="52">
        <v>0</v>
      </c>
      <c r="Q164" s="102" t="str">
        <f t="shared" si="42"/>
        <v/>
      </c>
      <c r="R164" s="103" t="str">
        <f t="shared" si="43"/>
        <v/>
      </c>
      <c r="S164" s="52">
        <v>0</v>
      </c>
      <c r="T164" s="102" t="str">
        <f t="shared" si="44"/>
        <v/>
      </c>
      <c r="U164" s="103" t="str">
        <f t="shared" si="45"/>
        <v/>
      </c>
      <c r="V164" s="52">
        <v>0</v>
      </c>
      <c r="W164" s="87" t="str">
        <f t="shared" si="46"/>
        <v/>
      </c>
      <c r="X164" s="103" t="str">
        <f t="shared" si="47"/>
        <v/>
      </c>
      <c r="Y164" s="52">
        <v>0</v>
      </c>
      <c r="Z164" s="56" t="str">
        <f t="shared" si="48"/>
        <v/>
      </c>
      <c r="AA164" s="56" t="str">
        <f t="shared" si="49"/>
        <v/>
      </c>
      <c r="AB164" s="56" t="str">
        <f t="shared" si="50"/>
        <v/>
      </c>
      <c r="AC164" s="56" t="str">
        <f t="shared" si="51"/>
        <v/>
      </c>
      <c r="AD164" s="56" t="str">
        <f t="shared" si="52"/>
        <v/>
      </c>
      <c r="AE164" s="40"/>
      <c r="AF164" s="40"/>
      <c r="AG164" s="40"/>
      <c r="AH164" s="56" t="str">
        <f t="shared" si="36"/>
        <v/>
      </c>
      <c r="AI164" s="54"/>
      <c r="AJ164" s="54"/>
      <c r="AK164" s="54"/>
      <c r="AL164" s="54"/>
      <c r="AM164" s="54"/>
    </row>
    <row r="165" spans="1:39">
      <c r="A165" s="45" t="str" cm="1">
        <f t="array" ref="A165">IF(H165="PROJECT", CHAR(10) &amp; "- " &amp; _xlfn.TEXTJOIN(CHAR(10) &amp; "- ", TRUE, _xlfn._xlws.FILTER($I$9:$I$1000, ($B$9:$B$1000=B165) * ($H$9:$H$1000="Topic"))), "")</f>
        <v/>
      </c>
      <c r="B165" s="45" t="str">
        <f t="shared" si="37"/>
        <v/>
      </c>
      <c r="C165" s="95"/>
      <c r="D165" s="46"/>
      <c r="E165" s="58"/>
      <c r="F165" s="67"/>
      <c r="G165" s="53"/>
      <c r="H165" s="53"/>
      <c r="I165" s="50"/>
      <c r="J165" s="51"/>
      <c r="K165" s="129" t="str">
        <f t="shared" si="38"/>
        <v/>
      </c>
      <c r="L165" s="103" t="str">
        <f t="shared" si="39"/>
        <v/>
      </c>
      <c r="M165" s="53">
        <v>0</v>
      </c>
      <c r="N165" s="102" t="str">
        <f t="shared" si="40"/>
        <v/>
      </c>
      <c r="O165" s="103" t="str">
        <f t="shared" si="41"/>
        <v/>
      </c>
      <c r="P165" s="53">
        <v>0</v>
      </c>
      <c r="Q165" s="102" t="str">
        <f t="shared" si="42"/>
        <v/>
      </c>
      <c r="R165" s="103" t="str">
        <f t="shared" si="43"/>
        <v/>
      </c>
      <c r="S165" s="53">
        <v>0</v>
      </c>
      <c r="T165" s="102" t="str">
        <f t="shared" si="44"/>
        <v/>
      </c>
      <c r="U165" s="103" t="str">
        <f t="shared" si="45"/>
        <v/>
      </c>
      <c r="V165" s="53">
        <v>0</v>
      </c>
      <c r="W165" s="87" t="str">
        <f t="shared" si="46"/>
        <v/>
      </c>
      <c r="X165" s="103" t="str">
        <f t="shared" si="47"/>
        <v/>
      </c>
      <c r="Y165" s="53">
        <v>0</v>
      </c>
      <c r="Z165" s="56" t="str">
        <f t="shared" si="48"/>
        <v/>
      </c>
      <c r="AA165" s="56" t="str">
        <f t="shared" si="49"/>
        <v/>
      </c>
      <c r="AB165" s="56" t="str">
        <f t="shared" si="50"/>
        <v/>
      </c>
      <c r="AC165" s="56" t="str">
        <f t="shared" si="51"/>
        <v/>
      </c>
      <c r="AD165" s="56" t="str">
        <f t="shared" si="52"/>
        <v/>
      </c>
      <c r="AE165" s="40"/>
      <c r="AF165" s="40"/>
      <c r="AG165" s="40"/>
      <c r="AH165" s="56" t="str">
        <f t="shared" si="36"/>
        <v/>
      </c>
      <c r="AI165" s="54"/>
      <c r="AJ165" s="54"/>
      <c r="AK165" s="54"/>
      <c r="AL165" s="54"/>
      <c r="AM165" s="54"/>
    </row>
    <row r="166" spans="1:39">
      <c r="A166" s="45" t="str" cm="1">
        <f t="array" ref="A166">IF(H166="PROJECT", CHAR(10) &amp; "- " &amp; _xlfn.TEXTJOIN(CHAR(10) &amp; "- ", TRUE, _xlfn._xlws.FILTER($I$9:$I$1000, ($B$9:$B$1000=B166) * ($H$9:$H$1000="Topic"))), "")</f>
        <v/>
      </c>
      <c r="B166" s="45" t="str">
        <f t="shared" si="37"/>
        <v/>
      </c>
      <c r="C166" s="95"/>
      <c r="D166" s="57"/>
      <c r="E166" s="58"/>
      <c r="F166" s="54"/>
      <c r="G166" s="52"/>
      <c r="H166" s="52"/>
      <c r="I166" s="61"/>
      <c r="J166" s="62"/>
      <c r="K166" s="129" t="str">
        <f t="shared" si="38"/>
        <v/>
      </c>
      <c r="L166" s="103" t="str">
        <f t="shared" si="39"/>
        <v/>
      </c>
      <c r="M166" s="52">
        <v>0</v>
      </c>
      <c r="N166" s="102" t="str">
        <f t="shared" si="40"/>
        <v/>
      </c>
      <c r="O166" s="103" t="str">
        <f t="shared" si="41"/>
        <v/>
      </c>
      <c r="P166" s="52">
        <v>0</v>
      </c>
      <c r="Q166" s="102" t="str">
        <f t="shared" si="42"/>
        <v/>
      </c>
      <c r="R166" s="103" t="str">
        <f t="shared" si="43"/>
        <v/>
      </c>
      <c r="S166" s="52">
        <v>0</v>
      </c>
      <c r="T166" s="102" t="str">
        <f t="shared" si="44"/>
        <v/>
      </c>
      <c r="U166" s="103" t="str">
        <f t="shared" si="45"/>
        <v/>
      </c>
      <c r="V166" s="52">
        <v>0</v>
      </c>
      <c r="W166" s="87" t="str">
        <f t="shared" si="46"/>
        <v/>
      </c>
      <c r="X166" s="103" t="str">
        <f t="shared" si="47"/>
        <v/>
      </c>
      <c r="Y166" s="52">
        <v>0</v>
      </c>
      <c r="Z166" s="56" t="str">
        <f t="shared" si="48"/>
        <v/>
      </c>
      <c r="AA166" s="56" t="str">
        <f t="shared" si="49"/>
        <v/>
      </c>
      <c r="AB166" s="56" t="str">
        <f t="shared" si="50"/>
        <v/>
      </c>
      <c r="AC166" s="56" t="str">
        <f t="shared" si="51"/>
        <v/>
      </c>
      <c r="AD166" s="56" t="str">
        <f t="shared" si="52"/>
        <v/>
      </c>
      <c r="AE166" s="40"/>
      <c r="AF166" s="40"/>
      <c r="AG166" s="40"/>
      <c r="AH166" s="56" t="str">
        <f t="shared" si="36"/>
        <v/>
      </c>
      <c r="AI166" s="54"/>
      <c r="AJ166" s="54"/>
      <c r="AK166" s="54"/>
      <c r="AL166" s="54"/>
      <c r="AM166" s="54"/>
    </row>
    <row r="167" spans="1:39">
      <c r="A167" s="45" t="str" cm="1">
        <f t="array" ref="A167">IF(H167="PROJECT", CHAR(10) &amp; "- " &amp; _xlfn.TEXTJOIN(CHAR(10) &amp; "- ", TRUE, _xlfn._xlws.FILTER($I$9:$I$1000, ($B$9:$B$1000=B167) * ($H$9:$H$1000="Topic"))), "")</f>
        <v/>
      </c>
      <c r="B167" s="45" t="str">
        <f t="shared" si="37"/>
        <v/>
      </c>
      <c r="C167" s="95"/>
      <c r="D167" s="46"/>
      <c r="E167" s="58"/>
      <c r="F167" s="67"/>
      <c r="G167" s="53"/>
      <c r="H167" s="53"/>
      <c r="I167" s="50"/>
      <c r="J167" s="51"/>
      <c r="K167" s="129" t="str">
        <f t="shared" si="38"/>
        <v/>
      </c>
      <c r="L167" s="103" t="str">
        <f t="shared" si="39"/>
        <v/>
      </c>
      <c r="M167" s="53">
        <v>0</v>
      </c>
      <c r="N167" s="102" t="str">
        <f t="shared" si="40"/>
        <v/>
      </c>
      <c r="O167" s="103" t="str">
        <f t="shared" si="41"/>
        <v/>
      </c>
      <c r="P167" s="53">
        <v>0</v>
      </c>
      <c r="Q167" s="102" t="str">
        <f t="shared" si="42"/>
        <v/>
      </c>
      <c r="R167" s="103" t="str">
        <f t="shared" si="43"/>
        <v/>
      </c>
      <c r="S167" s="53">
        <v>0</v>
      </c>
      <c r="T167" s="102" t="str">
        <f t="shared" si="44"/>
        <v/>
      </c>
      <c r="U167" s="103" t="str">
        <f t="shared" si="45"/>
        <v/>
      </c>
      <c r="V167" s="53">
        <v>0</v>
      </c>
      <c r="W167" s="87" t="str">
        <f t="shared" si="46"/>
        <v/>
      </c>
      <c r="X167" s="103" t="str">
        <f t="shared" si="47"/>
        <v/>
      </c>
      <c r="Y167" s="53">
        <v>0</v>
      </c>
      <c r="Z167" s="56" t="str">
        <f t="shared" si="48"/>
        <v/>
      </c>
      <c r="AA167" s="56" t="str">
        <f t="shared" si="49"/>
        <v/>
      </c>
      <c r="AB167" s="56" t="str">
        <f t="shared" si="50"/>
        <v/>
      </c>
      <c r="AC167" s="56" t="str">
        <f t="shared" si="51"/>
        <v/>
      </c>
      <c r="AD167" s="56" t="str">
        <f t="shared" si="52"/>
        <v/>
      </c>
      <c r="AE167" s="40"/>
      <c r="AF167" s="40"/>
      <c r="AG167" s="40"/>
      <c r="AH167" s="56" t="str">
        <f t="shared" si="36"/>
        <v/>
      </c>
      <c r="AI167" s="54"/>
      <c r="AJ167" s="54"/>
      <c r="AK167" s="54"/>
      <c r="AL167" s="54"/>
      <c r="AM167" s="54"/>
    </row>
    <row r="168" spans="1:39">
      <c r="A168" s="45" t="str" cm="1">
        <f t="array" ref="A168">IF(H168="PROJECT", CHAR(10) &amp; "- " &amp; _xlfn.TEXTJOIN(CHAR(10) &amp; "- ", TRUE, _xlfn._xlws.FILTER($I$9:$I$1000, ($B$9:$B$1000=B168) * ($H$9:$H$1000="Topic"))), "")</f>
        <v/>
      </c>
      <c r="B168" s="45" t="str">
        <f t="shared" si="37"/>
        <v/>
      </c>
      <c r="C168" s="95"/>
      <c r="D168" s="57"/>
      <c r="E168" s="58"/>
      <c r="F168" s="54"/>
      <c r="G168" s="52"/>
      <c r="H168" s="52"/>
      <c r="I168" s="61"/>
      <c r="J168" s="62"/>
      <c r="K168" s="129" t="str">
        <f t="shared" si="38"/>
        <v/>
      </c>
      <c r="L168" s="103" t="str">
        <f t="shared" si="39"/>
        <v/>
      </c>
      <c r="M168" s="52">
        <v>0</v>
      </c>
      <c r="N168" s="102" t="str">
        <f t="shared" si="40"/>
        <v/>
      </c>
      <c r="O168" s="103" t="str">
        <f t="shared" si="41"/>
        <v/>
      </c>
      <c r="P168" s="52">
        <v>0</v>
      </c>
      <c r="Q168" s="102" t="str">
        <f t="shared" si="42"/>
        <v/>
      </c>
      <c r="R168" s="103" t="str">
        <f t="shared" si="43"/>
        <v/>
      </c>
      <c r="S168" s="52">
        <v>0</v>
      </c>
      <c r="T168" s="102" t="str">
        <f t="shared" si="44"/>
        <v/>
      </c>
      <c r="U168" s="103" t="str">
        <f t="shared" si="45"/>
        <v/>
      </c>
      <c r="V168" s="52">
        <v>0</v>
      </c>
      <c r="W168" s="87" t="str">
        <f t="shared" si="46"/>
        <v/>
      </c>
      <c r="X168" s="103" t="str">
        <f t="shared" si="47"/>
        <v/>
      </c>
      <c r="Y168" s="52">
        <v>0</v>
      </c>
      <c r="Z168" s="56" t="str">
        <f t="shared" si="48"/>
        <v/>
      </c>
      <c r="AA168" s="56" t="str">
        <f t="shared" si="49"/>
        <v/>
      </c>
      <c r="AB168" s="56" t="str">
        <f t="shared" si="50"/>
        <v/>
      </c>
      <c r="AC168" s="56" t="str">
        <f t="shared" si="51"/>
        <v/>
      </c>
      <c r="AD168" s="56" t="str">
        <f t="shared" si="52"/>
        <v/>
      </c>
      <c r="AE168" s="40"/>
      <c r="AF168" s="40"/>
      <c r="AG168" s="40"/>
      <c r="AH168" s="56" t="str">
        <f t="shared" si="36"/>
        <v/>
      </c>
      <c r="AI168" s="54"/>
      <c r="AJ168" s="54"/>
      <c r="AK168" s="54"/>
      <c r="AL168" s="54"/>
      <c r="AM168" s="54"/>
    </row>
    <row r="169" spans="1:39">
      <c r="A169" s="45" t="str" cm="1">
        <f t="array" ref="A169">IF(H169="PROJECT", CHAR(10) &amp; "- " &amp; _xlfn.TEXTJOIN(CHAR(10) &amp; "- ", TRUE, _xlfn._xlws.FILTER($I$9:$I$1000, ($B$9:$B$1000=B169) * ($H$9:$H$1000="Topic"))), "")</f>
        <v/>
      </c>
      <c r="B169" s="45" t="str">
        <f t="shared" si="37"/>
        <v/>
      </c>
      <c r="C169" s="95"/>
      <c r="D169" s="46"/>
      <c r="E169" s="58"/>
      <c r="F169" s="67"/>
      <c r="G169" s="53"/>
      <c r="H169" s="53"/>
      <c r="I169" s="50"/>
      <c r="J169" s="51"/>
      <c r="K169" s="129" t="str">
        <f t="shared" si="38"/>
        <v/>
      </c>
      <c r="L169" s="103" t="str">
        <f t="shared" si="39"/>
        <v/>
      </c>
      <c r="M169" s="53">
        <v>0</v>
      </c>
      <c r="N169" s="102" t="str">
        <f t="shared" si="40"/>
        <v/>
      </c>
      <c r="O169" s="103" t="str">
        <f t="shared" si="41"/>
        <v/>
      </c>
      <c r="P169" s="53">
        <v>0</v>
      </c>
      <c r="Q169" s="102" t="str">
        <f t="shared" si="42"/>
        <v/>
      </c>
      <c r="R169" s="103" t="str">
        <f t="shared" si="43"/>
        <v/>
      </c>
      <c r="S169" s="53">
        <v>0</v>
      </c>
      <c r="T169" s="102" t="str">
        <f t="shared" si="44"/>
        <v/>
      </c>
      <c r="U169" s="103" t="str">
        <f t="shared" si="45"/>
        <v/>
      </c>
      <c r="V169" s="53">
        <v>0</v>
      </c>
      <c r="W169" s="87" t="str">
        <f t="shared" si="46"/>
        <v/>
      </c>
      <c r="X169" s="103" t="str">
        <f t="shared" si="47"/>
        <v/>
      </c>
      <c r="Y169" s="53">
        <v>0</v>
      </c>
      <c r="Z169" s="56" t="str">
        <f t="shared" si="48"/>
        <v/>
      </c>
      <c r="AA169" s="56" t="str">
        <f t="shared" si="49"/>
        <v/>
      </c>
      <c r="AB169" s="56" t="str">
        <f t="shared" si="50"/>
        <v/>
      </c>
      <c r="AC169" s="56" t="str">
        <f t="shared" si="51"/>
        <v/>
      </c>
      <c r="AD169" s="56" t="str">
        <f t="shared" si="52"/>
        <v/>
      </c>
      <c r="AE169" s="40"/>
      <c r="AF169" s="40"/>
      <c r="AG169" s="40"/>
      <c r="AH169" s="56" t="str">
        <f t="shared" ref="AH169:AH200" si="53">IF(AE169=$B$6,AG169,"")</f>
        <v/>
      </c>
      <c r="AI169" s="54"/>
      <c r="AJ169" s="54"/>
      <c r="AK169" s="54"/>
      <c r="AL169" s="54"/>
      <c r="AM169" s="54"/>
    </row>
    <row r="170" spans="1:39">
      <c r="A170" s="45" t="str" cm="1">
        <f t="array" ref="A170">IF(H170="PROJECT", CHAR(10) &amp; "- " &amp; _xlfn.TEXTJOIN(CHAR(10) &amp; "- ", TRUE, _xlfn._xlws.FILTER($I$9:$I$1000, ($B$9:$B$1000=B170) * ($H$9:$H$1000="Topic"))), "")</f>
        <v/>
      </c>
      <c r="B170" s="45" t="str">
        <f t="shared" si="37"/>
        <v/>
      </c>
      <c r="C170" s="95"/>
      <c r="D170" s="57"/>
      <c r="E170" s="58"/>
      <c r="F170" s="54"/>
      <c r="G170" s="52"/>
      <c r="H170" s="52"/>
      <c r="I170" s="61"/>
      <c r="J170" s="62"/>
      <c r="K170" s="129" t="str">
        <f t="shared" si="38"/>
        <v/>
      </c>
      <c r="L170" s="103" t="str">
        <f t="shared" si="39"/>
        <v/>
      </c>
      <c r="M170" s="52">
        <v>0</v>
      </c>
      <c r="N170" s="102" t="str">
        <f t="shared" si="40"/>
        <v/>
      </c>
      <c r="O170" s="103" t="str">
        <f t="shared" si="41"/>
        <v/>
      </c>
      <c r="P170" s="52">
        <v>0</v>
      </c>
      <c r="Q170" s="102" t="str">
        <f t="shared" si="42"/>
        <v/>
      </c>
      <c r="R170" s="103" t="str">
        <f t="shared" si="43"/>
        <v/>
      </c>
      <c r="S170" s="52">
        <v>0</v>
      </c>
      <c r="T170" s="102" t="str">
        <f t="shared" si="44"/>
        <v/>
      </c>
      <c r="U170" s="103" t="str">
        <f t="shared" si="45"/>
        <v/>
      </c>
      <c r="V170" s="52">
        <v>0</v>
      </c>
      <c r="W170" s="87" t="str">
        <f t="shared" si="46"/>
        <v/>
      </c>
      <c r="X170" s="103" t="str">
        <f t="shared" si="47"/>
        <v/>
      </c>
      <c r="Y170" s="52">
        <v>0</v>
      </c>
      <c r="Z170" s="56" t="str">
        <f t="shared" si="48"/>
        <v/>
      </c>
      <c r="AA170" s="56" t="str">
        <f t="shared" si="49"/>
        <v/>
      </c>
      <c r="AB170" s="56" t="str">
        <f t="shared" si="50"/>
        <v/>
      </c>
      <c r="AC170" s="56" t="str">
        <f t="shared" si="51"/>
        <v/>
      </c>
      <c r="AD170" s="56" t="str">
        <f t="shared" si="52"/>
        <v/>
      </c>
      <c r="AE170" s="40"/>
      <c r="AF170" s="40"/>
      <c r="AG170" s="40"/>
      <c r="AH170" s="56" t="str">
        <f t="shared" si="53"/>
        <v/>
      </c>
      <c r="AI170" s="54"/>
      <c r="AJ170" s="54"/>
      <c r="AK170" s="54"/>
      <c r="AL170" s="54"/>
      <c r="AM170" s="54"/>
    </row>
    <row r="171" spans="1:39">
      <c r="A171" s="45" t="str" cm="1">
        <f t="array" ref="A171">IF(H171="PROJECT", CHAR(10) &amp; "- " &amp; _xlfn.TEXTJOIN(CHAR(10) &amp; "- ", TRUE, _xlfn._xlws.FILTER($I$9:$I$1000, ($B$9:$B$1000=B171) * ($H$9:$H$1000="Topic"))), "")</f>
        <v/>
      </c>
      <c r="B171" s="45" t="str">
        <f t="shared" si="37"/>
        <v/>
      </c>
      <c r="C171" s="95"/>
      <c r="D171" s="46"/>
      <c r="E171" s="58"/>
      <c r="F171" s="67"/>
      <c r="G171" s="53"/>
      <c r="H171" s="53"/>
      <c r="I171" s="50"/>
      <c r="J171" s="51"/>
      <c r="K171" s="129" t="str">
        <f t="shared" si="38"/>
        <v/>
      </c>
      <c r="L171" s="103" t="str">
        <f t="shared" si="39"/>
        <v/>
      </c>
      <c r="M171" s="53">
        <v>0</v>
      </c>
      <c r="N171" s="102" t="str">
        <f t="shared" si="40"/>
        <v/>
      </c>
      <c r="O171" s="103" t="str">
        <f t="shared" si="41"/>
        <v/>
      </c>
      <c r="P171" s="53">
        <v>0</v>
      </c>
      <c r="Q171" s="102" t="str">
        <f t="shared" si="42"/>
        <v/>
      </c>
      <c r="R171" s="103" t="str">
        <f t="shared" si="43"/>
        <v/>
      </c>
      <c r="S171" s="53">
        <v>0</v>
      </c>
      <c r="T171" s="102" t="str">
        <f t="shared" si="44"/>
        <v/>
      </c>
      <c r="U171" s="103" t="str">
        <f t="shared" si="45"/>
        <v/>
      </c>
      <c r="V171" s="53">
        <v>0</v>
      </c>
      <c r="W171" s="87" t="str">
        <f t="shared" si="46"/>
        <v/>
      </c>
      <c r="X171" s="103" t="str">
        <f t="shared" si="47"/>
        <v/>
      </c>
      <c r="Y171" s="53">
        <v>0</v>
      </c>
      <c r="Z171" s="56" t="str">
        <f t="shared" si="48"/>
        <v/>
      </c>
      <c r="AA171" s="56" t="str">
        <f t="shared" si="49"/>
        <v/>
      </c>
      <c r="AB171" s="56" t="str">
        <f t="shared" si="50"/>
        <v/>
      </c>
      <c r="AC171" s="56" t="str">
        <f t="shared" si="51"/>
        <v/>
      </c>
      <c r="AD171" s="56" t="str">
        <f t="shared" si="52"/>
        <v/>
      </c>
      <c r="AE171" s="40"/>
      <c r="AF171" s="40"/>
      <c r="AG171" s="40"/>
      <c r="AH171" s="56" t="str">
        <f t="shared" si="53"/>
        <v/>
      </c>
      <c r="AI171" s="54"/>
      <c r="AJ171" s="54"/>
      <c r="AK171" s="54"/>
      <c r="AL171" s="54"/>
      <c r="AM171" s="54"/>
    </row>
    <row r="172" spans="1:39">
      <c r="A172" s="45" t="str" cm="1">
        <f t="array" ref="A172">IF(H172="PROJECT", CHAR(10) &amp; "- " &amp; _xlfn.TEXTJOIN(CHAR(10) &amp; "- ", TRUE, _xlfn._xlws.FILTER($I$9:$I$1000, ($B$9:$B$1000=B172) * ($H$9:$H$1000="Topic"))), "")</f>
        <v/>
      </c>
      <c r="B172" s="45" t="str">
        <f t="shared" si="37"/>
        <v/>
      </c>
      <c r="C172" s="95"/>
      <c r="D172" s="57"/>
      <c r="E172" s="58"/>
      <c r="F172" s="54"/>
      <c r="G172" s="52"/>
      <c r="H172" s="52"/>
      <c r="I172" s="61"/>
      <c r="J172" s="62"/>
      <c r="K172" s="129" t="str">
        <f t="shared" si="38"/>
        <v/>
      </c>
      <c r="L172" s="103" t="str">
        <f t="shared" si="39"/>
        <v/>
      </c>
      <c r="M172" s="52">
        <v>0</v>
      </c>
      <c r="N172" s="102" t="str">
        <f t="shared" si="40"/>
        <v/>
      </c>
      <c r="O172" s="103" t="str">
        <f t="shared" si="41"/>
        <v/>
      </c>
      <c r="P172" s="52">
        <v>0</v>
      </c>
      <c r="Q172" s="102" t="str">
        <f t="shared" si="42"/>
        <v/>
      </c>
      <c r="R172" s="103" t="str">
        <f t="shared" si="43"/>
        <v/>
      </c>
      <c r="S172" s="52">
        <v>0</v>
      </c>
      <c r="T172" s="102" t="str">
        <f t="shared" si="44"/>
        <v/>
      </c>
      <c r="U172" s="103" t="str">
        <f t="shared" si="45"/>
        <v/>
      </c>
      <c r="V172" s="52">
        <v>0</v>
      </c>
      <c r="W172" s="87" t="str">
        <f t="shared" si="46"/>
        <v/>
      </c>
      <c r="X172" s="103" t="str">
        <f t="shared" si="47"/>
        <v/>
      </c>
      <c r="Y172" s="52">
        <v>0</v>
      </c>
      <c r="Z172" s="56" t="str">
        <f t="shared" si="48"/>
        <v/>
      </c>
      <c r="AA172" s="56" t="str">
        <f t="shared" si="49"/>
        <v/>
      </c>
      <c r="AB172" s="56" t="str">
        <f t="shared" si="50"/>
        <v/>
      </c>
      <c r="AC172" s="56" t="str">
        <f t="shared" si="51"/>
        <v/>
      </c>
      <c r="AD172" s="56" t="str">
        <f t="shared" si="52"/>
        <v/>
      </c>
      <c r="AE172" s="40"/>
      <c r="AF172" s="40"/>
      <c r="AG172" s="40"/>
      <c r="AH172" s="56" t="str">
        <f t="shared" si="53"/>
        <v/>
      </c>
      <c r="AI172" s="54"/>
      <c r="AJ172" s="54"/>
      <c r="AK172" s="54"/>
      <c r="AL172" s="54"/>
      <c r="AM172" s="54"/>
    </row>
    <row r="173" spans="1:39">
      <c r="A173" s="45" t="str" cm="1">
        <f t="array" ref="A173">IF(H173="PROJECT", CHAR(10) &amp; "- " &amp; _xlfn.TEXTJOIN(CHAR(10) &amp; "- ", TRUE, _xlfn._xlws.FILTER($I$9:$I$1000, ($B$9:$B$1000=B173) * ($H$9:$H$1000="Topic"))), "")</f>
        <v/>
      </c>
      <c r="B173" s="45" t="str">
        <f t="shared" si="37"/>
        <v/>
      </c>
      <c r="C173" s="95"/>
      <c r="D173" s="46"/>
      <c r="E173" s="58"/>
      <c r="F173" s="67"/>
      <c r="G173" s="53"/>
      <c r="H173" s="53"/>
      <c r="I173" s="50"/>
      <c r="J173" s="51"/>
      <c r="K173" s="129" t="str">
        <f t="shared" si="38"/>
        <v/>
      </c>
      <c r="L173" s="103" t="str">
        <f t="shared" si="39"/>
        <v/>
      </c>
      <c r="M173" s="53">
        <v>0</v>
      </c>
      <c r="N173" s="102" t="str">
        <f t="shared" si="40"/>
        <v/>
      </c>
      <c r="O173" s="103" t="str">
        <f t="shared" si="41"/>
        <v/>
      </c>
      <c r="P173" s="53">
        <v>0</v>
      </c>
      <c r="Q173" s="102" t="str">
        <f t="shared" si="42"/>
        <v/>
      </c>
      <c r="R173" s="103" t="str">
        <f t="shared" si="43"/>
        <v/>
      </c>
      <c r="S173" s="53">
        <v>0</v>
      </c>
      <c r="T173" s="102" t="str">
        <f t="shared" si="44"/>
        <v/>
      </c>
      <c r="U173" s="103" t="str">
        <f t="shared" si="45"/>
        <v/>
      </c>
      <c r="V173" s="53">
        <v>0</v>
      </c>
      <c r="W173" s="87" t="str">
        <f t="shared" si="46"/>
        <v/>
      </c>
      <c r="X173" s="103" t="str">
        <f t="shared" si="47"/>
        <v/>
      </c>
      <c r="Y173" s="53">
        <v>0</v>
      </c>
      <c r="Z173" s="56" t="str">
        <f t="shared" si="48"/>
        <v/>
      </c>
      <c r="AA173" s="56" t="str">
        <f t="shared" si="49"/>
        <v/>
      </c>
      <c r="AB173" s="56" t="str">
        <f t="shared" si="50"/>
        <v/>
      </c>
      <c r="AC173" s="56" t="str">
        <f t="shared" si="51"/>
        <v/>
      </c>
      <c r="AD173" s="56" t="str">
        <f t="shared" si="52"/>
        <v/>
      </c>
      <c r="AE173" s="40"/>
      <c r="AF173" s="40"/>
      <c r="AG173" s="40"/>
      <c r="AH173" s="56" t="str">
        <f t="shared" si="53"/>
        <v/>
      </c>
      <c r="AI173" s="54"/>
      <c r="AJ173" s="54"/>
      <c r="AK173" s="54"/>
      <c r="AL173" s="54"/>
      <c r="AM173" s="54"/>
    </row>
    <row r="174" spans="1:39">
      <c r="A174" s="45" t="str" cm="1">
        <f t="array" ref="A174">IF(H174="PROJECT", CHAR(10) &amp; "- " &amp; _xlfn.TEXTJOIN(CHAR(10) &amp; "- ", TRUE, _xlfn._xlws.FILTER($I$9:$I$1000, ($B$9:$B$1000=B174) * ($H$9:$H$1000="Topic"))), "")</f>
        <v/>
      </c>
      <c r="B174" s="45" t="str">
        <f t="shared" si="37"/>
        <v/>
      </c>
      <c r="C174" s="95"/>
      <c r="D174" s="57"/>
      <c r="E174" s="58"/>
      <c r="F174" s="54"/>
      <c r="G174" s="52"/>
      <c r="H174" s="52"/>
      <c r="I174" s="61"/>
      <c r="J174" s="62"/>
      <c r="K174" s="129" t="str">
        <f t="shared" si="38"/>
        <v/>
      </c>
      <c r="L174" s="103" t="str">
        <f t="shared" si="39"/>
        <v/>
      </c>
      <c r="M174" s="52">
        <v>0</v>
      </c>
      <c r="N174" s="102" t="str">
        <f t="shared" si="40"/>
        <v/>
      </c>
      <c r="O174" s="103" t="str">
        <f t="shared" si="41"/>
        <v/>
      </c>
      <c r="P174" s="52">
        <v>0</v>
      </c>
      <c r="Q174" s="102" t="str">
        <f t="shared" si="42"/>
        <v/>
      </c>
      <c r="R174" s="103" t="str">
        <f t="shared" si="43"/>
        <v/>
      </c>
      <c r="S174" s="52">
        <v>0</v>
      </c>
      <c r="T174" s="102" t="str">
        <f t="shared" si="44"/>
        <v/>
      </c>
      <c r="U174" s="103" t="str">
        <f t="shared" si="45"/>
        <v/>
      </c>
      <c r="V174" s="52">
        <v>0</v>
      </c>
      <c r="W174" s="87" t="str">
        <f t="shared" si="46"/>
        <v/>
      </c>
      <c r="X174" s="103" t="str">
        <f t="shared" si="47"/>
        <v/>
      </c>
      <c r="Y174" s="52">
        <v>0</v>
      </c>
      <c r="Z174" s="56" t="str">
        <f t="shared" si="48"/>
        <v/>
      </c>
      <c r="AA174" s="56" t="str">
        <f t="shared" si="49"/>
        <v/>
      </c>
      <c r="AB174" s="56" t="str">
        <f t="shared" si="50"/>
        <v/>
      </c>
      <c r="AC174" s="56" t="str">
        <f t="shared" si="51"/>
        <v/>
      </c>
      <c r="AD174" s="56" t="str">
        <f t="shared" si="52"/>
        <v/>
      </c>
      <c r="AE174" s="40"/>
      <c r="AF174" s="40"/>
      <c r="AG174" s="40"/>
      <c r="AH174" s="56" t="str">
        <f t="shared" si="53"/>
        <v/>
      </c>
      <c r="AI174" s="54"/>
      <c r="AJ174" s="54"/>
      <c r="AK174" s="54"/>
      <c r="AL174" s="54"/>
      <c r="AM174" s="54"/>
    </row>
    <row r="175" spans="1:39">
      <c r="A175" s="45" t="str" cm="1">
        <f t="array" ref="A175">IF(H175="PROJECT", CHAR(10) &amp; "- " &amp; _xlfn.TEXTJOIN(CHAR(10) &amp; "- ", TRUE, _xlfn._xlws.FILTER($I$9:$I$1000, ($B$9:$B$1000=B175) * ($H$9:$H$1000="Topic"))), "")</f>
        <v/>
      </c>
      <c r="B175" s="45" t="str">
        <f t="shared" si="37"/>
        <v/>
      </c>
      <c r="C175" s="95"/>
      <c r="D175" s="46"/>
      <c r="E175" s="58"/>
      <c r="F175" s="67"/>
      <c r="G175" s="53"/>
      <c r="H175" s="53"/>
      <c r="I175" s="50"/>
      <c r="J175" s="51"/>
      <c r="K175" s="129" t="str">
        <f t="shared" si="38"/>
        <v/>
      </c>
      <c r="L175" s="103" t="str">
        <f t="shared" si="39"/>
        <v/>
      </c>
      <c r="M175" s="53">
        <v>0</v>
      </c>
      <c r="N175" s="102" t="str">
        <f t="shared" si="40"/>
        <v/>
      </c>
      <c r="O175" s="103" t="str">
        <f t="shared" si="41"/>
        <v/>
      </c>
      <c r="P175" s="53">
        <v>0</v>
      </c>
      <c r="Q175" s="102" t="str">
        <f t="shared" si="42"/>
        <v/>
      </c>
      <c r="R175" s="103" t="str">
        <f t="shared" si="43"/>
        <v/>
      </c>
      <c r="S175" s="53">
        <v>0</v>
      </c>
      <c r="T175" s="102" t="str">
        <f t="shared" si="44"/>
        <v/>
      </c>
      <c r="U175" s="103" t="str">
        <f t="shared" si="45"/>
        <v/>
      </c>
      <c r="V175" s="53">
        <v>0</v>
      </c>
      <c r="W175" s="87" t="str">
        <f t="shared" si="46"/>
        <v/>
      </c>
      <c r="X175" s="103" t="str">
        <f t="shared" si="47"/>
        <v/>
      </c>
      <c r="Y175" s="53">
        <v>0</v>
      </c>
      <c r="Z175" s="56" t="str">
        <f t="shared" si="48"/>
        <v/>
      </c>
      <c r="AA175" s="56" t="str">
        <f t="shared" si="49"/>
        <v/>
      </c>
      <c r="AB175" s="56" t="str">
        <f t="shared" si="50"/>
        <v/>
      </c>
      <c r="AC175" s="56" t="str">
        <f t="shared" si="51"/>
        <v/>
      </c>
      <c r="AD175" s="56" t="str">
        <f t="shared" si="52"/>
        <v/>
      </c>
      <c r="AE175" s="40"/>
      <c r="AF175" s="40"/>
      <c r="AG175" s="40"/>
      <c r="AH175" s="56" t="str">
        <f t="shared" si="53"/>
        <v/>
      </c>
      <c r="AI175" s="54"/>
      <c r="AJ175" s="54"/>
      <c r="AK175" s="54"/>
      <c r="AL175" s="54"/>
      <c r="AM175" s="54"/>
    </row>
    <row r="176" spans="1:39">
      <c r="A176" s="45" t="str" cm="1">
        <f t="array" ref="A176">IF(H176="PROJECT", CHAR(10) &amp; "- " &amp; _xlfn.TEXTJOIN(CHAR(10) &amp; "- ", TRUE, _xlfn._xlws.FILTER($I$9:$I$1000, ($B$9:$B$1000=B176) * ($H$9:$H$1000="Topic"))), "")</f>
        <v/>
      </c>
      <c r="B176" s="45" t="str">
        <f t="shared" si="37"/>
        <v/>
      </c>
      <c r="C176" s="95"/>
      <c r="D176" s="57"/>
      <c r="E176" s="58"/>
      <c r="F176" s="54"/>
      <c r="G176" s="52"/>
      <c r="H176" s="52"/>
      <c r="I176" s="61"/>
      <c r="J176" s="62"/>
      <c r="K176" s="129" t="str">
        <f t="shared" si="38"/>
        <v/>
      </c>
      <c r="L176" s="103" t="str">
        <f t="shared" si="39"/>
        <v/>
      </c>
      <c r="M176" s="52">
        <v>0</v>
      </c>
      <c r="N176" s="102" t="str">
        <f t="shared" si="40"/>
        <v/>
      </c>
      <c r="O176" s="103" t="str">
        <f t="shared" si="41"/>
        <v/>
      </c>
      <c r="P176" s="52">
        <v>0</v>
      </c>
      <c r="Q176" s="102" t="str">
        <f t="shared" si="42"/>
        <v/>
      </c>
      <c r="R176" s="103" t="str">
        <f t="shared" si="43"/>
        <v/>
      </c>
      <c r="S176" s="52">
        <v>0</v>
      </c>
      <c r="T176" s="102" t="str">
        <f t="shared" si="44"/>
        <v/>
      </c>
      <c r="U176" s="103" t="str">
        <f t="shared" si="45"/>
        <v/>
      </c>
      <c r="V176" s="52">
        <v>0</v>
      </c>
      <c r="W176" s="87" t="str">
        <f t="shared" si="46"/>
        <v/>
      </c>
      <c r="X176" s="103" t="str">
        <f t="shared" si="47"/>
        <v/>
      </c>
      <c r="Y176" s="52">
        <v>0</v>
      </c>
      <c r="Z176" s="56" t="str">
        <f t="shared" si="48"/>
        <v/>
      </c>
      <c r="AA176" s="56" t="str">
        <f t="shared" si="49"/>
        <v/>
      </c>
      <c r="AB176" s="56" t="str">
        <f t="shared" si="50"/>
        <v/>
      </c>
      <c r="AC176" s="56" t="str">
        <f t="shared" si="51"/>
        <v/>
      </c>
      <c r="AD176" s="56" t="str">
        <f t="shared" si="52"/>
        <v/>
      </c>
      <c r="AE176" s="40"/>
      <c r="AF176" s="40"/>
      <c r="AG176" s="40"/>
      <c r="AH176" s="56" t="str">
        <f t="shared" si="53"/>
        <v/>
      </c>
      <c r="AI176" s="54"/>
      <c r="AJ176" s="54"/>
      <c r="AK176" s="54"/>
      <c r="AL176" s="54"/>
      <c r="AM176" s="54"/>
    </row>
    <row r="177" spans="1:39">
      <c r="A177" s="45" t="str" cm="1">
        <f t="array" ref="A177">IF(H177="PROJECT", CHAR(10) &amp; "- " &amp; _xlfn.TEXTJOIN(CHAR(10) &amp; "- ", TRUE, _xlfn._xlws.FILTER($I$9:$I$1000, ($B$9:$B$1000=B177) * ($H$9:$H$1000="Topic"))), "")</f>
        <v/>
      </c>
      <c r="B177" s="45" t="str">
        <f t="shared" si="37"/>
        <v/>
      </c>
      <c r="C177" s="95"/>
      <c r="D177" s="46"/>
      <c r="E177" s="58"/>
      <c r="F177" s="67"/>
      <c r="G177" s="53"/>
      <c r="H177" s="53"/>
      <c r="I177" s="50"/>
      <c r="J177" s="51"/>
      <c r="K177" s="129" t="str">
        <f t="shared" si="38"/>
        <v/>
      </c>
      <c r="L177" s="103" t="str">
        <f t="shared" si="39"/>
        <v/>
      </c>
      <c r="M177" s="53">
        <v>0</v>
      </c>
      <c r="N177" s="102" t="str">
        <f t="shared" si="40"/>
        <v/>
      </c>
      <c r="O177" s="103" t="str">
        <f t="shared" si="41"/>
        <v/>
      </c>
      <c r="P177" s="53">
        <v>0</v>
      </c>
      <c r="Q177" s="102" t="str">
        <f t="shared" si="42"/>
        <v/>
      </c>
      <c r="R177" s="103" t="str">
        <f t="shared" si="43"/>
        <v/>
      </c>
      <c r="S177" s="53">
        <v>0</v>
      </c>
      <c r="T177" s="102" t="str">
        <f t="shared" si="44"/>
        <v/>
      </c>
      <c r="U177" s="103" t="str">
        <f t="shared" si="45"/>
        <v/>
      </c>
      <c r="V177" s="53">
        <v>0</v>
      </c>
      <c r="W177" s="87" t="str">
        <f t="shared" si="46"/>
        <v/>
      </c>
      <c r="X177" s="103" t="str">
        <f t="shared" si="47"/>
        <v/>
      </c>
      <c r="Y177" s="53">
        <v>0</v>
      </c>
      <c r="Z177" s="56" t="str">
        <f t="shared" si="48"/>
        <v/>
      </c>
      <c r="AA177" s="56" t="str">
        <f t="shared" si="49"/>
        <v/>
      </c>
      <c r="AB177" s="56" t="str">
        <f t="shared" si="50"/>
        <v/>
      </c>
      <c r="AC177" s="56" t="str">
        <f t="shared" si="51"/>
        <v/>
      </c>
      <c r="AD177" s="56" t="str">
        <f t="shared" si="52"/>
        <v/>
      </c>
      <c r="AE177" s="40"/>
      <c r="AF177" s="40"/>
      <c r="AG177" s="40"/>
      <c r="AH177" s="56" t="str">
        <f t="shared" si="53"/>
        <v/>
      </c>
      <c r="AI177" s="54"/>
      <c r="AJ177" s="54"/>
      <c r="AK177" s="54"/>
      <c r="AL177" s="54"/>
      <c r="AM177" s="54"/>
    </row>
    <row r="178" spans="1:39">
      <c r="A178" s="45" t="str" cm="1">
        <f t="array" ref="A178">IF(H178="PROJECT", CHAR(10) &amp; "- " &amp; _xlfn.TEXTJOIN(CHAR(10) &amp; "- ", TRUE, _xlfn._xlws.FILTER($I$9:$I$1000, ($B$9:$B$1000=B178) * ($H$9:$H$1000="Topic"))), "")</f>
        <v/>
      </c>
      <c r="B178" s="45" t="str">
        <f t="shared" si="37"/>
        <v/>
      </c>
      <c r="C178" s="95"/>
      <c r="D178" s="57"/>
      <c r="E178" s="58"/>
      <c r="F178" s="54"/>
      <c r="G178" s="52"/>
      <c r="H178" s="52"/>
      <c r="I178" s="61"/>
      <c r="J178" s="62"/>
      <c r="K178" s="129" t="str">
        <f t="shared" si="38"/>
        <v/>
      </c>
      <c r="L178" s="103" t="str">
        <f t="shared" si="39"/>
        <v/>
      </c>
      <c r="M178" s="52">
        <v>0</v>
      </c>
      <c r="N178" s="102" t="str">
        <f t="shared" si="40"/>
        <v/>
      </c>
      <c r="O178" s="103" t="str">
        <f t="shared" si="41"/>
        <v/>
      </c>
      <c r="P178" s="52">
        <v>0</v>
      </c>
      <c r="Q178" s="102" t="str">
        <f t="shared" si="42"/>
        <v/>
      </c>
      <c r="R178" s="103" t="str">
        <f t="shared" si="43"/>
        <v/>
      </c>
      <c r="S178" s="52">
        <v>0</v>
      </c>
      <c r="T178" s="102" t="str">
        <f t="shared" si="44"/>
        <v/>
      </c>
      <c r="U178" s="103" t="str">
        <f t="shared" si="45"/>
        <v/>
      </c>
      <c r="V178" s="52">
        <v>0</v>
      </c>
      <c r="W178" s="87" t="str">
        <f t="shared" si="46"/>
        <v/>
      </c>
      <c r="X178" s="103" t="str">
        <f t="shared" si="47"/>
        <v/>
      </c>
      <c r="Y178" s="52">
        <v>0</v>
      </c>
      <c r="Z178" s="56" t="str">
        <f t="shared" si="48"/>
        <v/>
      </c>
      <c r="AA178" s="56" t="str">
        <f t="shared" si="49"/>
        <v/>
      </c>
      <c r="AB178" s="56" t="str">
        <f t="shared" si="50"/>
        <v/>
      </c>
      <c r="AC178" s="56" t="str">
        <f t="shared" si="51"/>
        <v/>
      </c>
      <c r="AD178" s="56" t="str">
        <f t="shared" si="52"/>
        <v/>
      </c>
      <c r="AE178" s="40"/>
      <c r="AF178" s="40"/>
      <c r="AG178" s="40"/>
      <c r="AH178" s="56" t="str">
        <f t="shared" si="53"/>
        <v/>
      </c>
      <c r="AI178" s="54"/>
      <c r="AJ178" s="54"/>
      <c r="AK178" s="54"/>
      <c r="AL178" s="54"/>
      <c r="AM178" s="54"/>
    </row>
    <row r="179" spans="1:39">
      <c r="A179" s="45" t="str" cm="1">
        <f t="array" ref="A179">IF(H179="PROJECT", CHAR(10) &amp; "- " &amp; _xlfn.TEXTJOIN(CHAR(10) &amp; "- ", TRUE, _xlfn._xlws.FILTER($I$9:$I$1000, ($B$9:$B$1000=B179) * ($H$9:$H$1000="Topic"))), "")</f>
        <v/>
      </c>
      <c r="B179" s="45" t="str">
        <f t="shared" si="37"/>
        <v/>
      </c>
      <c r="C179" s="95"/>
      <c r="D179" s="46"/>
      <c r="E179" s="58"/>
      <c r="F179" s="67"/>
      <c r="G179" s="53"/>
      <c r="H179" s="53"/>
      <c r="I179" s="50"/>
      <c r="J179" s="51"/>
      <c r="K179" s="129" t="str">
        <f t="shared" si="38"/>
        <v/>
      </c>
      <c r="L179" s="103" t="str">
        <f t="shared" si="39"/>
        <v/>
      </c>
      <c r="M179" s="53">
        <v>0</v>
      </c>
      <c r="N179" s="102" t="str">
        <f t="shared" si="40"/>
        <v/>
      </c>
      <c r="O179" s="103" t="str">
        <f t="shared" si="41"/>
        <v/>
      </c>
      <c r="P179" s="53">
        <v>0</v>
      </c>
      <c r="Q179" s="102" t="str">
        <f t="shared" si="42"/>
        <v/>
      </c>
      <c r="R179" s="103" t="str">
        <f t="shared" si="43"/>
        <v/>
      </c>
      <c r="S179" s="53">
        <v>0</v>
      </c>
      <c r="T179" s="102" t="str">
        <f t="shared" si="44"/>
        <v/>
      </c>
      <c r="U179" s="103" t="str">
        <f t="shared" si="45"/>
        <v/>
      </c>
      <c r="V179" s="53">
        <v>0</v>
      </c>
      <c r="W179" s="87" t="str">
        <f t="shared" si="46"/>
        <v/>
      </c>
      <c r="X179" s="103" t="str">
        <f t="shared" si="47"/>
        <v/>
      </c>
      <c r="Y179" s="53">
        <v>0</v>
      </c>
      <c r="Z179" s="56" t="str">
        <f t="shared" si="48"/>
        <v/>
      </c>
      <c r="AA179" s="56" t="str">
        <f t="shared" si="49"/>
        <v/>
      </c>
      <c r="AB179" s="56" t="str">
        <f t="shared" si="50"/>
        <v/>
      </c>
      <c r="AC179" s="56" t="str">
        <f t="shared" si="51"/>
        <v/>
      </c>
      <c r="AD179" s="56" t="str">
        <f t="shared" si="52"/>
        <v/>
      </c>
      <c r="AE179" s="40"/>
      <c r="AF179" s="40"/>
      <c r="AG179" s="40"/>
      <c r="AH179" s="56" t="str">
        <f t="shared" si="53"/>
        <v/>
      </c>
      <c r="AI179" s="54"/>
      <c r="AJ179" s="54"/>
      <c r="AK179" s="54"/>
      <c r="AL179" s="54"/>
      <c r="AM179" s="54"/>
    </row>
    <row r="180" spans="1:39">
      <c r="A180" s="45" t="str" cm="1">
        <f t="array" ref="A180">IF(H180="PROJECT", CHAR(10) &amp; "- " &amp; _xlfn.TEXTJOIN(CHAR(10) &amp; "- ", TRUE, _xlfn._xlws.FILTER($I$9:$I$1000, ($B$9:$B$1000=B180) * ($H$9:$H$1000="Topic"))), "")</f>
        <v/>
      </c>
      <c r="B180" s="45" t="str">
        <f t="shared" si="37"/>
        <v/>
      </c>
      <c r="C180" s="95"/>
      <c r="D180" s="57"/>
      <c r="E180" s="58"/>
      <c r="F180" s="54"/>
      <c r="G180" s="52"/>
      <c r="H180" s="52"/>
      <c r="I180" s="61"/>
      <c r="J180" s="62"/>
      <c r="K180" s="129" t="str">
        <f t="shared" si="38"/>
        <v/>
      </c>
      <c r="L180" s="103" t="str">
        <f t="shared" si="39"/>
        <v/>
      </c>
      <c r="M180" s="52">
        <v>0</v>
      </c>
      <c r="N180" s="102" t="str">
        <f t="shared" si="40"/>
        <v/>
      </c>
      <c r="O180" s="103" t="str">
        <f t="shared" si="41"/>
        <v/>
      </c>
      <c r="P180" s="52">
        <v>0</v>
      </c>
      <c r="Q180" s="102" t="str">
        <f t="shared" si="42"/>
        <v/>
      </c>
      <c r="R180" s="103" t="str">
        <f t="shared" si="43"/>
        <v/>
      </c>
      <c r="S180" s="52">
        <v>0</v>
      </c>
      <c r="T180" s="102" t="str">
        <f t="shared" si="44"/>
        <v/>
      </c>
      <c r="U180" s="103" t="str">
        <f t="shared" si="45"/>
        <v/>
      </c>
      <c r="V180" s="52">
        <v>0</v>
      </c>
      <c r="W180" s="87" t="str">
        <f t="shared" si="46"/>
        <v/>
      </c>
      <c r="X180" s="103" t="str">
        <f t="shared" si="47"/>
        <v/>
      </c>
      <c r="Y180" s="52">
        <v>0</v>
      </c>
      <c r="Z180" s="56" t="str">
        <f t="shared" si="48"/>
        <v/>
      </c>
      <c r="AA180" s="56" t="str">
        <f t="shared" si="49"/>
        <v/>
      </c>
      <c r="AB180" s="56" t="str">
        <f t="shared" si="50"/>
        <v/>
      </c>
      <c r="AC180" s="56" t="str">
        <f t="shared" si="51"/>
        <v/>
      </c>
      <c r="AD180" s="56" t="str">
        <f t="shared" si="52"/>
        <v/>
      </c>
      <c r="AE180" s="40"/>
      <c r="AF180" s="40"/>
      <c r="AG180" s="40"/>
      <c r="AH180" s="56" t="str">
        <f t="shared" si="53"/>
        <v/>
      </c>
      <c r="AI180" s="54"/>
      <c r="AJ180" s="54"/>
      <c r="AK180" s="54"/>
      <c r="AL180" s="54"/>
      <c r="AM180" s="54"/>
    </row>
    <row r="181" spans="1:39">
      <c r="A181" s="45" t="str" cm="1">
        <f t="array" ref="A181">IF(H181="PROJECT", CHAR(10) &amp; "- " &amp; _xlfn.TEXTJOIN(CHAR(10) &amp; "- ", TRUE, _xlfn._xlws.FILTER($I$9:$I$1000, ($B$9:$B$1000=B181) * ($H$9:$H$1000="Topic"))), "")</f>
        <v/>
      </c>
      <c r="B181" s="45" t="str">
        <f t="shared" si="37"/>
        <v/>
      </c>
      <c r="C181" s="95"/>
      <c r="D181" s="46"/>
      <c r="E181" s="58"/>
      <c r="F181" s="67"/>
      <c r="G181" s="53"/>
      <c r="H181" s="53"/>
      <c r="I181" s="50"/>
      <c r="J181" s="51"/>
      <c r="K181" s="129" t="str">
        <f t="shared" si="38"/>
        <v/>
      </c>
      <c r="L181" s="103" t="str">
        <f t="shared" si="39"/>
        <v/>
      </c>
      <c r="M181" s="53">
        <v>0</v>
      </c>
      <c r="N181" s="102" t="str">
        <f t="shared" si="40"/>
        <v/>
      </c>
      <c r="O181" s="103" t="str">
        <f t="shared" si="41"/>
        <v/>
      </c>
      <c r="P181" s="53">
        <v>0</v>
      </c>
      <c r="Q181" s="102" t="str">
        <f t="shared" si="42"/>
        <v/>
      </c>
      <c r="R181" s="103" t="str">
        <f t="shared" si="43"/>
        <v/>
      </c>
      <c r="S181" s="53">
        <v>0</v>
      </c>
      <c r="T181" s="102" t="str">
        <f t="shared" si="44"/>
        <v/>
      </c>
      <c r="U181" s="103" t="str">
        <f t="shared" si="45"/>
        <v/>
      </c>
      <c r="V181" s="53">
        <v>0</v>
      </c>
      <c r="W181" s="87" t="str">
        <f t="shared" si="46"/>
        <v/>
      </c>
      <c r="X181" s="103" t="str">
        <f t="shared" si="47"/>
        <v/>
      </c>
      <c r="Y181" s="53">
        <v>0</v>
      </c>
      <c r="Z181" s="56" t="str">
        <f t="shared" si="48"/>
        <v/>
      </c>
      <c r="AA181" s="56" t="str">
        <f t="shared" si="49"/>
        <v/>
      </c>
      <c r="AB181" s="56" t="str">
        <f t="shared" si="50"/>
        <v/>
      </c>
      <c r="AC181" s="56" t="str">
        <f t="shared" si="51"/>
        <v/>
      </c>
      <c r="AD181" s="56" t="str">
        <f t="shared" si="52"/>
        <v/>
      </c>
      <c r="AE181" s="40"/>
      <c r="AF181" s="40"/>
      <c r="AG181" s="40"/>
      <c r="AH181" s="56" t="str">
        <f t="shared" si="53"/>
        <v/>
      </c>
      <c r="AI181" s="54"/>
      <c r="AJ181" s="54"/>
      <c r="AK181" s="54"/>
      <c r="AL181" s="54"/>
      <c r="AM181" s="54"/>
    </row>
    <row r="182" spans="1:39">
      <c r="A182" s="45" t="str" cm="1">
        <f t="array" ref="A182">IF(H182="PROJECT", CHAR(10) &amp; "- " &amp; _xlfn.TEXTJOIN(CHAR(10) &amp; "- ", TRUE, _xlfn._xlws.FILTER($I$9:$I$1000, ($B$9:$B$1000=B182) * ($H$9:$H$1000="Topic"))), "")</f>
        <v/>
      </c>
      <c r="B182" s="45" t="str">
        <f t="shared" si="37"/>
        <v/>
      </c>
      <c r="C182" s="95"/>
      <c r="D182" s="57"/>
      <c r="E182" s="58"/>
      <c r="F182" s="54"/>
      <c r="G182" s="52"/>
      <c r="H182" s="52"/>
      <c r="I182" s="61"/>
      <c r="J182" s="62"/>
      <c r="K182" s="129" t="str">
        <f t="shared" si="38"/>
        <v/>
      </c>
      <c r="L182" s="103" t="str">
        <f t="shared" si="39"/>
        <v/>
      </c>
      <c r="M182" s="52">
        <v>0</v>
      </c>
      <c r="N182" s="102" t="str">
        <f t="shared" si="40"/>
        <v/>
      </c>
      <c r="O182" s="103" t="str">
        <f t="shared" si="41"/>
        <v/>
      </c>
      <c r="P182" s="52">
        <v>0</v>
      </c>
      <c r="Q182" s="102" t="str">
        <f t="shared" si="42"/>
        <v/>
      </c>
      <c r="R182" s="103" t="str">
        <f t="shared" si="43"/>
        <v/>
      </c>
      <c r="S182" s="52">
        <v>0</v>
      </c>
      <c r="T182" s="102" t="str">
        <f t="shared" si="44"/>
        <v/>
      </c>
      <c r="U182" s="103" t="str">
        <f t="shared" si="45"/>
        <v/>
      </c>
      <c r="V182" s="52">
        <v>0</v>
      </c>
      <c r="W182" s="87" t="str">
        <f t="shared" si="46"/>
        <v/>
      </c>
      <c r="X182" s="103" t="str">
        <f t="shared" si="47"/>
        <v/>
      </c>
      <c r="Y182" s="52">
        <v>0</v>
      </c>
      <c r="Z182" s="56" t="str">
        <f t="shared" si="48"/>
        <v/>
      </c>
      <c r="AA182" s="56" t="str">
        <f t="shared" si="49"/>
        <v/>
      </c>
      <c r="AB182" s="56" t="str">
        <f t="shared" si="50"/>
        <v/>
      </c>
      <c r="AC182" s="56" t="str">
        <f t="shared" si="51"/>
        <v/>
      </c>
      <c r="AD182" s="56" t="str">
        <f t="shared" si="52"/>
        <v/>
      </c>
      <c r="AE182" s="40"/>
      <c r="AF182" s="40"/>
      <c r="AG182" s="40"/>
      <c r="AH182" s="56" t="str">
        <f t="shared" si="53"/>
        <v/>
      </c>
      <c r="AI182" s="54"/>
      <c r="AJ182" s="54"/>
      <c r="AK182" s="54"/>
      <c r="AL182" s="54"/>
      <c r="AM182" s="54"/>
    </row>
    <row r="183" spans="1:39">
      <c r="A183" s="45" t="str" cm="1">
        <f t="array" ref="A183">IF(H183="PROJECT", CHAR(10) &amp; "- " &amp; _xlfn.TEXTJOIN(CHAR(10) &amp; "- ", TRUE, _xlfn._xlws.FILTER($I$9:$I$1000, ($B$9:$B$1000=B183) * ($H$9:$H$1000="Topic"))), "")</f>
        <v/>
      </c>
      <c r="B183" s="45" t="str">
        <f t="shared" si="37"/>
        <v/>
      </c>
      <c r="C183" s="95"/>
      <c r="D183" s="46"/>
      <c r="E183" s="58"/>
      <c r="F183" s="67"/>
      <c r="G183" s="53"/>
      <c r="H183" s="53"/>
      <c r="I183" s="50"/>
      <c r="J183" s="51"/>
      <c r="K183" s="129" t="str">
        <f t="shared" si="38"/>
        <v/>
      </c>
      <c r="L183" s="103" t="str">
        <f t="shared" si="39"/>
        <v/>
      </c>
      <c r="M183" s="53">
        <v>0</v>
      </c>
      <c r="N183" s="102" t="str">
        <f t="shared" si="40"/>
        <v/>
      </c>
      <c r="O183" s="103" t="str">
        <f t="shared" si="41"/>
        <v/>
      </c>
      <c r="P183" s="53">
        <v>0</v>
      </c>
      <c r="Q183" s="102" t="str">
        <f t="shared" si="42"/>
        <v/>
      </c>
      <c r="R183" s="103" t="str">
        <f t="shared" si="43"/>
        <v/>
      </c>
      <c r="S183" s="53">
        <v>0</v>
      </c>
      <c r="T183" s="102" t="str">
        <f t="shared" si="44"/>
        <v/>
      </c>
      <c r="U183" s="103" t="str">
        <f t="shared" si="45"/>
        <v/>
      </c>
      <c r="V183" s="53">
        <v>0</v>
      </c>
      <c r="W183" s="87" t="str">
        <f t="shared" si="46"/>
        <v/>
      </c>
      <c r="X183" s="103" t="str">
        <f t="shared" si="47"/>
        <v/>
      </c>
      <c r="Y183" s="53">
        <v>0</v>
      </c>
      <c r="Z183" s="56" t="str">
        <f t="shared" si="48"/>
        <v/>
      </c>
      <c r="AA183" s="56" t="str">
        <f t="shared" si="49"/>
        <v/>
      </c>
      <c r="AB183" s="56" t="str">
        <f t="shared" si="50"/>
        <v/>
      </c>
      <c r="AC183" s="56" t="str">
        <f t="shared" si="51"/>
        <v/>
      </c>
      <c r="AD183" s="56" t="str">
        <f t="shared" si="52"/>
        <v/>
      </c>
      <c r="AE183" s="40"/>
      <c r="AF183" s="40"/>
      <c r="AG183" s="40"/>
      <c r="AH183" s="56" t="str">
        <f t="shared" si="53"/>
        <v/>
      </c>
      <c r="AI183" s="54"/>
      <c r="AJ183" s="54"/>
      <c r="AK183" s="54"/>
      <c r="AL183" s="54"/>
      <c r="AM183" s="54"/>
    </row>
    <row r="184" spans="1:39">
      <c r="A184" s="45" t="str" cm="1">
        <f t="array" ref="A184">IF(H184="PROJECT", CHAR(10) &amp; "- " &amp; _xlfn.TEXTJOIN(CHAR(10) &amp; "- ", TRUE, _xlfn._xlws.FILTER($I$9:$I$1000, ($B$9:$B$1000=B184) * ($H$9:$H$1000="Topic"))), "")</f>
        <v/>
      </c>
      <c r="B184" s="45" t="str">
        <f t="shared" si="37"/>
        <v/>
      </c>
      <c r="C184" s="95"/>
      <c r="D184" s="57"/>
      <c r="E184" s="58"/>
      <c r="F184" s="54"/>
      <c r="G184" s="52"/>
      <c r="H184" s="52"/>
      <c r="I184" s="61"/>
      <c r="J184" s="62"/>
      <c r="K184" s="129" t="str">
        <f t="shared" si="38"/>
        <v/>
      </c>
      <c r="L184" s="103" t="str">
        <f t="shared" si="39"/>
        <v/>
      </c>
      <c r="M184" s="52">
        <v>0</v>
      </c>
      <c r="N184" s="102" t="str">
        <f t="shared" si="40"/>
        <v/>
      </c>
      <c r="O184" s="103" t="str">
        <f t="shared" si="41"/>
        <v/>
      </c>
      <c r="P184" s="52">
        <v>0</v>
      </c>
      <c r="Q184" s="102" t="str">
        <f t="shared" si="42"/>
        <v/>
      </c>
      <c r="R184" s="103" t="str">
        <f t="shared" si="43"/>
        <v/>
      </c>
      <c r="S184" s="52">
        <v>0</v>
      </c>
      <c r="T184" s="102" t="str">
        <f t="shared" si="44"/>
        <v/>
      </c>
      <c r="U184" s="103" t="str">
        <f t="shared" si="45"/>
        <v/>
      </c>
      <c r="V184" s="52">
        <v>0</v>
      </c>
      <c r="W184" s="87" t="str">
        <f t="shared" si="46"/>
        <v/>
      </c>
      <c r="X184" s="103" t="str">
        <f t="shared" si="47"/>
        <v/>
      </c>
      <c r="Y184" s="52">
        <v>0</v>
      </c>
      <c r="Z184" s="56" t="str">
        <f t="shared" si="48"/>
        <v/>
      </c>
      <c r="AA184" s="56" t="str">
        <f t="shared" si="49"/>
        <v/>
      </c>
      <c r="AB184" s="56" t="str">
        <f t="shared" si="50"/>
        <v/>
      </c>
      <c r="AC184" s="56" t="str">
        <f t="shared" si="51"/>
        <v/>
      </c>
      <c r="AD184" s="56" t="str">
        <f t="shared" si="52"/>
        <v/>
      </c>
      <c r="AE184" s="40"/>
      <c r="AF184" s="40"/>
      <c r="AG184" s="40"/>
      <c r="AH184" s="56" t="str">
        <f t="shared" si="53"/>
        <v/>
      </c>
      <c r="AI184" s="54"/>
      <c r="AJ184" s="54"/>
      <c r="AK184" s="54"/>
      <c r="AL184" s="54"/>
      <c r="AM184" s="54"/>
    </row>
    <row r="185" spans="1:39">
      <c r="A185" s="45" t="str" cm="1">
        <f t="array" ref="A185">IF(H185="PROJECT", CHAR(10) &amp; "- " &amp; _xlfn.TEXTJOIN(CHAR(10) &amp; "- ", TRUE, _xlfn._xlws.FILTER($I$9:$I$1000, ($B$9:$B$1000=B185) * ($H$9:$H$1000="Topic"))), "")</f>
        <v/>
      </c>
      <c r="B185" s="45" t="str">
        <f t="shared" si="37"/>
        <v/>
      </c>
      <c r="C185" s="95"/>
      <c r="D185" s="46"/>
      <c r="E185" s="58"/>
      <c r="F185" s="67"/>
      <c r="G185" s="53"/>
      <c r="H185" s="53"/>
      <c r="I185" s="50"/>
      <c r="J185" s="51"/>
      <c r="K185" s="129" t="str">
        <f t="shared" si="38"/>
        <v/>
      </c>
      <c r="L185" s="103" t="str">
        <f t="shared" si="39"/>
        <v/>
      </c>
      <c r="M185" s="53">
        <v>0</v>
      </c>
      <c r="N185" s="102" t="str">
        <f t="shared" si="40"/>
        <v/>
      </c>
      <c r="O185" s="103" t="str">
        <f t="shared" si="41"/>
        <v/>
      </c>
      <c r="P185" s="53">
        <v>0</v>
      </c>
      <c r="Q185" s="102" t="str">
        <f t="shared" si="42"/>
        <v/>
      </c>
      <c r="R185" s="103" t="str">
        <f t="shared" si="43"/>
        <v/>
      </c>
      <c r="S185" s="53">
        <v>0</v>
      </c>
      <c r="T185" s="102" t="str">
        <f t="shared" si="44"/>
        <v/>
      </c>
      <c r="U185" s="103" t="str">
        <f t="shared" si="45"/>
        <v/>
      </c>
      <c r="V185" s="53">
        <v>0</v>
      </c>
      <c r="W185" s="87" t="str">
        <f t="shared" si="46"/>
        <v/>
      </c>
      <c r="X185" s="103" t="str">
        <f t="shared" si="47"/>
        <v/>
      </c>
      <c r="Y185" s="53">
        <v>0</v>
      </c>
      <c r="Z185" s="56" t="str">
        <f t="shared" si="48"/>
        <v/>
      </c>
      <c r="AA185" s="56" t="str">
        <f t="shared" si="49"/>
        <v/>
      </c>
      <c r="AB185" s="56" t="str">
        <f t="shared" si="50"/>
        <v/>
      </c>
      <c r="AC185" s="56" t="str">
        <f t="shared" si="51"/>
        <v/>
      </c>
      <c r="AD185" s="56" t="str">
        <f t="shared" si="52"/>
        <v/>
      </c>
      <c r="AE185" s="40"/>
      <c r="AF185" s="40"/>
      <c r="AG185" s="40"/>
      <c r="AH185" s="56" t="str">
        <f t="shared" si="53"/>
        <v/>
      </c>
      <c r="AI185" s="54"/>
      <c r="AJ185" s="54"/>
      <c r="AK185" s="54"/>
      <c r="AL185" s="54"/>
      <c r="AM185" s="54"/>
    </row>
    <row r="186" spans="1:39">
      <c r="A186" s="45" t="str" cm="1">
        <f t="array" ref="A186">IF(H186="PROJECT", CHAR(10) &amp; "- " &amp; _xlfn.TEXTJOIN(CHAR(10) &amp; "- ", TRUE, _xlfn._xlws.FILTER($I$9:$I$1000, ($B$9:$B$1000=B186) * ($H$9:$H$1000="Topic"))), "")</f>
        <v/>
      </c>
      <c r="B186" s="45" t="str">
        <f t="shared" si="37"/>
        <v/>
      </c>
      <c r="C186" s="95"/>
      <c r="D186" s="57"/>
      <c r="E186" s="58"/>
      <c r="F186" s="54"/>
      <c r="G186" s="52"/>
      <c r="H186" s="52"/>
      <c r="I186" s="61"/>
      <c r="J186" s="62"/>
      <c r="K186" s="129" t="str">
        <f t="shared" si="38"/>
        <v/>
      </c>
      <c r="L186" s="103" t="str">
        <f t="shared" si="39"/>
        <v/>
      </c>
      <c r="M186" s="52">
        <v>0</v>
      </c>
      <c r="N186" s="102" t="str">
        <f t="shared" si="40"/>
        <v/>
      </c>
      <c r="O186" s="103" t="str">
        <f t="shared" si="41"/>
        <v/>
      </c>
      <c r="P186" s="52">
        <v>0</v>
      </c>
      <c r="Q186" s="102" t="str">
        <f t="shared" si="42"/>
        <v/>
      </c>
      <c r="R186" s="103" t="str">
        <f t="shared" si="43"/>
        <v/>
      </c>
      <c r="S186" s="52">
        <v>0</v>
      </c>
      <c r="T186" s="102" t="str">
        <f t="shared" si="44"/>
        <v/>
      </c>
      <c r="U186" s="103" t="str">
        <f t="shared" si="45"/>
        <v/>
      </c>
      <c r="V186" s="52">
        <v>0</v>
      </c>
      <c r="W186" s="87" t="str">
        <f t="shared" si="46"/>
        <v/>
      </c>
      <c r="X186" s="103" t="str">
        <f t="shared" si="47"/>
        <v/>
      </c>
      <c r="Y186" s="52">
        <v>0</v>
      </c>
      <c r="Z186" s="56" t="str">
        <f t="shared" si="48"/>
        <v/>
      </c>
      <c r="AA186" s="56" t="str">
        <f t="shared" si="49"/>
        <v/>
      </c>
      <c r="AB186" s="56" t="str">
        <f t="shared" si="50"/>
        <v/>
      </c>
      <c r="AC186" s="56" t="str">
        <f t="shared" si="51"/>
        <v/>
      </c>
      <c r="AD186" s="56" t="str">
        <f t="shared" si="52"/>
        <v/>
      </c>
      <c r="AE186" s="40"/>
      <c r="AF186" s="40"/>
      <c r="AG186" s="40"/>
      <c r="AH186" s="56" t="str">
        <f t="shared" si="53"/>
        <v/>
      </c>
      <c r="AI186" s="54"/>
      <c r="AJ186" s="54"/>
      <c r="AK186" s="54"/>
      <c r="AL186" s="54"/>
      <c r="AM186" s="54"/>
    </row>
    <row r="187" spans="1:39">
      <c r="A187" s="45" t="str" cm="1">
        <f t="array" ref="A187">IF(H187="PROJECT", CHAR(10) &amp; "- " &amp; _xlfn.TEXTJOIN(CHAR(10) &amp; "- ", TRUE, _xlfn._xlws.FILTER($I$9:$I$1000, ($B$9:$B$1000=B187) * ($H$9:$H$1000="Topic"))), "")</f>
        <v/>
      </c>
      <c r="B187" s="45" t="str">
        <f t="shared" si="37"/>
        <v/>
      </c>
      <c r="C187" s="95"/>
      <c r="D187" s="46"/>
      <c r="E187" s="58"/>
      <c r="F187" s="67"/>
      <c r="G187" s="53"/>
      <c r="H187" s="53"/>
      <c r="I187" s="50"/>
      <c r="J187" s="51"/>
      <c r="K187" s="129" t="str">
        <f t="shared" si="38"/>
        <v/>
      </c>
      <c r="L187" s="103" t="str">
        <f t="shared" si="39"/>
        <v/>
      </c>
      <c r="M187" s="53">
        <v>0</v>
      </c>
      <c r="N187" s="102" t="str">
        <f t="shared" si="40"/>
        <v/>
      </c>
      <c r="O187" s="103" t="str">
        <f t="shared" si="41"/>
        <v/>
      </c>
      <c r="P187" s="53">
        <v>0</v>
      </c>
      <c r="Q187" s="102" t="str">
        <f t="shared" si="42"/>
        <v/>
      </c>
      <c r="R187" s="103" t="str">
        <f t="shared" si="43"/>
        <v/>
      </c>
      <c r="S187" s="53">
        <v>0</v>
      </c>
      <c r="T187" s="102" t="str">
        <f t="shared" si="44"/>
        <v/>
      </c>
      <c r="U187" s="103" t="str">
        <f t="shared" si="45"/>
        <v/>
      </c>
      <c r="V187" s="53">
        <v>0</v>
      </c>
      <c r="W187" s="87" t="str">
        <f t="shared" si="46"/>
        <v/>
      </c>
      <c r="X187" s="103" t="str">
        <f t="shared" si="47"/>
        <v/>
      </c>
      <c r="Y187" s="53">
        <v>0</v>
      </c>
      <c r="Z187" s="56" t="str">
        <f t="shared" si="48"/>
        <v/>
      </c>
      <c r="AA187" s="56" t="str">
        <f t="shared" si="49"/>
        <v/>
      </c>
      <c r="AB187" s="56" t="str">
        <f t="shared" si="50"/>
        <v/>
      </c>
      <c r="AC187" s="56" t="str">
        <f t="shared" si="51"/>
        <v/>
      </c>
      <c r="AD187" s="56" t="str">
        <f t="shared" si="52"/>
        <v/>
      </c>
      <c r="AE187" s="40"/>
      <c r="AF187" s="40"/>
      <c r="AG187" s="40"/>
      <c r="AH187" s="56" t="str">
        <f t="shared" si="53"/>
        <v/>
      </c>
      <c r="AI187" s="54"/>
      <c r="AJ187" s="54"/>
      <c r="AK187" s="54"/>
      <c r="AL187" s="54"/>
      <c r="AM187" s="54"/>
    </row>
    <row r="188" spans="1:39">
      <c r="A188" s="45" t="str" cm="1">
        <f t="array" ref="A188">IF(H188="PROJECT", CHAR(10) &amp; "- " &amp; _xlfn.TEXTJOIN(CHAR(10) &amp; "- ", TRUE, _xlfn._xlws.FILTER($I$9:$I$1000, ($B$9:$B$1000=B188) * ($H$9:$H$1000="Topic"))), "")</f>
        <v/>
      </c>
      <c r="B188" s="45" t="str">
        <f t="shared" si="37"/>
        <v/>
      </c>
      <c r="C188" s="95"/>
      <c r="D188" s="57"/>
      <c r="E188" s="58"/>
      <c r="F188" s="54"/>
      <c r="G188" s="52"/>
      <c r="H188" s="52"/>
      <c r="I188" s="61"/>
      <c r="J188" s="62"/>
      <c r="K188" s="129" t="str">
        <f t="shared" si="38"/>
        <v/>
      </c>
      <c r="L188" s="103" t="str">
        <f t="shared" si="39"/>
        <v/>
      </c>
      <c r="M188" s="52">
        <v>0</v>
      </c>
      <c r="N188" s="102" t="str">
        <f t="shared" si="40"/>
        <v/>
      </c>
      <c r="O188" s="103" t="str">
        <f t="shared" si="41"/>
        <v/>
      </c>
      <c r="P188" s="52">
        <v>0</v>
      </c>
      <c r="Q188" s="102" t="str">
        <f t="shared" si="42"/>
        <v/>
      </c>
      <c r="R188" s="103" t="str">
        <f t="shared" si="43"/>
        <v/>
      </c>
      <c r="S188" s="52">
        <v>0</v>
      </c>
      <c r="T188" s="102" t="str">
        <f t="shared" si="44"/>
        <v/>
      </c>
      <c r="U188" s="103" t="str">
        <f t="shared" si="45"/>
        <v/>
      </c>
      <c r="V188" s="52">
        <v>0</v>
      </c>
      <c r="W188" s="87" t="str">
        <f t="shared" si="46"/>
        <v/>
      </c>
      <c r="X188" s="103" t="str">
        <f t="shared" si="47"/>
        <v/>
      </c>
      <c r="Y188" s="52">
        <v>0</v>
      </c>
      <c r="Z188" s="56" t="str">
        <f t="shared" si="48"/>
        <v/>
      </c>
      <c r="AA188" s="56" t="str">
        <f t="shared" si="49"/>
        <v/>
      </c>
      <c r="AB188" s="56" t="str">
        <f t="shared" si="50"/>
        <v/>
      </c>
      <c r="AC188" s="56" t="str">
        <f t="shared" si="51"/>
        <v/>
      </c>
      <c r="AD188" s="56" t="str">
        <f t="shared" si="52"/>
        <v/>
      </c>
      <c r="AE188" s="40"/>
      <c r="AF188" s="40"/>
      <c r="AG188" s="40"/>
      <c r="AH188" s="56" t="str">
        <f t="shared" si="53"/>
        <v/>
      </c>
      <c r="AI188" s="54"/>
      <c r="AJ188" s="54"/>
      <c r="AK188" s="54"/>
      <c r="AL188" s="54"/>
      <c r="AM188" s="54"/>
    </row>
    <row r="189" spans="1:39">
      <c r="A189" s="45" t="str" cm="1">
        <f t="array" ref="A189">IF(H189="PROJECT", CHAR(10) &amp; "- " &amp; _xlfn.TEXTJOIN(CHAR(10) &amp; "- ", TRUE, _xlfn._xlws.FILTER($I$9:$I$1000, ($B$9:$B$1000=B189) * ($H$9:$H$1000="Topic"))), "")</f>
        <v/>
      </c>
      <c r="B189" s="45" t="str">
        <f t="shared" si="37"/>
        <v/>
      </c>
      <c r="C189" s="95"/>
      <c r="D189" s="46"/>
      <c r="E189" s="58"/>
      <c r="F189" s="67"/>
      <c r="G189" s="53"/>
      <c r="H189" s="53"/>
      <c r="I189" s="50"/>
      <c r="J189" s="51"/>
      <c r="K189" s="129" t="str">
        <f t="shared" si="38"/>
        <v/>
      </c>
      <c r="L189" s="103" t="str">
        <f t="shared" si="39"/>
        <v/>
      </c>
      <c r="M189" s="53">
        <v>0</v>
      </c>
      <c r="N189" s="102" t="str">
        <f t="shared" si="40"/>
        <v/>
      </c>
      <c r="O189" s="103" t="str">
        <f t="shared" si="41"/>
        <v/>
      </c>
      <c r="P189" s="53">
        <v>0</v>
      </c>
      <c r="Q189" s="102" t="str">
        <f t="shared" si="42"/>
        <v/>
      </c>
      <c r="R189" s="103" t="str">
        <f t="shared" si="43"/>
        <v/>
      </c>
      <c r="S189" s="53">
        <v>0</v>
      </c>
      <c r="T189" s="102" t="str">
        <f t="shared" si="44"/>
        <v/>
      </c>
      <c r="U189" s="103" t="str">
        <f t="shared" si="45"/>
        <v/>
      </c>
      <c r="V189" s="53">
        <v>0</v>
      </c>
      <c r="W189" s="87" t="str">
        <f t="shared" si="46"/>
        <v/>
      </c>
      <c r="X189" s="103" t="str">
        <f t="shared" si="47"/>
        <v/>
      </c>
      <c r="Y189" s="53">
        <v>0</v>
      </c>
      <c r="Z189" s="56" t="str">
        <f t="shared" si="48"/>
        <v/>
      </c>
      <c r="AA189" s="56" t="str">
        <f t="shared" si="49"/>
        <v/>
      </c>
      <c r="AB189" s="56" t="str">
        <f t="shared" si="50"/>
        <v/>
      </c>
      <c r="AC189" s="56" t="str">
        <f t="shared" si="51"/>
        <v/>
      </c>
      <c r="AD189" s="56" t="str">
        <f t="shared" si="52"/>
        <v/>
      </c>
      <c r="AE189" s="40"/>
      <c r="AF189" s="40"/>
      <c r="AG189" s="40"/>
      <c r="AH189" s="56" t="str">
        <f t="shared" si="53"/>
        <v/>
      </c>
      <c r="AI189" s="54"/>
      <c r="AJ189" s="54"/>
      <c r="AK189" s="54"/>
      <c r="AL189" s="54"/>
      <c r="AM189" s="54"/>
    </row>
    <row r="190" spans="1:39">
      <c r="A190" s="45" t="str" cm="1">
        <f t="array" ref="A190">IF(H190="PROJECT", CHAR(10) &amp; "- " &amp; _xlfn.TEXTJOIN(CHAR(10) &amp; "- ", TRUE, _xlfn._xlws.FILTER($I$9:$I$1000, ($B$9:$B$1000=B190) * ($H$9:$H$1000="Topic"))), "")</f>
        <v/>
      </c>
      <c r="B190" s="45" t="str">
        <f t="shared" si="37"/>
        <v/>
      </c>
      <c r="C190" s="95"/>
      <c r="D190" s="57"/>
      <c r="E190" s="58"/>
      <c r="F190" s="54"/>
      <c r="G190" s="52"/>
      <c r="H190" s="52"/>
      <c r="I190" s="61"/>
      <c r="J190" s="62"/>
      <c r="K190" s="129" t="str">
        <f t="shared" si="38"/>
        <v/>
      </c>
      <c r="L190" s="103" t="str">
        <f t="shared" si="39"/>
        <v/>
      </c>
      <c r="M190" s="52">
        <v>0</v>
      </c>
      <c r="N190" s="102" t="str">
        <f t="shared" si="40"/>
        <v/>
      </c>
      <c r="O190" s="103" t="str">
        <f t="shared" si="41"/>
        <v/>
      </c>
      <c r="P190" s="52">
        <v>0</v>
      </c>
      <c r="Q190" s="102" t="str">
        <f t="shared" si="42"/>
        <v/>
      </c>
      <c r="R190" s="103" t="str">
        <f t="shared" si="43"/>
        <v/>
      </c>
      <c r="S190" s="52">
        <v>0</v>
      </c>
      <c r="T190" s="102" t="str">
        <f t="shared" si="44"/>
        <v/>
      </c>
      <c r="U190" s="103" t="str">
        <f t="shared" si="45"/>
        <v/>
      </c>
      <c r="V190" s="52">
        <v>0</v>
      </c>
      <c r="W190" s="87" t="str">
        <f t="shared" si="46"/>
        <v/>
      </c>
      <c r="X190" s="103" t="str">
        <f t="shared" si="47"/>
        <v/>
      </c>
      <c r="Y190" s="52">
        <v>0</v>
      </c>
      <c r="Z190" s="56" t="str">
        <f t="shared" si="48"/>
        <v/>
      </c>
      <c r="AA190" s="56" t="str">
        <f t="shared" si="49"/>
        <v/>
      </c>
      <c r="AB190" s="56" t="str">
        <f t="shared" si="50"/>
        <v/>
      </c>
      <c r="AC190" s="56" t="str">
        <f t="shared" si="51"/>
        <v/>
      </c>
      <c r="AD190" s="56" t="str">
        <f t="shared" si="52"/>
        <v/>
      </c>
      <c r="AE190" s="40"/>
      <c r="AF190" s="40"/>
      <c r="AG190" s="40"/>
      <c r="AH190" s="56" t="str">
        <f t="shared" si="53"/>
        <v/>
      </c>
      <c r="AI190" s="54"/>
      <c r="AJ190" s="54"/>
      <c r="AK190" s="54"/>
      <c r="AL190" s="54"/>
      <c r="AM190" s="54"/>
    </row>
    <row r="191" spans="1:39">
      <c r="A191" s="45" t="str" cm="1">
        <f t="array" ref="A191">IF(H191="PROJECT", CHAR(10) &amp; "- " &amp; _xlfn.TEXTJOIN(CHAR(10) &amp; "- ", TRUE, _xlfn._xlws.FILTER($I$9:$I$1000, ($B$9:$B$1000=B191) * ($H$9:$H$1000="Topic"))), "")</f>
        <v/>
      </c>
      <c r="B191" s="45" t="str">
        <f t="shared" si="37"/>
        <v/>
      </c>
      <c r="C191" s="95"/>
      <c r="D191" s="46"/>
      <c r="E191" s="58"/>
      <c r="F191" s="67"/>
      <c r="G191" s="53"/>
      <c r="H191" s="53"/>
      <c r="I191" s="50"/>
      <c r="J191" s="51"/>
      <c r="K191" s="129" t="str">
        <f t="shared" si="38"/>
        <v/>
      </c>
      <c r="L191" s="103" t="str">
        <f t="shared" si="39"/>
        <v/>
      </c>
      <c r="M191" s="53">
        <v>0</v>
      </c>
      <c r="N191" s="102" t="str">
        <f t="shared" si="40"/>
        <v/>
      </c>
      <c r="O191" s="103" t="str">
        <f t="shared" si="41"/>
        <v/>
      </c>
      <c r="P191" s="53">
        <v>0</v>
      </c>
      <c r="Q191" s="102" t="str">
        <f t="shared" si="42"/>
        <v/>
      </c>
      <c r="R191" s="103" t="str">
        <f t="shared" si="43"/>
        <v/>
      </c>
      <c r="S191" s="53">
        <v>0</v>
      </c>
      <c r="T191" s="102" t="str">
        <f t="shared" si="44"/>
        <v/>
      </c>
      <c r="U191" s="103" t="str">
        <f t="shared" si="45"/>
        <v/>
      </c>
      <c r="V191" s="53">
        <v>0</v>
      </c>
      <c r="W191" s="87" t="str">
        <f t="shared" si="46"/>
        <v/>
      </c>
      <c r="X191" s="103" t="str">
        <f t="shared" si="47"/>
        <v/>
      </c>
      <c r="Y191" s="53">
        <v>0</v>
      </c>
      <c r="Z191" s="56" t="str">
        <f t="shared" si="48"/>
        <v/>
      </c>
      <c r="AA191" s="56" t="str">
        <f t="shared" si="49"/>
        <v/>
      </c>
      <c r="AB191" s="56" t="str">
        <f t="shared" si="50"/>
        <v/>
      </c>
      <c r="AC191" s="56" t="str">
        <f t="shared" si="51"/>
        <v/>
      </c>
      <c r="AD191" s="56" t="str">
        <f t="shared" si="52"/>
        <v/>
      </c>
      <c r="AE191" s="40"/>
      <c r="AF191" s="40"/>
      <c r="AG191" s="40"/>
      <c r="AH191" s="56" t="str">
        <f t="shared" si="53"/>
        <v/>
      </c>
      <c r="AI191" s="54"/>
      <c r="AJ191" s="54"/>
      <c r="AK191" s="54"/>
      <c r="AL191" s="54"/>
      <c r="AM191" s="54"/>
    </row>
    <row r="192" spans="1:39">
      <c r="A192" s="45" t="str" cm="1">
        <f t="array" ref="A192">IF(H192="PROJECT", CHAR(10) &amp; "- " &amp; _xlfn.TEXTJOIN(CHAR(10) &amp; "- ", TRUE, _xlfn._xlws.FILTER($I$9:$I$1000, ($B$9:$B$1000=B192) * ($H$9:$H$1000="Topic"))), "")</f>
        <v/>
      </c>
      <c r="B192" s="45" t="str">
        <f t="shared" si="37"/>
        <v/>
      </c>
      <c r="C192" s="95"/>
      <c r="D192" s="57"/>
      <c r="E192" s="58"/>
      <c r="F192" s="54"/>
      <c r="G192" s="52"/>
      <c r="H192" s="52"/>
      <c r="I192" s="61"/>
      <c r="J192" s="62"/>
      <c r="K192" s="129" t="str">
        <f t="shared" si="38"/>
        <v/>
      </c>
      <c r="L192" s="103" t="str">
        <f t="shared" si="39"/>
        <v/>
      </c>
      <c r="M192" s="52">
        <v>0</v>
      </c>
      <c r="N192" s="102" t="str">
        <f t="shared" si="40"/>
        <v/>
      </c>
      <c r="O192" s="103" t="str">
        <f t="shared" si="41"/>
        <v/>
      </c>
      <c r="P192" s="52">
        <v>0</v>
      </c>
      <c r="Q192" s="102" t="str">
        <f t="shared" si="42"/>
        <v/>
      </c>
      <c r="R192" s="103" t="str">
        <f t="shared" si="43"/>
        <v/>
      </c>
      <c r="S192" s="52">
        <v>0</v>
      </c>
      <c r="T192" s="102" t="str">
        <f t="shared" si="44"/>
        <v/>
      </c>
      <c r="U192" s="103" t="str">
        <f t="shared" si="45"/>
        <v/>
      </c>
      <c r="V192" s="52">
        <v>0</v>
      </c>
      <c r="W192" s="87" t="str">
        <f t="shared" si="46"/>
        <v/>
      </c>
      <c r="X192" s="103" t="str">
        <f t="shared" si="47"/>
        <v/>
      </c>
      <c r="Y192" s="52">
        <v>0</v>
      </c>
      <c r="Z192" s="56" t="str">
        <f t="shared" si="48"/>
        <v/>
      </c>
      <c r="AA192" s="56" t="str">
        <f t="shared" si="49"/>
        <v/>
      </c>
      <c r="AB192" s="56" t="str">
        <f t="shared" si="50"/>
        <v/>
      </c>
      <c r="AC192" s="56" t="str">
        <f t="shared" si="51"/>
        <v/>
      </c>
      <c r="AD192" s="56" t="str">
        <f t="shared" si="52"/>
        <v/>
      </c>
      <c r="AE192" s="40"/>
      <c r="AF192" s="40"/>
      <c r="AG192" s="40"/>
      <c r="AH192" s="56" t="str">
        <f t="shared" si="53"/>
        <v/>
      </c>
      <c r="AI192" s="54"/>
      <c r="AJ192" s="54"/>
      <c r="AK192" s="54"/>
      <c r="AL192" s="54"/>
      <c r="AM192" s="54"/>
    </row>
    <row r="193" spans="1:39">
      <c r="A193" s="45" t="str" cm="1">
        <f t="array" ref="A193">IF(H193="PROJECT", CHAR(10) &amp; "- " &amp; _xlfn.TEXTJOIN(CHAR(10) &amp; "- ", TRUE, _xlfn._xlws.FILTER($I$9:$I$1000, ($B$9:$B$1000=B193) * ($H$9:$H$1000="Topic"))), "")</f>
        <v/>
      </c>
      <c r="B193" s="45" t="str">
        <f t="shared" si="37"/>
        <v/>
      </c>
      <c r="C193" s="95"/>
      <c r="D193" s="46"/>
      <c r="E193" s="58"/>
      <c r="F193" s="67"/>
      <c r="G193" s="53"/>
      <c r="H193" s="53"/>
      <c r="I193" s="50"/>
      <c r="J193" s="51"/>
      <c r="K193" s="129" t="str">
        <f t="shared" si="38"/>
        <v/>
      </c>
      <c r="L193" s="103" t="str">
        <f t="shared" si="39"/>
        <v/>
      </c>
      <c r="M193" s="53">
        <v>0</v>
      </c>
      <c r="N193" s="102" t="str">
        <f t="shared" si="40"/>
        <v/>
      </c>
      <c r="O193" s="103" t="str">
        <f t="shared" si="41"/>
        <v/>
      </c>
      <c r="P193" s="53">
        <v>0</v>
      </c>
      <c r="Q193" s="102" t="str">
        <f t="shared" si="42"/>
        <v/>
      </c>
      <c r="R193" s="103" t="str">
        <f t="shared" si="43"/>
        <v/>
      </c>
      <c r="S193" s="53">
        <v>0</v>
      </c>
      <c r="T193" s="102" t="str">
        <f t="shared" si="44"/>
        <v/>
      </c>
      <c r="U193" s="103" t="str">
        <f t="shared" si="45"/>
        <v/>
      </c>
      <c r="V193" s="53">
        <v>0</v>
      </c>
      <c r="W193" s="87" t="str">
        <f t="shared" si="46"/>
        <v/>
      </c>
      <c r="X193" s="103" t="str">
        <f t="shared" si="47"/>
        <v/>
      </c>
      <c r="Y193" s="53">
        <v>0</v>
      </c>
      <c r="Z193" s="56" t="str">
        <f t="shared" si="48"/>
        <v/>
      </c>
      <c r="AA193" s="56" t="str">
        <f t="shared" si="49"/>
        <v/>
      </c>
      <c r="AB193" s="56" t="str">
        <f t="shared" si="50"/>
        <v/>
      </c>
      <c r="AC193" s="56" t="str">
        <f t="shared" si="51"/>
        <v/>
      </c>
      <c r="AD193" s="56" t="str">
        <f t="shared" si="52"/>
        <v/>
      </c>
      <c r="AE193" s="40"/>
      <c r="AF193" s="40"/>
      <c r="AG193" s="40"/>
      <c r="AH193" s="56" t="str">
        <f t="shared" si="53"/>
        <v/>
      </c>
      <c r="AI193" s="54"/>
      <c r="AJ193" s="54"/>
      <c r="AK193" s="54"/>
      <c r="AL193" s="54"/>
      <c r="AM193" s="54"/>
    </row>
    <row r="194" spans="1:39">
      <c r="A194" s="45" t="str" cm="1">
        <f t="array" ref="A194">IF(H194="PROJECT", CHAR(10) &amp; "- " &amp; _xlfn.TEXTJOIN(CHAR(10) &amp; "- ", TRUE, _xlfn._xlws.FILTER($I$9:$I$1000, ($B$9:$B$1000=B194) * ($H$9:$H$1000="Topic"))), "")</f>
        <v/>
      </c>
      <c r="B194" s="45" t="str">
        <f t="shared" si="37"/>
        <v/>
      </c>
      <c r="C194" s="95"/>
      <c r="D194" s="57"/>
      <c r="E194" s="58"/>
      <c r="F194" s="54"/>
      <c r="G194" s="52"/>
      <c r="H194" s="52"/>
      <c r="I194" s="61"/>
      <c r="J194" s="62"/>
      <c r="K194" s="129" t="str">
        <f t="shared" si="38"/>
        <v/>
      </c>
      <c r="L194" s="103" t="str">
        <f t="shared" si="39"/>
        <v/>
      </c>
      <c r="M194" s="52">
        <v>0</v>
      </c>
      <c r="N194" s="102" t="str">
        <f t="shared" si="40"/>
        <v/>
      </c>
      <c r="O194" s="103" t="str">
        <f t="shared" si="41"/>
        <v/>
      </c>
      <c r="P194" s="52">
        <v>0</v>
      </c>
      <c r="Q194" s="102" t="str">
        <f t="shared" si="42"/>
        <v/>
      </c>
      <c r="R194" s="103" t="str">
        <f t="shared" si="43"/>
        <v/>
      </c>
      <c r="S194" s="52">
        <v>0</v>
      </c>
      <c r="T194" s="102" t="str">
        <f t="shared" si="44"/>
        <v/>
      </c>
      <c r="U194" s="103" t="str">
        <f t="shared" si="45"/>
        <v/>
      </c>
      <c r="V194" s="52">
        <v>0</v>
      </c>
      <c r="W194" s="87" t="str">
        <f t="shared" si="46"/>
        <v/>
      </c>
      <c r="X194" s="103" t="str">
        <f t="shared" si="47"/>
        <v/>
      </c>
      <c r="Y194" s="52">
        <v>0</v>
      </c>
      <c r="Z194" s="56" t="str">
        <f t="shared" si="48"/>
        <v/>
      </c>
      <c r="AA194" s="56" t="str">
        <f t="shared" si="49"/>
        <v/>
      </c>
      <c r="AB194" s="56" t="str">
        <f t="shared" si="50"/>
        <v/>
      </c>
      <c r="AC194" s="56" t="str">
        <f t="shared" si="51"/>
        <v/>
      </c>
      <c r="AD194" s="56" t="str">
        <f t="shared" si="52"/>
        <v/>
      </c>
      <c r="AE194" s="40"/>
      <c r="AF194" s="40"/>
      <c r="AG194" s="40"/>
      <c r="AH194" s="56" t="str">
        <f t="shared" si="53"/>
        <v/>
      </c>
      <c r="AI194" s="54"/>
      <c r="AJ194" s="54"/>
      <c r="AK194" s="54"/>
      <c r="AL194" s="54"/>
      <c r="AM194" s="54"/>
    </row>
    <row r="195" spans="1:39">
      <c r="A195" s="45" t="str" cm="1">
        <f t="array" ref="A195">IF(H195="PROJECT", CHAR(10) &amp; "- " &amp; _xlfn.TEXTJOIN(CHAR(10) &amp; "- ", TRUE, _xlfn._xlws.FILTER($I$9:$I$1000, ($B$9:$B$1000=B195) * ($H$9:$H$1000="Topic"))), "")</f>
        <v/>
      </c>
      <c r="B195" s="45" t="str">
        <f t="shared" si="37"/>
        <v/>
      </c>
      <c r="C195" s="95"/>
      <c r="D195" s="46"/>
      <c r="E195" s="58"/>
      <c r="F195" s="67"/>
      <c r="G195" s="53"/>
      <c r="H195" s="53"/>
      <c r="I195" s="50"/>
      <c r="J195" s="51"/>
      <c r="K195" s="129" t="str">
        <f t="shared" si="38"/>
        <v/>
      </c>
      <c r="L195" s="103" t="str">
        <f t="shared" si="39"/>
        <v/>
      </c>
      <c r="M195" s="53">
        <v>0</v>
      </c>
      <c r="N195" s="102" t="str">
        <f t="shared" si="40"/>
        <v/>
      </c>
      <c r="O195" s="103" t="str">
        <f t="shared" si="41"/>
        <v/>
      </c>
      <c r="P195" s="53">
        <v>0</v>
      </c>
      <c r="Q195" s="102" t="str">
        <f t="shared" si="42"/>
        <v/>
      </c>
      <c r="R195" s="103" t="str">
        <f t="shared" si="43"/>
        <v/>
      </c>
      <c r="S195" s="53">
        <v>0</v>
      </c>
      <c r="T195" s="102" t="str">
        <f t="shared" si="44"/>
        <v/>
      </c>
      <c r="U195" s="103" t="str">
        <f t="shared" si="45"/>
        <v/>
      </c>
      <c r="V195" s="53">
        <v>0</v>
      </c>
      <c r="W195" s="87" t="str">
        <f t="shared" si="46"/>
        <v/>
      </c>
      <c r="X195" s="103" t="str">
        <f t="shared" si="47"/>
        <v/>
      </c>
      <c r="Y195" s="53">
        <v>0</v>
      </c>
      <c r="Z195" s="56" t="str">
        <f t="shared" si="48"/>
        <v/>
      </c>
      <c r="AA195" s="56" t="str">
        <f t="shared" si="49"/>
        <v/>
      </c>
      <c r="AB195" s="56" t="str">
        <f t="shared" si="50"/>
        <v/>
      </c>
      <c r="AC195" s="56" t="str">
        <f t="shared" si="51"/>
        <v/>
      </c>
      <c r="AD195" s="56" t="str">
        <f t="shared" si="52"/>
        <v/>
      </c>
      <c r="AE195" s="40"/>
      <c r="AF195" s="40"/>
      <c r="AG195" s="40"/>
      <c r="AH195" s="56" t="str">
        <f t="shared" si="53"/>
        <v/>
      </c>
      <c r="AI195" s="54"/>
      <c r="AJ195" s="54"/>
      <c r="AK195" s="54"/>
      <c r="AL195" s="54"/>
      <c r="AM195" s="54"/>
    </row>
    <row r="196" spans="1:39">
      <c r="A196" s="45" t="str" cm="1">
        <f t="array" ref="A196">IF(H196="PROJECT", CHAR(10) &amp; "- " &amp; _xlfn.TEXTJOIN(CHAR(10) &amp; "- ", TRUE, _xlfn._xlws.FILTER($I$9:$I$1000, ($B$9:$B$1000=B196) * ($H$9:$H$1000="Topic"))), "")</f>
        <v/>
      </c>
      <c r="B196" s="45" t="str">
        <f t="shared" si="37"/>
        <v/>
      </c>
      <c r="C196" s="95"/>
      <c r="D196" s="57"/>
      <c r="E196" s="58"/>
      <c r="F196" s="54"/>
      <c r="G196" s="52"/>
      <c r="H196" s="52"/>
      <c r="I196" s="61"/>
      <c r="J196" s="62"/>
      <c r="K196" s="129" t="str">
        <f t="shared" si="38"/>
        <v/>
      </c>
      <c r="L196" s="103" t="str">
        <f t="shared" si="39"/>
        <v/>
      </c>
      <c r="M196" s="52">
        <v>0</v>
      </c>
      <c r="N196" s="102" t="str">
        <f t="shared" si="40"/>
        <v/>
      </c>
      <c r="O196" s="103" t="str">
        <f t="shared" si="41"/>
        <v/>
      </c>
      <c r="P196" s="52">
        <v>0</v>
      </c>
      <c r="Q196" s="102" t="str">
        <f t="shared" si="42"/>
        <v/>
      </c>
      <c r="R196" s="103" t="str">
        <f t="shared" si="43"/>
        <v/>
      </c>
      <c r="S196" s="52">
        <v>0</v>
      </c>
      <c r="T196" s="102" t="str">
        <f t="shared" si="44"/>
        <v/>
      </c>
      <c r="U196" s="103" t="str">
        <f t="shared" si="45"/>
        <v/>
      </c>
      <c r="V196" s="52">
        <v>0</v>
      </c>
      <c r="W196" s="87" t="str">
        <f t="shared" si="46"/>
        <v/>
      </c>
      <c r="X196" s="103" t="str">
        <f t="shared" si="47"/>
        <v/>
      </c>
      <c r="Y196" s="52">
        <v>0</v>
      </c>
      <c r="Z196" s="56" t="str">
        <f t="shared" si="48"/>
        <v/>
      </c>
      <c r="AA196" s="56" t="str">
        <f t="shared" si="49"/>
        <v/>
      </c>
      <c r="AB196" s="56" t="str">
        <f t="shared" si="50"/>
        <v/>
      </c>
      <c r="AC196" s="56" t="str">
        <f t="shared" si="51"/>
        <v/>
      </c>
      <c r="AD196" s="56" t="str">
        <f t="shared" si="52"/>
        <v/>
      </c>
      <c r="AE196" s="40"/>
      <c r="AF196" s="40"/>
      <c r="AG196" s="40"/>
      <c r="AH196" s="56" t="str">
        <f t="shared" si="53"/>
        <v/>
      </c>
      <c r="AI196" s="54"/>
      <c r="AJ196" s="54"/>
      <c r="AK196" s="54"/>
      <c r="AL196" s="54"/>
      <c r="AM196" s="54"/>
    </row>
    <row r="197" spans="1:39">
      <c r="A197" s="45" t="str" cm="1">
        <f t="array" ref="A197">IF(H197="PROJECT", CHAR(10) &amp; "- " &amp; _xlfn.TEXTJOIN(CHAR(10) &amp; "- ", TRUE, _xlfn._xlws.FILTER($I$9:$I$1000, ($B$9:$B$1000=B197) * ($H$9:$H$1000="Topic"))), "")</f>
        <v/>
      </c>
      <c r="B197" s="45" t="str">
        <f t="shared" si="37"/>
        <v/>
      </c>
      <c r="C197" s="95"/>
      <c r="D197" s="46"/>
      <c r="E197" s="58"/>
      <c r="F197" s="67"/>
      <c r="G197" s="53"/>
      <c r="H197" s="53"/>
      <c r="I197" s="50"/>
      <c r="J197" s="51"/>
      <c r="K197" s="129" t="str">
        <f t="shared" si="38"/>
        <v/>
      </c>
      <c r="L197" s="103" t="str">
        <f t="shared" si="39"/>
        <v/>
      </c>
      <c r="M197" s="53">
        <v>0</v>
      </c>
      <c r="N197" s="102" t="str">
        <f t="shared" si="40"/>
        <v/>
      </c>
      <c r="O197" s="103" t="str">
        <f t="shared" si="41"/>
        <v/>
      </c>
      <c r="P197" s="53">
        <v>0</v>
      </c>
      <c r="Q197" s="102" t="str">
        <f t="shared" si="42"/>
        <v/>
      </c>
      <c r="R197" s="103" t="str">
        <f t="shared" si="43"/>
        <v/>
      </c>
      <c r="S197" s="53">
        <v>0</v>
      </c>
      <c r="T197" s="102" t="str">
        <f t="shared" si="44"/>
        <v/>
      </c>
      <c r="U197" s="103" t="str">
        <f t="shared" si="45"/>
        <v/>
      </c>
      <c r="V197" s="53">
        <v>0</v>
      </c>
      <c r="W197" s="87" t="str">
        <f t="shared" si="46"/>
        <v/>
      </c>
      <c r="X197" s="103" t="str">
        <f t="shared" si="47"/>
        <v/>
      </c>
      <c r="Y197" s="53">
        <v>0</v>
      </c>
      <c r="Z197" s="56" t="str">
        <f t="shared" si="48"/>
        <v/>
      </c>
      <c r="AA197" s="56" t="str">
        <f t="shared" si="49"/>
        <v/>
      </c>
      <c r="AB197" s="56" t="str">
        <f t="shared" si="50"/>
        <v/>
      </c>
      <c r="AC197" s="56" t="str">
        <f t="shared" si="51"/>
        <v/>
      </c>
      <c r="AD197" s="56" t="str">
        <f t="shared" si="52"/>
        <v/>
      </c>
      <c r="AE197" s="40"/>
      <c r="AF197" s="40"/>
      <c r="AG197" s="40"/>
      <c r="AH197" s="56" t="str">
        <f t="shared" si="53"/>
        <v/>
      </c>
      <c r="AI197" s="54"/>
      <c r="AJ197" s="54"/>
      <c r="AK197" s="54"/>
      <c r="AL197" s="54"/>
      <c r="AM197" s="54"/>
    </row>
    <row r="198" spans="1:39">
      <c r="A198" s="45" t="str" cm="1">
        <f t="array" ref="A198">IF(H198="PROJECT", CHAR(10) &amp; "- " &amp; _xlfn.TEXTJOIN(CHAR(10) &amp; "- ", TRUE, _xlfn._xlws.FILTER($I$9:$I$1000, ($B$9:$B$1000=B198) * ($H$9:$H$1000="Topic"))), "")</f>
        <v/>
      </c>
      <c r="B198" s="45" t="str">
        <f t="shared" si="37"/>
        <v/>
      </c>
      <c r="C198" s="95"/>
      <c r="D198" s="57"/>
      <c r="E198" s="58"/>
      <c r="F198" s="54"/>
      <c r="G198" s="52"/>
      <c r="H198" s="52"/>
      <c r="I198" s="61"/>
      <c r="J198" s="62"/>
      <c r="K198" s="129" t="str">
        <f t="shared" si="38"/>
        <v/>
      </c>
      <c r="L198" s="103" t="str">
        <f t="shared" si="39"/>
        <v/>
      </c>
      <c r="M198" s="52">
        <v>0</v>
      </c>
      <c r="N198" s="102" t="str">
        <f t="shared" si="40"/>
        <v/>
      </c>
      <c r="O198" s="103" t="str">
        <f t="shared" si="41"/>
        <v/>
      </c>
      <c r="P198" s="52">
        <v>0</v>
      </c>
      <c r="Q198" s="102" t="str">
        <f t="shared" si="42"/>
        <v/>
      </c>
      <c r="R198" s="103" t="str">
        <f t="shared" si="43"/>
        <v/>
      </c>
      <c r="S198" s="52">
        <v>0</v>
      </c>
      <c r="T198" s="102" t="str">
        <f t="shared" si="44"/>
        <v/>
      </c>
      <c r="U198" s="103" t="str">
        <f t="shared" si="45"/>
        <v/>
      </c>
      <c r="V198" s="52">
        <v>0</v>
      </c>
      <c r="W198" s="87" t="str">
        <f t="shared" si="46"/>
        <v/>
      </c>
      <c r="X198" s="103" t="str">
        <f t="shared" si="47"/>
        <v/>
      </c>
      <c r="Y198" s="52">
        <v>0</v>
      </c>
      <c r="Z198" s="56" t="str">
        <f t="shared" si="48"/>
        <v/>
      </c>
      <c r="AA198" s="56" t="str">
        <f t="shared" si="49"/>
        <v/>
      </c>
      <c r="AB198" s="56" t="str">
        <f t="shared" si="50"/>
        <v/>
      </c>
      <c r="AC198" s="56" t="str">
        <f t="shared" si="51"/>
        <v/>
      </c>
      <c r="AD198" s="56" t="str">
        <f t="shared" si="52"/>
        <v/>
      </c>
      <c r="AE198" s="40"/>
      <c r="AF198" s="40"/>
      <c r="AG198" s="40"/>
      <c r="AH198" s="56" t="str">
        <f t="shared" si="53"/>
        <v/>
      </c>
      <c r="AI198" s="54"/>
      <c r="AJ198" s="54"/>
      <c r="AK198" s="54"/>
      <c r="AL198" s="54"/>
      <c r="AM198" s="54"/>
    </row>
    <row r="199" spans="1:39">
      <c r="A199" s="45" t="str" cm="1">
        <f t="array" ref="A199">IF(H199="PROJECT", CHAR(10) &amp; "- " &amp; _xlfn.TEXTJOIN(CHAR(10) &amp; "- ", TRUE, _xlfn._xlws.FILTER($I$9:$I$1000, ($B$9:$B$1000=B199) * ($H$9:$H$1000="Topic"))), "")</f>
        <v/>
      </c>
      <c r="B199" s="45" t="str">
        <f t="shared" si="37"/>
        <v/>
      </c>
      <c r="C199" s="95"/>
      <c r="D199" s="46"/>
      <c r="E199" s="58"/>
      <c r="F199" s="67"/>
      <c r="G199" s="53"/>
      <c r="H199" s="53"/>
      <c r="I199" s="50"/>
      <c r="J199" s="51"/>
      <c r="K199" s="129" t="str">
        <f t="shared" si="38"/>
        <v/>
      </c>
      <c r="L199" s="103" t="str">
        <f t="shared" si="39"/>
        <v/>
      </c>
      <c r="M199" s="53">
        <v>0</v>
      </c>
      <c r="N199" s="102" t="str">
        <f t="shared" si="40"/>
        <v/>
      </c>
      <c r="O199" s="103" t="str">
        <f t="shared" si="41"/>
        <v/>
      </c>
      <c r="P199" s="53">
        <v>0</v>
      </c>
      <c r="Q199" s="102" t="str">
        <f t="shared" si="42"/>
        <v/>
      </c>
      <c r="R199" s="103" t="str">
        <f t="shared" si="43"/>
        <v/>
      </c>
      <c r="S199" s="53">
        <v>0</v>
      </c>
      <c r="T199" s="102" t="str">
        <f t="shared" si="44"/>
        <v/>
      </c>
      <c r="U199" s="103" t="str">
        <f t="shared" si="45"/>
        <v/>
      </c>
      <c r="V199" s="53">
        <v>0</v>
      </c>
      <c r="W199" s="87" t="str">
        <f t="shared" si="46"/>
        <v/>
      </c>
      <c r="X199" s="103" t="str">
        <f t="shared" si="47"/>
        <v/>
      </c>
      <c r="Y199" s="53">
        <v>0</v>
      </c>
      <c r="Z199" s="56" t="str">
        <f t="shared" si="48"/>
        <v/>
      </c>
      <c r="AA199" s="56" t="str">
        <f t="shared" si="49"/>
        <v/>
      </c>
      <c r="AB199" s="56" t="str">
        <f t="shared" si="50"/>
        <v/>
      </c>
      <c r="AC199" s="56" t="str">
        <f t="shared" si="51"/>
        <v/>
      </c>
      <c r="AD199" s="56" t="str">
        <f t="shared" si="52"/>
        <v/>
      </c>
      <c r="AE199" s="40"/>
      <c r="AF199" s="40"/>
      <c r="AG199" s="40"/>
      <c r="AH199" s="56" t="str">
        <f t="shared" si="53"/>
        <v/>
      </c>
      <c r="AI199" s="54"/>
      <c r="AJ199" s="54"/>
      <c r="AK199" s="54"/>
      <c r="AL199" s="54"/>
      <c r="AM199" s="54"/>
    </row>
    <row r="200" spans="1:39">
      <c r="A200" s="45" t="str" cm="1">
        <f t="array" ref="A200">IF(H200="PROJECT", CHAR(10) &amp; "- " &amp; _xlfn.TEXTJOIN(CHAR(10) &amp; "- ", TRUE, _xlfn._xlws.FILTER($I$9:$I$1000, ($B$9:$B$1000=B200) * ($H$9:$H$1000="Topic"))), "")</f>
        <v/>
      </c>
      <c r="B200" s="45" t="str">
        <f t="shared" si="37"/>
        <v/>
      </c>
      <c r="C200" s="95"/>
      <c r="D200" s="68"/>
      <c r="E200" s="58"/>
      <c r="F200" s="54"/>
      <c r="G200" s="69"/>
      <c r="H200" s="69"/>
      <c r="I200" s="70"/>
      <c r="J200" s="71"/>
      <c r="K200" s="129" t="str">
        <f t="shared" si="38"/>
        <v/>
      </c>
      <c r="L200" s="103" t="str">
        <f t="shared" si="39"/>
        <v/>
      </c>
      <c r="M200" s="69">
        <v>0</v>
      </c>
      <c r="N200" s="102" t="str">
        <f t="shared" si="40"/>
        <v/>
      </c>
      <c r="O200" s="103" t="str">
        <f t="shared" si="41"/>
        <v/>
      </c>
      <c r="P200" s="69">
        <v>0</v>
      </c>
      <c r="Q200" s="102" t="str">
        <f t="shared" si="42"/>
        <v/>
      </c>
      <c r="R200" s="103" t="str">
        <f t="shared" si="43"/>
        <v/>
      </c>
      <c r="S200" s="69">
        <v>0</v>
      </c>
      <c r="T200" s="102" t="str">
        <f t="shared" si="44"/>
        <v/>
      </c>
      <c r="U200" s="103" t="str">
        <f t="shared" si="45"/>
        <v/>
      </c>
      <c r="V200" s="69">
        <v>0</v>
      </c>
      <c r="W200" s="87" t="str">
        <f t="shared" si="46"/>
        <v/>
      </c>
      <c r="X200" s="103" t="str">
        <f t="shared" si="47"/>
        <v/>
      </c>
      <c r="Y200" s="69">
        <v>0</v>
      </c>
      <c r="Z200" s="56" t="str">
        <f t="shared" si="48"/>
        <v/>
      </c>
      <c r="AA200" s="56" t="str">
        <f t="shared" si="49"/>
        <v/>
      </c>
      <c r="AB200" s="56" t="str">
        <f t="shared" si="50"/>
        <v/>
      </c>
      <c r="AC200" s="56" t="str">
        <f t="shared" si="51"/>
        <v/>
      </c>
      <c r="AD200" s="56" t="str">
        <f t="shared" si="52"/>
        <v/>
      </c>
      <c r="AE200" s="40"/>
      <c r="AF200" s="40"/>
      <c r="AG200" s="40"/>
      <c r="AH200" s="56" t="str">
        <f t="shared" si="53"/>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workbookViewId="0">
      <selection activeCell="A9" sqref="A9"/>
    </sheetView>
  </sheetViews>
  <sheetFormatPr defaultRowHeight="15"/>
  <sheetData>
    <row r="1" spans="1:1" ht="31.5">
      <c r="A1" s="131" t="s">
        <v>675</v>
      </c>
    </row>
    <row r="3" spans="1:1">
      <c r="A3" t="s">
        <v>676</v>
      </c>
    </row>
    <row r="5" spans="1:1" ht="18">
      <c r="A5" s="115" t="s">
        <v>677</v>
      </c>
    </row>
    <row r="7" spans="1:1" ht="21">
      <c r="A7" s="132" t="s">
        <v>678</v>
      </c>
    </row>
    <row r="8" spans="1:1">
      <c r="A8" s="116"/>
    </row>
    <row r="9" spans="1:1">
      <c r="A9" s="116" t="s">
        <v>679</v>
      </c>
    </row>
    <row r="10" spans="1:1">
      <c r="A10" s="116" t="s">
        <v>680</v>
      </c>
    </row>
    <row r="11" spans="1:1">
      <c r="A11" s="116" t="s">
        <v>681</v>
      </c>
    </row>
    <row r="12" spans="1:1">
      <c r="A12" s="116" t="s">
        <v>682</v>
      </c>
    </row>
    <row r="13" spans="1:1">
      <c r="A13" s="116" t="s">
        <v>683</v>
      </c>
    </row>
    <row r="15" spans="1:1" ht="21">
      <c r="A15" s="132" t="s">
        <v>684</v>
      </c>
    </row>
    <row r="17" spans="1:1">
      <c r="A17" t="s">
        <v>685</v>
      </c>
    </row>
    <row r="18" spans="1:1">
      <c r="A18" s="116"/>
    </row>
    <row r="19" spans="1:1">
      <c r="A19" s="117" t="s">
        <v>686</v>
      </c>
    </row>
    <row r="20" spans="1:1">
      <c r="A20" s="118" t="s">
        <v>687</v>
      </c>
    </row>
    <row r="21" spans="1:1">
      <c r="A21" s="118" t="s">
        <v>688</v>
      </c>
    </row>
    <row r="22" spans="1:1">
      <c r="A22" s="118" t="s">
        <v>689</v>
      </c>
    </row>
    <row r="23" spans="1:1">
      <c r="A23" s="118" t="s">
        <v>690</v>
      </c>
    </row>
    <row r="24" spans="1:1">
      <c r="A24" s="116"/>
    </row>
    <row r="25" spans="1:1">
      <c r="A25" s="117" t="s">
        <v>691</v>
      </c>
    </row>
    <row r="29" spans="1:1">
      <c r="A29" s="133"/>
    </row>
    <row r="30" spans="1:1">
      <c r="A30" s="134"/>
    </row>
    <row r="31" spans="1:1">
      <c r="A31" s="133"/>
    </row>
    <row r="32" spans="1:1">
      <c r="A32" s="133"/>
    </row>
    <row r="33" spans="1:1">
      <c r="A33" s="134"/>
    </row>
    <row r="34" spans="1:1">
      <c r="A34" s="133"/>
    </row>
    <row r="35" spans="1:1">
      <c r="A35" s="133"/>
    </row>
    <row r="36" spans="1:1" ht="21">
      <c r="A36" s="132" t="s">
        <v>692</v>
      </c>
    </row>
    <row r="38" spans="1:1">
      <c r="A38" t="s">
        <v>693</v>
      </c>
    </row>
    <row r="39" spans="1:1">
      <c r="A39" s="116"/>
    </row>
    <row r="40" spans="1:1">
      <c r="A40" s="116" t="s">
        <v>694</v>
      </c>
    </row>
    <row r="41" spans="1:1">
      <c r="A41" s="116" t="s">
        <v>695</v>
      </c>
    </row>
    <row r="42" spans="1:1">
      <c r="A42" s="116" t="s">
        <v>696</v>
      </c>
    </row>
    <row r="44" spans="1:1" ht="18">
      <c r="A44" s="115" t="s">
        <v>697</v>
      </c>
    </row>
    <row r="45" spans="1:1">
      <c r="A45" s="116"/>
    </row>
    <row r="46" spans="1:1">
      <c r="A46" s="116" t="s">
        <v>698</v>
      </c>
    </row>
    <row r="47" spans="1:1">
      <c r="A47" s="116" t="s">
        <v>699</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7"/>
  <sheetViews>
    <sheetView workbookViewId="0">
      <selection activeCell="D6" sqref="D6"/>
    </sheetView>
  </sheetViews>
  <sheetFormatPr defaultRowHeight="15"/>
  <cols>
    <col min="3" max="3" width="34.7109375" bestFit="1" customWidth="1"/>
    <col min="4" max="4" width="33.42578125" bestFit="1" customWidth="1"/>
    <col min="5" max="5" width="66.7109375" bestFit="1" customWidth="1"/>
  </cols>
  <sheetData>
    <row r="1" spans="1:5" ht="26.25">
      <c r="C1" s="122" t="s">
        <v>8</v>
      </c>
      <c r="D1" s="123" t="str">
        <f>PromptGenerator!I2</f>
        <v>Python</v>
      </c>
    </row>
    <row r="2" spans="1:5" ht="26.25">
      <c r="C2" s="122" t="s">
        <v>266</v>
      </c>
      <c r="D2" s="123" t="str">
        <f>IF(PromptGenerator!I3="","",PromptGenerator!I3)</f>
        <v>Numpy</v>
      </c>
    </row>
    <row r="5" spans="1:5">
      <c r="A5" s="124" t="s">
        <v>636</v>
      </c>
      <c r="B5" s="124" t="s">
        <v>23</v>
      </c>
      <c r="C5" s="124" t="s">
        <v>579</v>
      </c>
      <c r="D5" s="124" t="s">
        <v>614</v>
      </c>
      <c r="E5" s="124" t="s">
        <v>613</v>
      </c>
    </row>
    <row r="6" spans="1:5">
      <c r="A6" s="125" t="s">
        <v>0</v>
      </c>
      <c r="B6" t="s">
        <v>48</v>
      </c>
      <c r="C6" t="s">
        <v>601</v>
      </c>
      <c r="D6" t="s">
        <v>601</v>
      </c>
      <c r="E6" s="120" t="s">
        <v>728</v>
      </c>
    </row>
    <row r="7" spans="1:5">
      <c r="A7" s="125" t="s">
        <v>0</v>
      </c>
      <c r="B7" t="s">
        <v>48</v>
      </c>
      <c r="C7" s="136" t="s">
        <v>179</v>
      </c>
      <c r="D7" t="s">
        <v>605</v>
      </c>
      <c r="E7" s="121" t="s">
        <v>735</v>
      </c>
    </row>
    <row r="8" spans="1:5">
      <c r="A8" s="125" t="s">
        <v>0</v>
      </c>
      <c r="B8" t="s">
        <v>48</v>
      </c>
      <c r="C8" s="136" t="s">
        <v>179</v>
      </c>
      <c r="D8" t="s">
        <v>606</v>
      </c>
      <c r="E8" t="s">
        <v>763</v>
      </c>
    </row>
    <row r="9" spans="1:5">
      <c r="A9" s="125" t="s">
        <v>0</v>
      </c>
      <c r="B9" t="s">
        <v>48</v>
      </c>
      <c r="C9" s="136" t="s">
        <v>179</v>
      </c>
      <c r="D9" t="s">
        <v>607</v>
      </c>
      <c r="E9" t="s">
        <v>736</v>
      </c>
    </row>
    <row r="10" spans="1:5">
      <c r="A10" s="125" t="s">
        <v>0</v>
      </c>
      <c r="B10" t="s">
        <v>48</v>
      </c>
      <c r="C10" s="136" t="s">
        <v>608</v>
      </c>
      <c r="D10" t="s">
        <v>609</v>
      </c>
      <c r="E10" s="120" t="s">
        <v>764</v>
      </c>
    </row>
    <row r="11" spans="1:5">
      <c r="A11" s="125" t="s">
        <v>0</v>
      </c>
      <c r="B11" t="s">
        <v>48</v>
      </c>
      <c r="C11" s="136" t="s">
        <v>608</v>
      </c>
      <c r="D11" t="s">
        <v>610</v>
      </c>
      <c r="E11" t="s">
        <v>765</v>
      </c>
    </row>
    <row r="12" spans="1:5">
      <c r="A12" s="125" t="s">
        <v>0</v>
      </c>
      <c r="B12" t="s">
        <v>48</v>
      </c>
      <c r="C12" s="136" t="s">
        <v>608</v>
      </c>
      <c r="D12" t="s">
        <v>726</v>
      </c>
      <c r="E12" s="120" t="s">
        <v>766</v>
      </c>
    </row>
    <row r="13" spans="1:5">
      <c r="A13" s="125" t="s">
        <v>0</v>
      </c>
      <c r="B13" t="s">
        <v>48</v>
      </c>
      <c r="C13" s="136" t="s">
        <v>608</v>
      </c>
      <c r="D13" t="s">
        <v>767</v>
      </c>
      <c r="E13" s="120" t="s">
        <v>768</v>
      </c>
    </row>
    <row r="14" spans="1:5">
      <c r="A14" s="125" t="s">
        <v>0</v>
      </c>
      <c r="B14" t="s">
        <v>48</v>
      </c>
      <c r="C14" s="136" t="s">
        <v>600</v>
      </c>
      <c r="D14" t="s">
        <v>611</v>
      </c>
      <c r="E14" t="s">
        <v>729</v>
      </c>
    </row>
    <row r="15" spans="1:5">
      <c r="A15" s="125" t="s">
        <v>0</v>
      </c>
      <c r="B15" t="s">
        <v>48</v>
      </c>
      <c r="C15" s="136" t="s">
        <v>600</v>
      </c>
      <c r="D15" t="s">
        <v>612</v>
      </c>
      <c r="E15" t="s">
        <v>730</v>
      </c>
    </row>
    <row r="16" spans="1:5">
      <c r="A16" s="125" t="s">
        <v>0</v>
      </c>
      <c r="B16" t="s">
        <v>48</v>
      </c>
      <c r="C16" s="136" t="s">
        <v>225</v>
      </c>
      <c r="D16" t="s">
        <v>603</v>
      </c>
      <c r="E16" t="s">
        <v>761</v>
      </c>
    </row>
    <row r="17" spans="1:5">
      <c r="A17" s="125" t="s">
        <v>0</v>
      </c>
      <c r="B17" t="s">
        <v>48</v>
      </c>
      <c r="C17" s="136" t="s">
        <v>225</v>
      </c>
      <c r="D17" t="s">
        <v>604</v>
      </c>
      <c r="E17" t="s">
        <v>762</v>
      </c>
    </row>
    <row r="18" spans="1:5">
      <c r="A18" s="125" t="s">
        <v>0</v>
      </c>
      <c r="B18" t="s">
        <v>615</v>
      </c>
      <c r="C18" s="136" t="s">
        <v>616</v>
      </c>
      <c r="D18" t="s">
        <v>617</v>
      </c>
      <c r="E18" t="s">
        <v>732</v>
      </c>
    </row>
    <row r="19" spans="1:5">
      <c r="A19" s="125" t="s">
        <v>0</v>
      </c>
      <c r="B19" t="s">
        <v>615</v>
      </c>
      <c r="C19" s="136" t="s">
        <v>616</v>
      </c>
      <c r="D19" t="s">
        <v>618</v>
      </c>
      <c r="E19" t="s">
        <v>771</v>
      </c>
    </row>
    <row r="20" spans="1:5">
      <c r="A20" s="125" t="s">
        <v>0</v>
      </c>
      <c r="B20" t="s">
        <v>615</v>
      </c>
      <c r="C20" s="136" t="s">
        <v>616</v>
      </c>
      <c r="D20" t="s">
        <v>619</v>
      </c>
      <c r="E20" t="s">
        <v>710</v>
      </c>
    </row>
    <row r="21" spans="1:5">
      <c r="A21" s="125" t="s">
        <v>0</v>
      </c>
      <c r="B21" t="s">
        <v>615</v>
      </c>
      <c r="C21" s="136" t="s">
        <v>608</v>
      </c>
      <c r="D21" t="s">
        <v>727</v>
      </c>
      <c r="E21" t="s">
        <v>731</v>
      </c>
    </row>
    <row r="22" spans="1:5">
      <c r="A22" s="125" t="s">
        <v>0</v>
      </c>
      <c r="B22" t="s">
        <v>602</v>
      </c>
      <c r="C22" s="136" t="s">
        <v>620</v>
      </c>
      <c r="D22" t="s">
        <v>47</v>
      </c>
      <c r="E22" t="s">
        <v>733</v>
      </c>
    </row>
    <row r="23" spans="1:5">
      <c r="A23" s="125" t="s">
        <v>0</v>
      </c>
      <c r="B23" t="s">
        <v>602</v>
      </c>
      <c r="C23" s="136" t="s">
        <v>620</v>
      </c>
      <c r="D23" t="s">
        <v>158</v>
      </c>
      <c r="E23" t="s">
        <v>711</v>
      </c>
    </row>
    <row r="24" spans="1:5">
      <c r="A24" s="125" t="s">
        <v>0</v>
      </c>
      <c r="B24" t="s">
        <v>602</v>
      </c>
      <c r="C24" s="136" t="s">
        <v>620</v>
      </c>
      <c r="D24" t="s">
        <v>159</v>
      </c>
      <c r="E24" t="s">
        <v>712</v>
      </c>
    </row>
    <row r="25" spans="1:5">
      <c r="A25" s="125" t="s">
        <v>0</v>
      </c>
      <c r="B25" t="s">
        <v>602</v>
      </c>
      <c r="C25" s="136" t="s">
        <v>621</v>
      </c>
      <c r="D25" t="s">
        <v>622</v>
      </c>
      <c r="E25" t="s">
        <v>713</v>
      </c>
    </row>
    <row r="26" spans="1:5">
      <c r="A26" s="125" t="s">
        <v>0</v>
      </c>
      <c r="B26" t="s">
        <v>602</v>
      </c>
      <c r="C26" s="136" t="s">
        <v>621</v>
      </c>
      <c r="D26" t="s">
        <v>623</v>
      </c>
      <c r="E26" t="s">
        <v>734</v>
      </c>
    </row>
    <row r="27" spans="1:5">
      <c r="A27" s="125" t="s">
        <v>0</v>
      </c>
      <c r="B27" t="s">
        <v>602</v>
      </c>
      <c r="C27" s="136" t="s">
        <v>621</v>
      </c>
      <c r="D27" t="s">
        <v>624</v>
      </c>
      <c r="E27" t="s">
        <v>714</v>
      </c>
    </row>
    <row r="28" spans="1:5">
      <c r="A28" s="125" t="s">
        <v>0</v>
      </c>
      <c r="B28" t="s">
        <v>602</v>
      </c>
      <c r="C28" s="136" t="s">
        <v>621</v>
      </c>
      <c r="D28" t="s">
        <v>625</v>
      </c>
      <c r="E28" t="s">
        <v>715</v>
      </c>
    </row>
    <row r="29" spans="1:5">
      <c r="A29" s="126" t="s">
        <v>270</v>
      </c>
      <c r="B29" t="s">
        <v>48</v>
      </c>
      <c r="C29" s="136" t="s">
        <v>626</v>
      </c>
      <c r="D29" t="s">
        <v>627</v>
      </c>
      <c r="E29" t="s">
        <v>737</v>
      </c>
    </row>
    <row r="30" spans="1:5">
      <c r="A30" s="126" t="s">
        <v>270</v>
      </c>
      <c r="B30" t="s">
        <v>48</v>
      </c>
      <c r="C30" s="136" t="s">
        <v>626</v>
      </c>
      <c r="D30" t="s">
        <v>628</v>
      </c>
      <c r="E30" t="s">
        <v>738</v>
      </c>
    </row>
    <row r="31" spans="1:5">
      <c r="A31" s="126" t="s">
        <v>270</v>
      </c>
      <c r="B31" t="s">
        <v>48</v>
      </c>
      <c r="C31" s="136" t="s">
        <v>626</v>
      </c>
      <c r="D31" t="s">
        <v>629</v>
      </c>
      <c r="E31" t="s">
        <v>739</v>
      </c>
    </row>
    <row r="32" spans="1:5">
      <c r="A32" s="126" t="s">
        <v>270</v>
      </c>
      <c r="B32" t="s">
        <v>48</v>
      </c>
      <c r="C32" s="136" t="s">
        <v>772</v>
      </c>
      <c r="D32" t="s">
        <v>630</v>
      </c>
      <c r="E32" t="s">
        <v>740</v>
      </c>
    </row>
    <row r="33" spans="1:5">
      <c r="A33" s="126" t="s">
        <v>270</v>
      </c>
      <c r="B33" t="s">
        <v>48</v>
      </c>
      <c r="C33" s="136" t="s">
        <v>773</v>
      </c>
      <c r="D33" t="s">
        <v>631</v>
      </c>
      <c r="E33" t="s">
        <v>741</v>
      </c>
    </row>
    <row r="34" spans="1:5">
      <c r="A34" s="126" t="s">
        <v>270</v>
      </c>
      <c r="B34" t="s">
        <v>48</v>
      </c>
      <c r="C34" s="136" t="s">
        <v>632</v>
      </c>
      <c r="D34" t="s">
        <v>633</v>
      </c>
      <c r="E34" t="s">
        <v>742</v>
      </c>
    </row>
    <row r="35" spans="1:5">
      <c r="A35" s="126" t="s">
        <v>270</v>
      </c>
      <c r="B35" t="s">
        <v>48</v>
      </c>
      <c r="C35" s="136" t="s">
        <v>632</v>
      </c>
      <c r="D35" t="s">
        <v>634</v>
      </c>
      <c r="E35" t="s">
        <v>774</v>
      </c>
    </row>
    <row r="36" spans="1:5">
      <c r="A36" s="126" t="s">
        <v>270</v>
      </c>
      <c r="B36" t="s">
        <v>48</v>
      </c>
      <c r="C36" s="136" t="s">
        <v>632</v>
      </c>
      <c r="D36" t="s">
        <v>635</v>
      </c>
      <c r="E36" t="s">
        <v>743</v>
      </c>
    </row>
    <row r="37" spans="1:5">
      <c r="A37" s="126" t="s">
        <v>270</v>
      </c>
      <c r="B37" t="s">
        <v>615</v>
      </c>
      <c r="C37" s="136" t="s">
        <v>637</v>
      </c>
      <c r="D37" t="s">
        <v>638</v>
      </c>
      <c r="E37" t="s">
        <v>744</v>
      </c>
    </row>
    <row r="38" spans="1:5">
      <c r="A38" s="126" t="s">
        <v>270</v>
      </c>
      <c r="B38" t="s">
        <v>615</v>
      </c>
      <c r="C38" s="136" t="s">
        <v>637</v>
      </c>
      <c r="D38" t="s">
        <v>639</v>
      </c>
      <c r="E38" t="s">
        <v>745</v>
      </c>
    </row>
    <row r="39" spans="1:5">
      <c r="A39" s="126" t="s">
        <v>270</v>
      </c>
      <c r="B39" t="s">
        <v>615</v>
      </c>
      <c r="C39" s="136" t="s">
        <v>637</v>
      </c>
      <c r="D39" t="s">
        <v>640</v>
      </c>
      <c r="E39" t="s">
        <v>746</v>
      </c>
    </row>
    <row r="40" spans="1:5">
      <c r="A40" s="126" t="s">
        <v>270</v>
      </c>
      <c r="B40" t="s">
        <v>615</v>
      </c>
      <c r="C40" s="136" t="s">
        <v>637</v>
      </c>
      <c r="D40" t="s">
        <v>641</v>
      </c>
      <c r="E40" t="s">
        <v>747</v>
      </c>
    </row>
    <row r="41" spans="1:5">
      <c r="A41" s="126" t="s">
        <v>270</v>
      </c>
      <c r="B41" t="s">
        <v>602</v>
      </c>
      <c r="C41" s="136" t="s">
        <v>775</v>
      </c>
      <c r="D41" t="s">
        <v>642</v>
      </c>
      <c r="E41" t="s">
        <v>748</v>
      </c>
    </row>
    <row r="42" spans="1:5">
      <c r="A42" s="126" t="s">
        <v>270</v>
      </c>
      <c r="B42" t="s">
        <v>602</v>
      </c>
      <c r="C42" s="136" t="s">
        <v>775</v>
      </c>
      <c r="D42" t="s">
        <v>643</v>
      </c>
      <c r="E42" t="s">
        <v>713</v>
      </c>
    </row>
    <row r="43" spans="1:5">
      <c r="A43" s="126" t="s">
        <v>270</v>
      </c>
      <c r="B43" t="s">
        <v>602</v>
      </c>
      <c r="C43" s="136" t="s">
        <v>775</v>
      </c>
      <c r="D43" t="s">
        <v>644</v>
      </c>
      <c r="E43" t="s">
        <v>749</v>
      </c>
    </row>
    <row r="44" spans="1:5">
      <c r="A44" s="126" t="s">
        <v>270</v>
      </c>
      <c r="B44" t="s">
        <v>602</v>
      </c>
      <c r="C44" s="136" t="s">
        <v>775</v>
      </c>
      <c r="D44" t="s">
        <v>645</v>
      </c>
      <c r="E44" t="s">
        <v>750</v>
      </c>
    </row>
    <row r="45" spans="1:5">
      <c r="A45" s="127" t="s">
        <v>337</v>
      </c>
      <c r="B45" t="s">
        <v>48</v>
      </c>
      <c r="C45" s="136" t="s">
        <v>651</v>
      </c>
      <c r="D45" t="s">
        <v>647</v>
      </c>
      <c r="E45" t="s">
        <v>756</v>
      </c>
    </row>
    <row r="46" spans="1:5">
      <c r="A46" s="127" t="s">
        <v>337</v>
      </c>
      <c r="B46" t="s">
        <v>48</v>
      </c>
      <c r="C46" s="136" t="s">
        <v>652</v>
      </c>
      <c r="D46" t="s">
        <v>648</v>
      </c>
      <c r="E46" t="s">
        <v>757</v>
      </c>
    </row>
    <row r="47" spans="1:5">
      <c r="A47" s="127" t="s">
        <v>337</v>
      </c>
      <c r="B47" t="s">
        <v>48</v>
      </c>
      <c r="C47" s="136" t="s">
        <v>653</v>
      </c>
      <c r="D47" t="s">
        <v>649</v>
      </c>
      <c r="E47" t="s">
        <v>758</v>
      </c>
    </row>
    <row r="48" spans="1:5">
      <c r="A48" s="127" t="s">
        <v>337</v>
      </c>
      <c r="B48" t="s">
        <v>48</v>
      </c>
      <c r="C48" s="136" t="s">
        <v>653</v>
      </c>
      <c r="D48" t="s">
        <v>650</v>
      </c>
      <c r="E48" t="s">
        <v>759</v>
      </c>
    </row>
    <row r="49" spans="1:5">
      <c r="A49" s="127" t="s">
        <v>337</v>
      </c>
      <c r="B49" t="s">
        <v>615</v>
      </c>
      <c r="C49" s="136" t="s">
        <v>651</v>
      </c>
      <c r="D49" t="s">
        <v>654</v>
      </c>
      <c r="E49" t="s">
        <v>751</v>
      </c>
    </row>
    <row r="50" spans="1:5">
      <c r="A50" s="127" t="s">
        <v>337</v>
      </c>
      <c r="B50" t="s">
        <v>615</v>
      </c>
      <c r="C50" s="136" t="s">
        <v>653</v>
      </c>
      <c r="D50" t="s">
        <v>655</v>
      </c>
      <c r="E50" t="s">
        <v>752</v>
      </c>
    </row>
    <row r="51" spans="1:5">
      <c r="A51" s="127" t="s">
        <v>337</v>
      </c>
      <c r="B51" t="s">
        <v>615</v>
      </c>
      <c r="C51" s="136" t="s">
        <v>653</v>
      </c>
      <c r="D51" t="s">
        <v>656</v>
      </c>
      <c r="E51" t="s">
        <v>753</v>
      </c>
    </row>
    <row r="52" spans="1:5">
      <c r="A52" s="127" t="s">
        <v>337</v>
      </c>
      <c r="B52" t="s">
        <v>602</v>
      </c>
      <c r="C52" s="136" t="s">
        <v>775</v>
      </c>
      <c r="D52" t="s">
        <v>657</v>
      </c>
      <c r="E52" t="s">
        <v>760</v>
      </c>
    </row>
    <row r="53" spans="1:5">
      <c r="A53" s="127" t="s">
        <v>337</v>
      </c>
      <c r="B53" t="s">
        <v>602</v>
      </c>
      <c r="C53" s="136" t="s">
        <v>775</v>
      </c>
      <c r="D53" t="s">
        <v>643</v>
      </c>
      <c r="E53" t="s">
        <v>716</v>
      </c>
    </row>
    <row r="54" spans="1:5">
      <c r="A54" s="127" t="s">
        <v>337</v>
      </c>
      <c r="B54" t="s">
        <v>602</v>
      </c>
      <c r="C54" s="136" t="s">
        <v>775</v>
      </c>
      <c r="D54" t="s">
        <v>658</v>
      </c>
      <c r="E54" t="s">
        <v>754</v>
      </c>
    </row>
    <row r="55" spans="1:5">
      <c r="A55" s="127" t="s">
        <v>337</v>
      </c>
      <c r="B55" t="s">
        <v>602</v>
      </c>
      <c r="C55" s="136" t="s">
        <v>775</v>
      </c>
      <c r="D55" t="s">
        <v>659</v>
      </c>
      <c r="E55" t="s">
        <v>755</v>
      </c>
    </row>
    <row r="56" spans="1:5">
      <c r="A56" s="121" t="s">
        <v>413</v>
      </c>
      <c r="B56" t="s">
        <v>602</v>
      </c>
      <c r="C56" t="s">
        <v>663</v>
      </c>
      <c r="D56" t="s">
        <v>664</v>
      </c>
      <c r="E56" t="s">
        <v>717</v>
      </c>
    </row>
    <row r="57" spans="1:5">
      <c r="A57" s="128" t="s">
        <v>450</v>
      </c>
      <c r="B57" t="s">
        <v>602</v>
      </c>
      <c r="C57" t="s">
        <v>663</v>
      </c>
      <c r="D57" t="s">
        <v>664</v>
      </c>
      <c r="E57" t="s">
        <v>718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C104"/>
  <sheetViews>
    <sheetView showGridLines="0" topLeftCell="A38" zoomScaleNormal="100" workbookViewId="0">
      <selection activeCell="E17" sqref="E17"/>
    </sheetView>
  </sheetViews>
  <sheetFormatPr defaultRowHeight="15"/>
  <cols>
    <col min="1" max="1" width="5.42578125" customWidth="1"/>
    <col min="2" max="2" width="35.85546875" customWidth="1"/>
    <col min="3" max="3" width="33" customWidth="1"/>
    <col min="4" max="4" width="107" customWidth="1"/>
    <col min="5" max="5" width="39.5703125" style="85" customWidth="1"/>
    <col min="6" max="6" width="4" customWidth="1"/>
  </cols>
  <sheetData>
    <row r="2" spans="1:29" ht="36">
      <c r="B2" s="78" t="s">
        <v>448</v>
      </c>
      <c r="D2" s="81" t="s">
        <v>0</v>
      </c>
      <c r="H2" s="82"/>
      <c r="T2" s="82"/>
    </row>
    <row r="3" spans="1:29">
      <c r="B3" s="76" t="s">
        <v>221</v>
      </c>
      <c r="C3" s="76" t="s">
        <v>579</v>
      </c>
      <c r="D3" s="76" t="s">
        <v>580</v>
      </c>
      <c r="E3" s="88" t="s">
        <v>228</v>
      </c>
      <c r="F3" s="4" t="s">
        <v>224</v>
      </c>
      <c r="AC3" t="s">
        <v>224</v>
      </c>
    </row>
    <row r="4" spans="1:29">
      <c r="A4">
        <f>LEN(D4)</f>
        <v>49</v>
      </c>
      <c r="B4" s="75" t="s">
        <v>222</v>
      </c>
      <c r="C4" s="54" t="s">
        <v>160</v>
      </c>
      <c r="D4" s="94" t="s">
        <v>161</v>
      </c>
      <c r="E4" s="77" t="str">
        <f t="shared" ref="E4:E48" si="0">IF(D4="","",""""&amp;C4&amp;" "&amp;IF(C4="[FOOTER RULE - STRICT]",D4,IF(RIGHT(D4,6)=" | "&amp;CHAR(34)&amp;" &amp;",D4,D4&amp;" | "&amp;CHAR(34)&amp;" &amp;")))</f>
        <v>"[ROLE] Friendly tutor specializing in " &amp; $I$2 &amp; " | " &amp;</v>
      </c>
      <c r="F4" s="54" t="s">
        <v>224</v>
      </c>
    </row>
    <row r="5" spans="1:29">
      <c r="A5">
        <f t="shared" ref="A5:A49" si="1">LEN(D5)</f>
        <v>16</v>
      </c>
      <c r="B5" s="75" t="s">
        <v>222</v>
      </c>
      <c r="C5" s="54" t="s">
        <v>164</v>
      </c>
      <c r="D5" s="94" t="s">
        <v>165</v>
      </c>
      <c r="E5" s="77" t="str">
        <f t="shared" si="0"/>
        <v>"[TOPIC] " &amp; I9 &amp; " | " &amp;</v>
      </c>
      <c r="F5" s="54" t="s">
        <v>224</v>
      </c>
    </row>
    <row r="6" spans="1:29">
      <c r="A6">
        <f t="shared" si="1"/>
        <v>16</v>
      </c>
      <c r="B6" s="75" t="s">
        <v>222</v>
      </c>
      <c r="C6" s="54" t="s">
        <v>166</v>
      </c>
      <c r="D6" s="94" t="s">
        <v>167</v>
      </c>
      <c r="E6" s="77" t="str">
        <f t="shared" si="0"/>
        <v>"[LEVEL] " &amp; G9 &amp; " | " &amp;</v>
      </c>
      <c r="F6" s="54" t="s">
        <v>224</v>
      </c>
    </row>
    <row r="7" spans="1:29">
      <c r="A7">
        <f t="shared" si="1"/>
        <v>25</v>
      </c>
      <c r="B7" s="75" t="s">
        <v>222</v>
      </c>
      <c r="C7" s="54" t="s">
        <v>168</v>
      </c>
      <c r="D7" s="94" t="s">
        <v>169</v>
      </c>
      <c r="E7" s="77" t="str">
        <f t="shared" si="0"/>
        <v>"[COUNT] " &amp; D9 &amp; " examples | " &amp;</v>
      </c>
      <c r="F7" s="54" t="s">
        <v>224</v>
      </c>
    </row>
    <row r="8" spans="1:29">
      <c r="A8">
        <f t="shared" si="1"/>
        <v>18</v>
      </c>
      <c r="B8" s="75" t="s">
        <v>222</v>
      </c>
      <c r="C8" s="54" t="s">
        <v>229</v>
      </c>
      <c r="D8" s="94" t="s">
        <v>267</v>
      </c>
      <c r="E8" s="77" t="str">
        <f t="shared" si="0"/>
        <v>"[LIBRARY BEING LEARNED] " &amp; $I$3 &amp; " | " &amp;</v>
      </c>
      <c r="F8" s="54" t="s">
        <v>224</v>
      </c>
    </row>
    <row r="9" spans="1:29">
      <c r="A9">
        <f t="shared" si="1"/>
        <v>474</v>
      </c>
      <c r="B9" s="83" t="s">
        <v>223</v>
      </c>
      <c r="C9" s="32" t="s">
        <v>225</v>
      </c>
      <c r="D9" s="137"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9" s="77"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9" s="54" t="s">
        <v>224</v>
      </c>
    </row>
    <row r="10" spans="1:29">
      <c r="A10">
        <f t="shared" si="1"/>
        <v>406</v>
      </c>
      <c r="B10" s="75" t="s">
        <v>222</v>
      </c>
      <c r="C10" s="54" t="s">
        <v>172</v>
      </c>
      <c r="D10" s="94" t="s">
        <v>173</v>
      </c>
      <c r="E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0" s="54" t="s">
        <v>224</v>
      </c>
    </row>
    <row r="11" spans="1:29">
      <c r="A11">
        <f t="shared" si="1"/>
        <v>214</v>
      </c>
      <c r="B11" s="75" t="s">
        <v>222</v>
      </c>
      <c r="C11" s="54" t="s">
        <v>491</v>
      </c>
      <c r="D11" s="94" t="s">
        <v>483</v>
      </c>
      <c r="E11" s="77" t="str">
        <f t="shared" si="0"/>
        <v>"[LANGUAGE SEED CONTEXT] " &amp; IF($AE$7 = "", "Language Seed Not Necessary", "You MUST strictly follow this seed context to enhance, adapt, and naturalize your tone, vocabulary, and instructional quality in " &amp; $B$6 &amp; ": " &amp; $AE$7) &amp; " | " &amp;</v>
      </c>
      <c r="F11" s="54" t="s">
        <v>224</v>
      </c>
    </row>
    <row r="12" spans="1:29">
      <c r="A12">
        <f t="shared" si="1"/>
        <v>18</v>
      </c>
      <c r="B12" s="75" t="s">
        <v>222</v>
      </c>
      <c r="C12" s="54" t="s">
        <v>218</v>
      </c>
      <c r="D12" s="94" t="s">
        <v>219</v>
      </c>
      <c r="E12" s="77" t="str">
        <f t="shared" si="0"/>
        <v>"[LANGUAGE] " &amp; $B$6 &amp; " | " &amp;</v>
      </c>
      <c r="F12" s="54" t="s">
        <v>224</v>
      </c>
    </row>
    <row r="13" spans="1:29">
      <c r="A13">
        <f t="shared" si="1"/>
        <v>255</v>
      </c>
      <c r="B13" s="75" t="s">
        <v>222</v>
      </c>
      <c r="C13" s="54" t="s">
        <v>231</v>
      </c>
      <c r="D13" s="94" t="s">
        <v>719</v>
      </c>
      <c r="E13" s="77" t="str">
        <f t="shared" si="0"/>
        <v>"[EXECUTIVE CONSTRAINTS] Each example MUST include: - Internal data OR dataset usage - Print key intermediate steps and the final result - MUST NOT exceed exactly " &amp; $C9 &amp; " lines of EXECUTABLE code (STRICT: Do NOT count comments or blank lines). - NEVER exceed this limit. | " &amp;</v>
      </c>
      <c r="F13" s="54" t="s">
        <v>224</v>
      </c>
    </row>
    <row r="14" spans="1:29">
      <c r="A14">
        <f t="shared" si="1"/>
        <v>426</v>
      </c>
      <c r="B14" s="83" t="s">
        <v>223</v>
      </c>
      <c r="C14" s="32" t="s">
        <v>179</v>
      </c>
      <c r="D14" s="137" t="str">
        <f>"Rule: " &amp; CHAR(34) &amp; " &amp; IF(G9=" &amp; CHAR(34) &amp; "Beginner" &amp; CHAR(34) &amp; "," &amp; CHAR(34) &amp; Variables!E7 &amp; CHAR(34) &amp; ", IF(G9=" &amp; CHAR(34) &amp; "Intermediate" &amp; CHAR(34) &amp; ", " &amp; CHAR(34) &amp; Variables!E8 &amp; CHAR(34) &amp; ", " &amp; CHAR(34) &amp; Variables!E9 &amp; CHAR(34) &amp; ")) &amp; " &amp; CHAR(34) &amp; " | " &amp; CHAR(34) &amp; " &amp;"</f>
        <v>Rule: " &amp; IF(G9="Beginner","Focus strictly on flat linear scripts, variables, print statements, and primitive data types. DO NOT use custom def functions.", IF(G9="Intermediate", "STRICT REQUIREMENT: Integrate custom 'def' function definitions, return values, and positional/keyword arguments in EVERY example.", "Advanced functional composition, closures, decorators, generator expressions, and async coroutines.")) &amp; " | " &amp;</v>
      </c>
      <c r="E14" s="77" t="str">
        <f t="shared" si="0"/>
        <v>"[FUNCTION RULE] Rule: " &amp; IF(G9="Beginner","Focus strictly on flat linear scripts, variables, print statements, and primitive data types. DO NOT use custom def functions.", IF(G9="Intermediate", "STRICT REQUIREMENT: Integrate custom 'def' function definitions, return values, and positional/keyword arguments in EVERY example.", "Advanced functional composition, closures, decorators, generator expressions, and async coroutines.")) &amp; " | " &amp;</v>
      </c>
      <c r="F14" s="54" t="s">
        <v>224</v>
      </c>
    </row>
    <row r="15" spans="1:29">
      <c r="A15">
        <f t="shared" si="1"/>
        <v>0</v>
      </c>
      <c r="B15" s="83" t="s">
        <v>223</v>
      </c>
      <c r="C15" s="54" t="s">
        <v>230</v>
      </c>
      <c r="D15" s="94"/>
      <c r="E15" s="77" t="str">
        <f t="shared" si="0"/>
        <v/>
      </c>
      <c r="F15" s="54" t="s">
        <v>224</v>
      </c>
    </row>
    <row r="16" spans="1:29">
      <c r="A16">
        <f t="shared" si="1"/>
        <v>0</v>
      </c>
      <c r="B16" s="83" t="s">
        <v>223</v>
      </c>
      <c r="C16" s="54" t="s">
        <v>230</v>
      </c>
      <c r="D16" s="94"/>
      <c r="E16" s="77" t="str">
        <f t="shared" si="0"/>
        <v/>
      </c>
      <c r="F16" s="54" t="s">
        <v>224</v>
      </c>
    </row>
    <row r="17" spans="1:6">
      <c r="A17">
        <f t="shared" si="1"/>
        <v>0</v>
      </c>
      <c r="B17" s="83" t="s">
        <v>223</v>
      </c>
      <c r="C17" s="54" t="s">
        <v>230</v>
      </c>
      <c r="D17" s="94"/>
      <c r="E17" s="77" t="str">
        <f t="shared" si="0"/>
        <v/>
      </c>
      <c r="F17" s="54" t="s">
        <v>224</v>
      </c>
    </row>
    <row r="18" spans="1:6">
      <c r="A18">
        <f t="shared" si="1"/>
        <v>702</v>
      </c>
      <c r="B18" s="83" t="s">
        <v>223</v>
      </c>
      <c r="C18" s="32" t="s">
        <v>608</v>
      </c>
      <c r="D18" s="137" t="str">
        <f>"Each example MUST: - Use " &amp; Variables!E10 &amp; " - Print steps &amp; result via " &amp; Variables!E11 &amp; " - " &amp; Variables!E12 &amp; " - " &amp; Variables!E13 &amp; " | " &amp; CHAR(34) &amp; " &amp;"</f>
        <v>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v>
      </c>
      <c r="E18" s="77" t="str">
        <f t="shared" si="0"/>
        <v>"[CODE_CONSTRAINTS_RULE]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v>
      </c>
      <c r="F18" s="54" t="s">
        <v>224</v>
      </c>
    </row>
    <row r="19" spans="1:6">
      <c r="A19">
        <f t="shared" si="1"/>
        <v>199</v>
      </c>
      <c r="B19" s="84" t="s">
        <v>223</v>
      </c>
      <c r="C19" s="32" t="s">
        <v>600</v>
      </c>
      <c r="D19" s="137" t="str">
        <f>"Use " &amp; Variables!E14 &amp; " and gracefully handle " &amp; Variables!E15 &amp; " when applicable." &amp; " | " &amp; CHAR(34) &amp; " &amp;"</f>
        <v>Use Basic primitive types (int, float, str, bool) or simple lists/dictionaries. and gracefully handle print() statements with comma-separated values to display outputs clearly. when applicable. | " &amp;</v>
      </c>
      <c r="E19" s="77" t="str">
        <f t="shared" si="0"/>
        <v>"[I_O_PARADIGM] Use Basic primitive types (int, float, str, bool) or simple lists/dictionaries. and gracefully handle print() statements with comma-separated values to display outputs clearly. when applicable. | " &amp;</v>
      </c>
      <c r="F19" s="54" t="s">
        <v>224</v>
      </c>
    </row>
    <row r="20" spans="1:6">
      <c r="A20">
        <f t="shared" si="1"/>
        <v>192</v>
      </c>
      <c r="B20" s="84" t="s">
        <v>223</v>
      </c>
      <c r="C20" s="32" t="s">
        <v>601</v>
      </c>
      <c r="D20" s="137" t="str">
        <f>"If using external packages, use " &amp; Variables!E6 &amp; " at the top of the code block. Assume no project configuration file exists." &amp; " | " &amp; CHAR(34) &amp; " &amp;"</f>
        <v>If using external packages, use Native built-in functions, basic operators, and standard core execution models. at the top of the code block. Assume no project configuration file exists. | " &amp;</v>
      </c>
      <c r="E20" s="77" t="str">
        <f t="shared" si="0"/>
        <v>"[INLINE_PACKAGE_MANAGER] If using external packages, use Native built-in functions, basic operators, and standard core execution models. at the top of the code block. Assume no project configuration file exists. | " &amp;</v>
      </c>
      <c r="F20" s="54" t="s">
        <v>224</v>
      </c>
    </row>
    <row r="21" spans="1:6">
      <c r="A21">
        <f t="shared" si="1"/>
        <v>267</v>
      </c>
      <c r="B21" s="83" t="s">
        <v>223</v>
      </c>
      <c r="C21" s="54" t="s">
        <v>769</v>
      </c>
      <c r="D21" s="94" t="s">
        <v>770</v>
      </c>
      <c r="E21" s="77" t="str">
        <f t="shared" si="0"/>
        <v>"[CONCEPT_ISOLATION_RULE]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v>
      </c>
      <c r="F21" s="54" t="s">
        <v>224</v>
      </c>
    </row>
    <row r="22" spans="1:6">
      <c r="A22">
        <f t="shared" si="1"/>
        <v>169</v>
      </c>
      <c r="B22" s="84" t="s">
        <v>271</v>
      </c>
      <c r="C22" s="54" t="s">
        <v>180</v>
      </c>
      <c r="D22" s="94" t="s">
        <v>702</v>
      </c>
      <c r="E22" s="77" t="str">
        <f t="shared" si="0"/>
        <v>"[CODE QUALITY RULE] Code MUST be clean, readable, educational, executable and produce correct results. Safely handle missing/malformed/inconsistent data, using pattern matching if possible. | " &amp;</v>
      </c>
      <c r="F22" s="54" t="s">
        <v>224</v>
      </c>
    </row>
    <row r="23" spans="1:6">
      <c r="A23">
        <f t="shared" si="1"/>
        <v>159</v>
      </c>
      <c r="B23" s="84" t="s">
        <v>271</v>
      </c>
      <c r="C23" s="54" t="s">
        <v>596</v>
      </c>
      <c r="D23" s="94" t="s">
        <v>703</v>
      </c>
      <c r="E23" s="77" t="str">
        <f t="shared" si="0"/>
        <v>"[COMMENT CONSTRAINTS] Code MUST include enough inline comments explaining WHAT it does AND WHY. Density: Beginner=high, Intermediate=medium, Advanced=lower but present in key logic. | " &amp;</v>
      </c>
      <c r="F23" s="54" t="s">
        <v>224</v>
      </c>
    </row>
    <row r="24" spans="1:6">
      <c r="A24">
        <f t="shared" si="1"/>
        <v>39</v>
      </c>
      <c r="B24" s="84" t="s">
        <v>271</v>
      </c>
      <c r="C24" s="54" t="s">
        <v>207</v>
      </c>
      <c r="D24" s="94" t="s">
        <v>280</v>
      </c>
      <c r="E24" s="77" t="str">
        <f t="shared" si="0"/>
        <v>"[FORMAT RULE] Only valid markdown code blocks allowed | " &amp;</v>
      </c>
      <c r="F24" s="54" t="s">
        <v>224</v>
      </c>
    </row>
    <row r="25" spans="1:6">
      <c r="A25">
        <f t="shared" si="1"/>
        <v>114</v>
      </c>
      <c r="B25" s="84" t="s">
        <v>271</v>
      </c>
      <c r="C25" s="54" t="s">
        <v>209</v>
      </c>
      <c r="D25" s="94" t="s">
        <v>597</v>
      </c>
      <c r="E25" s="77" t="str">
        <f t="shared" si="0"/>
        <v>"[LANGUAGE TAG RULE] ALWAYS label markdown code blocks with the correct underlying programming language (e.g., elixir, javascript, sql) | " &amp;</v>
      </c>
      <c r="F25" s="54" t="s">
        <v>224</v>
      </c>
    </row>
    <row r="26" spans="1:6">
      <c r="A26">
        <f t="shared" si="1"/>
        <v>324</v>
      </c>
      <c r="B26" s="84" t="s">
        <v>271</v>
      </c>
      <c r="C26" s="54" t="s">
        <v>215</v>
      </c>
      <c r="D26" s="94" t="s">
        <v>581</v>
      </c>
      <c r="E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F26" s="54" t="s">
        <v>224</v>
      </c>
    </row>
    <row r="27" spans="1:6">
      <c r="A27">
        <f t="shared" si="1"/>
        <v>451</v>
      </c>
      <c r="B27" s="84" t="s">
        <v>271</v>
      </c>
      <c r="C27" s="54" t="s">
        <v>187</v>
      </c>
      <c r="D27" s="94" t="s">
        <v>700</v>
      </c>
      <c r="E27" s="77"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F27" s="54" t="s">
        <v>224</v>
      </c>
    </row>
    <row r="28" spans="1:6">
      <c r="A28">
        <f t="shared" si="1"/>
        <v>36</v>
      </c>
      <c r="B28" s="84" t="s">
        <v>271</v>
      </c>
      <c r="C28" s="54" t="s">
        <v>170</v>
      </c>
      <c r="D28" s="94" t="s">
        <v>171</v>
      </c>
      <c r="E28" s="77" t="str">
        <f t="shared" si="0"/>
        <v>"[PERSONA RULE] Act as a friendly, clear tutor | " &amp;</v>
      </c>
      <c r="F28" s="54" t="s">
        <v>224</v>
      </c>
    </row>
    <row r="29" spans="1:6">
      <c r="A29">
        <f t="shared" si="1"/>
        <v>67</v>
      </c>
      <c r="B29" s="84" t="s">
        <v>271</v>
      </c>
      <c r="C29" s="54" t="s">
        <v>162</v>
      </c>
      <c r="D29" s="94" t="s">
        <v>163</v>
      </c>
      <c r="E29" s="77" t="str">
        <f t="shared" si="0"/>
        <v>"[TASK] Teach and explain concepts clearly with correct code examples | " &amp;</v>
      </c>
      <c r="F29" s="54" t="s">
        <v>224</v>
      </c>
    </row>
    <row r="30" spans="1:6">
      <c r="A30">
        <f t="shared" si="1"/>
        <v>545</v>
      </c>
      <c r="B30" s="84" t="s">
        <v>271</v>
      </c>
      <c r="C30" s="54" t="s">
        <v>177</v>
      </c>
      <c r="D30" s="94" t="s">
        <v>701</v>
      </c>
      <c r="E30" s="77"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F30" s="54" t="s">
        <v>224</v>
      </c>
    </row>
    <row r="31" spans="1:6">
      <c r="A31">
        <f t="shared" si="1"/>
        <v>101</v>
      </c>
      <c r="B31" s="84" t="s">
        <v>271</v>
      </c>
      <c r="C31" s="54" t="s">
        <v>180</v>
      </c>
      <c r="D31" s="94" t="s">
        <v>227</v>
      </c>
      <c r="E31" s="77" t="str">
        <f t="shared" si="0"/>
        <v>"[CODE QUALITY RULE] Code MUST be clean, readable, educational, executable, and produce correct and accurate results | " &amp;</v>
      </c>
      <c r="F31" s="54" t="s">
        <v>224</v>
      </c>
    </row>
    <row r="32" spans="1:6">
      <c r="A32">
        <f t="shared" si="1"/>
        <v>96</v>
      </c>
      <c r="B32" s="84" t="s">
        <v>271</v>
      </c>
      <c r="C32" s="54" t="s">
        <v>181</v>
      </c>
      <c r="D32" s="94" t="s">
        <v>182</v>
      </c>
      <c r="E32" s="77" t="str">
        <f t="shared" si="0"/>
        <v>"[COMMENT RULE - STRICT] Code MUST include sufficient inline comments explaining important lines and logical blocks | " &amp;</v>
      </c>
      <c r="F32" s="54" t="s">
        <v>224</v>
      </c>
    </row>
    <row r="33" spans="1:6">
      <c r="A33">
        <f t="shared" si="1"/>
        <v>77</v>
      </c>
      <c r="B33" s="84" t="s">
        <v>271</v>
      </c>
      <c r="C33" s="54" t="s">
        <v>183</v>
      </c>
      <c r="D33" s="94" t="s">
        <v>184</v>
      </c>
      <c r="E33" s="77" t="str">
        <f t="shared" si="0"/>
        <v>"[COMMENT DEPTH RULE] Comments MUST explain WHAT the code does AND WHY it is written that way | " &amp;</v>
      </c>
      <c r="F33" s="54" t="s">
        <v>224</v>
      </c>
    </row>
    <row r="34" spans="1:6">
      <c r="A34">
        <f t="shared" si="1"/>
        <v>101</v>
      </c>
      <c r="B34" s="84" t="s">
        <v>271</v>
      </c>
      <c r="C34" s="54" t="s">
        <v>197</v>
      </c>
      <c r="D34" s="94" t="s">
        <v>198</v>
      </c>
      <c r="E34" s="77" t="str">
        <f t="shared" si="0"/>
        <v>"[EXPLANATION RULE] Explanation within 'Mini-Lección' MUST explain WHAT, WHY, HOW, and real-world context concisely | " &amp;</v>
      </c>
      <c r="F34" s="54" t="s">
        <v>224</v>
      </c>
    </row>
    <row r="35" spans="1:6">
      <c r="A35">
        <f t="shared" si="1"/>
        <v>47</v>
      </c>
      <c r="B35" s="84" t="s">
        <v>271</v>
      </c>
      <c r="C35" s="54" t="s">
        <v>199</v>
      </c>
      <c r="D35" s="94" t="s">
        <v>200</v>
      </c>
      <c r="E35" s="77" t="str">
        <f t="shared" si="0"/>
        <v>"[LEARNING RULE] Each example MUST highlight a key insight | " &amp;</v>
      </c>
      <c r="F35" s="54" t="s">
        <v>224</v>
      </c>
    </row>
    <row r="36" spans="1:6">
      <c r="A36">
        <f t="shared" si="1"/>
        <v>53</v>
      </c>
      <c r="B36" s="84" t="s">
        <v>271</v>
      </c>
      <c r="C36" s="54" t="s">
        <v>201</v>
      </c>
      <c r="D36" s="94" t="s">
        <v>202</v>
      </c>
      <c r="E36" s="77" t="str">
        <f t="shared" si="0"/>
        <v>"[COMMON MISTAKES RULE] Include a short mistake note after each example | " &amp;</v>
      </c>
      <c r="F36" s="54" t="s">
        <v>224</v>
      </c>
    </row>
    <row r="37" spans="1:6">
      <c r="A37">
        <f t="shared" si="1"/>
        <v>63</v>
      </c>
      <c r="B37" s="84" t="s">
        <v>271</v>
      </c>
      <c r="C37" s="54" t="s">
        <v>203</v>
      </c>
      <c r="D37" s="94" t="s">
        <v>204</v>
      </c>
      <c r="E37" s="77" t="str">
        <f t="shared" si="0"/>
        <v>"[MINI CHALLENGE RULE] Include a short reinforcement question after each example | " &amp;</v>
      </c>
      <c r="F37" s="54" t="s">
        <v>224</v>
      </c>
    </row>
    <row r="38" spans="1:6">
      <c r="A38">
        <f t="shared" si="1"/>
        <v>51</v>
      </c>
      <c r="B38" s="84" t="s">
        <v>271</v>
      </c>
      <c r="C38" s="54" t="s">
        <v>205</v>
      </c>
      <c r="D38" s="94" t="s">
        <v>206</v>
      </c>
      <c r="E38" s="77" t="str">
        <f t="shared" si="0"/>
        <v>"[REAL WORLD RULE] Connect each example to a real-world use case | " &amp;</v>
      </c>
      <c r="F38" s="54" t="s">
        <v>224</v>
      </c>
    </row>
    <row r="39" spans="1:6">
      <c r="A39">
        <f t="shared" si="1"/>
        <v>45</v>
      </c>
      <c r="B39" s="84" t="s">
        <v>271</v>
      </c>
      <c r="C39" s="54" t="s">
        <v>207</v>
      </c>
      <c r="D39" s="94" t="s">
        <v>208</v>
      </c>
      <c r="E39" s="77" t="str">
        <f t="shared" si="0"/>
        <v>"[FORMAT RULE] Only valid markdown code blocks allowed | " &amp;</v>
      </c>
      <c r="F39" s="54" t="s">
        <v>224</v>
      </c>
    </row>
    <row r="40" spans="1:6">
      <c r="A40">
        <f t="shared" si="1"/>
        <v>120</v>
      </c>
      <c r="B40" s="84" t="s">
        <v>271</v>
      </c>
      <c r="C40" s="54" t="s">
        <v>209</v>
      </c>
      <c r="D40" s="94" t="s">
        <v>210</v>
      </c>
      <c r="E40" s="77" t="str">
        <f t="shared" si="0"/>
        <v>"[LANGUAGE TAG RULE] ALWAYS label markdown code blocks with the correct underlying programming language (e.g., python, javascript, sql) | " &amp;</v>
      </c>
      <c r="F40" s="54" t="s">
        <v>224</v>
      </c>
    </row>
    <row r="41" spans="1:6">
      <c r="A41">
        <f t="shared" si="1"/>
        <v>58</v>
      </c>
      <c r="B41" s="84" t="s">
        <v>271</v>
      </c>
      <c r="C41" s="54" t="s">
        <v>212</v>
      </c>
      <c r="D41" s="94" t="s">
        <v>213</v>
      </c>
      <c r="E41" s="77" t="str">
        <f t="shared" si="0"/>
        <v>"[CONSISTENCY RULE] All examples MUST have similar complexity and length | " &amp;</v>
      </c>
      <c r="F41" s="54" t="s">
        <v>224</v>
      </c>
    </row>
    <row r="42" spans="1:6">
      <c r="A42">
        <f t="shared" si="1"/>
        <v>75</v>
      </c>
      <c r="B42" s="84" t="s">
        <v>271</v>
      </c>
      <c r="C42" s="54" t="s">
        <v>214</v>
      </c>
      <c r="D42" s="94" t="s">
        <v>232</v>
      </c>
      <c r="E42" s="77" t="str">
        <f t="shared" si="0"/>
        <v>"[FINAL OUTPUT RULE] Include Key Takeaway section at the end | " &amp; IF(AJ9&lt;&gt;"", AJ9, "") &amp;" | " &amp;</v>
      </c>
      <c r="F42" s="54" t="s">
        <v>224</v>
      </c>
    </row>
    <row r="43" spans="1:6">
      <c r="A43">
        <f t="shared" si="1"/>
        <v>422</v>
      </c>
      <c r="B43" s="84" t="s">
        <v>271</v>
      </c>
      <c r="C43" s="54" t="s">
        <v>174</v>
      </c>
      <c r="D43" s="94" t="s">
        <v>704</v>
      </c>
      <c r="E43" s="77"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F43" s="54" t="s">
        <v>224</v>
      </c>
    </row>
    <row r="44" spans="1:6">
      <c r="A44">
        <f t="shared" si="1"/>
        <v>152</v>
      </c>
      <c r="B44" s="84" t="s">
        <v>271</v>
      </c>
      <c r="C44" s="54" t="s">
        <v>175</v>
      </c>
      <c r="D44" s="94" t="s">
        <v>176</v>
      </c>
      <c r="E44" s="77" t="str">
        <f t="shared" si="0"/>
        <v>"[DATA SUMMARY FORMAT RULE] When a dataset is present, you MUST display IMMEDIATELY AFTER THE HEADER: Dataset Summary: - File Type: - Columns / Fields: - Data Types: - Notes: | " &amp;</v>
      </c>
      <c r="F44" s="54" t="s">
        <v>224</v>
      </c>
    </row>
    <row r="45" spans="1:6">
      <c r="A45">
        <f t="shared" si="1"/>
        <v>28</v>
      </c>
      <c r="B45" s="84" t="s">
        <v>271</v>
      </c>
      <c r="C45" s="54" t="s">
        <v>192</v>
      </c>
      <c r="D45" s="94" t="s">
        <v>193</v>
      </c>
      <c r="E45" s="77" t="str">
        <f t="shared" si="0"/>
        <v>"[DATA CONSISTENCY RULE] Respect dataset schema | " &amp;</v>
      </c>
      <c r="F45" s="54" t="s">
        <v>224</v>
      </c>
    </row>
    <row r="46" spans="1:6">
      <c r="A46">
        <f t="shared" si="1"/>
        <v>87</v>
      </c>
      <c r="B46" s="84" t="s">
        <v>271</v>
      </c>
      <c r="C46" s="54" t="s">
        <v>185</v>
      </c>
      <c r="D46" s="94" t="s">
        <v>186</v>
      </c>
      <c r="E46" s="77" t="str">
        <f t="shared" si="0"/>
        <v>"[COMMENT DENSITY RULE] Beginner = high, Intermediate = medium, Advanced = lower but present in key logic | " &amp;</v>
      </c>
      <c r="F46" s="54" t="s">
        <v>224</v>
      </c>
    </row>
    <row r="47" spans="1:6">
      <c r="A47">
        <f t="shared" si="1"/>
        <v>33</v>
      </c>
      <c r="B47" s="84" t="s">
        <v>271</v>
      </c>
      <c r="C47" s="54" t="s">
        <v>195</v>
      </c>
      <c r="D47" s="94" t="s">
        <v>196</v>
      </c>
      <c r="E47" s="77" t="str">
        <f t="shared" si="0"/>
        <v>"[DIFFICULTY RULE] Complexity MUST match level | " &amp;</v>
      </c>
      <c r="F47" s="54" t="s">
        <v>224</v>
      </c>
    </row>
    <row r="48" spans="1:6">
      <c r="A48">
        <f t="shared" si="1"/>
        <v>78</v>
      </c>
      <c r="B48" s="84" t="s">
        <v>271</v>
      </c>
      <c r="C48" s="54" t="s">
        <v>216</v>
      </c>
      <c r="D48" s="94" t="s">
        <v>217</v>
      </c>
      <c r="E48" s="77" t="str">
        <f t="shared" si="0"/>
        <v>"[OUTPUT] Only header, introduction, examples, outputs, notes, summary, and footer | " &amp;</v>
      </c>
      <c r="F48" s="54" t="s">
        <v>224</v>
      </c>
    </row>
    <row r="49" spans="1:6">
      <c r="A49">
        <f t="shared" si="1"/>
        <v>166</v>
      </c>
      <c r="B49" s="84" t="s">
        <v>271</v>
      </c>
      <c r="C49" s="54" t="s">
        <v>220</v>
      </c>
      <c r="D49" s="94" t="s">
        <v>233</v>
      </c>
      <c r="E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F49" s="54" t="s">
        <v>224</v>
      </c>
    </row>
    <row r="50" spans="1:6">
      <c r="B50" s="84"/>
      <c r="C50" s="54"/>
      <c r="D50" s="94"/>
      <c r="E50" s="88" t="str">
        <f>"IF(H9=""PROJECT"", Z9, """"))"</f>
        <v>IF(H9="PROJECT", Z9, ""))</v>
      </c>
      <c r="F50" s="54"/>
    </row>
    <row r="51" spans="1:6">
      <c r="B51" s="74"/>
      <c r="C51" s="74"/>
      <c r="E51" s="86"/>
    </row>
    <row r="52" spans="1:6">
      <c r="B52" s="74"/>
      <c r="C52" s="74"/>
      <c r="E52" s="86"/>
    </row>
    <row r="53" spans="1:6" ht="36">
      <c r="B53" s="79" t="s">
        <v>447</v>
      </c>
      <c r="C53" s="74"/>
      <c r="E53" s="86"/>
    </row>
    <row r="54" spans="1:6">
      <c r="B54" s="76" t="s">
        <v>264</v>
      </c>
      <c r="C54" s="76" t="s">
        <v>579</v>
      </c>
      <c r="D54" s="76" t="s">
        <v>580</v>
      </c>
      <c r="E54" s="88" t="s">
        <v>265</v>
      </c>
      <c r="F54" s="32" t="s">
        <v>224</v>
      </c>
    </row>
    <row r="55" spans="1:6">
      <c r="B55" s="54" t="s">
        <v>222</v>
      </c>
      <c r="C55" s="54" t="s">
        <v>162</v>
      </c>
      <c r="D55" s="94" t="s">
        <v>268</v>
      </c>
      <c r="E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F55" s="32" t="s">
        <v>224</v>
      </c>
    </row>
    <row r="56" spans="1:6">
      <c r="B56" s="54" t="s">
        <v>222</v>
      </c>
      <c r="C56" s="54" t="s">
        <v>253</v>
      </c>
      <c r="D56" s="94" t="s">
        <v>720</v>
      </c>
      <c r="E56" s="77" t="str">
        <f t="shared" ref="E56:E79" si="2">IF(D56="","",""""&amp;C56&amp;" "&amp;IF(C56="[FOOTER RULE - STRICT]",D56,IF(RIGHT(D56,6)=" | "&amp;CHAR(34)&amp;" &amp;",D56,D56&amp;" | "&amp;CHAR(34)&amp;" &amp;")))</f>
        <v>"[TOPICS USED] " &amp; A9 &amp; " | " &amp;</v>
      </c>
      <c r="F56" s="32" t="s">
        <v>224</v>
      </c>
    </row>
    <row r="57" spans="1:6">
      <c r="B57" s="54" t="s">
        <v>222</v>
      </c>
      <c r="C57" s="54" t="s">
        <v>166</v>
      </c>
      <c r="D57" s="94" t="s">
        <v>167</v>
      </c>
      <c r="E57" s="77" t="str">
        <f t="shared" si="2"/>
        <v>"[LEVEL] " &amp; G9 &amp; " | " &amp;</v>
      </c>
      <c r="F57" s="32" t="s">
        <v>224</v>
      </c>
    </row>
    <row r="58" spans="1:6">
      <c r="B58" s="54" t="s">
        <v>222</v>
      </c>
      <c r="C58" s="54" t="s">
        <v>229</v>
      </c>
      <c r="D58" s="94" t="s">
        <v>267</v>
      </c>
      <c r="E58" s="77" t="str">
        <f t="shared" si="2"/>
        <v>"[LIBRARY BEING LEARNED] " &amp; $I$3 &amp; " | " &amp;</v>
      </c>
      <c r="F58" s="32" t="s">
        <v>224</v>
      </c>
    </row>
    <row r="59" spans="1:6">
      <c r="B59" s="83" t="s">
        <v>223</v>
      </c>
      <c r="C59" s="32" t="s">
        <v>225</v>
      </c>
      <c r="D59" s="137" t="str">
        <f>"If a module or ecosystem like Pandas or Numpy is specified in "&amp; CHAR(34) &amp;" &amp; $I$3 &amp; "&amp; CHAR(34) &amp;", you are CRITICALLY FORBIDDEN from using "&amp; Variables!E16 &amp;". You MUST enforce the "&amp; Variables!E17 &amp;" and data structures of that specific library." &amp; " | " &amp; CHAR(34) &amp; " &amp;"</f>
        <v>If a module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59" s="77"/>
      <c r="F59" s="32" t="s">
        <v>224</v>
      </c>
    </row>
    <row r="60" spans="1:6">
      <c r="B60" s="54" t="s">
        <v>222</v>
      </c>
      <c r="C60" s="54" t="s">
        <v>172</v>
      </c>
      <c r="D60" s="94" t="s">
        <v>254</v>
      </c>
      <c r="E60" s="7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60" s="32" t="s">
        <v>224</v>
      </c>
    </row>
    <row r="61" spans="1:6">
      <c r="B61" s="54" t="s">
        <v>222</v>
      </c>
      <c r="C61" s="54" t="s">
        <v>491</v>
      </c>
      <c r="D61" s="94" t="s">
        <v>483</v>
      </c>
      <c r="E61" s="77" t="str">
        <f t="shared" si="2"/>
        <v>"[LANGUAGE SEED CONTEXT] " &amp; IF($AE$7 = "", "Language Seed Not Necessary", "You MUST strictly follow this seed context to enhance, adapt, and naturalize your tone, vocabulary, and instructional quality in " &amp; $B$6 &amp; ": " &amp; $AE$7) &amp; " | " &amp;</v>
      </c>
      <c r="F61" s="32" t="s">
        <v>224</v>
      </c>
    </row>
    <row r="62" spans="1:6">
      <c r="B62" s="54" t="s">
        <v>222</v>
      </c>
      <c r="C62" s="54" t="s">
        <v>218</v>
      </c>
      <c r="D62" s="94" t="s">
        <v>219</v>
      </c>
      <c r="E62" s="77" t="str">
        <f t="shared" si="2"/>
        <v>"[LANGUAGE] " &amp; $B$6 &amp; " | " &amp;</v>
      </c>
      <c r="F62" s="32" t="s">
        <v>224</v>
      </c>
    </row>
    <row r="63" spans="1:6">
      <c r="B63" s="54" t="s">
        <v>223</v>
      </c>
      <c r="C63" s="54" t="s">
        <v>230</v>
      </c>
      <c r="D63" s="94"/>
      <c r="E63" s="77" t="str">
        <f t="shared" ref="E63:E64" si="3">IF(D63="","",""""&amp;C63&amp;" "&amp;IF(C63="[FOOTER RULE - STRICT]",D63,IF(RIGHT(D63,6)=" | "&amp;CHAR(34)&amp;" &amp;",D63,D63&amp;" | "&amp;CHAR(34)&amp;" &amp;")))</f>
        <v/>
      </c>
      <c r="F63" s="32" t="s">
        <v>224</v>
      </c>
    </row>
    <row r="64" spans="1:6">
      <c r="B64" s="54" t="s">
        <v>223</v>
      </c>
      <c r="C64" s="54" t="s">
        <v>230</v>
      </c>
      <c r="D64" s="94"/>
      <c r="E64" s="77" t="str">
        <f t="shared" si="3"/>
        <v/>
      </c>
      <c r="F64" s="32" t="s">
        <v>224</v>
      </c>
    </row>
    <row r="65" spans="2:6">
      <c r="B65" s="54" t="s">
        <v>223</v>
      </c>
      <c r="C65" s="32" t="s">
        <v>601</v>
      </c>
      <c r="D65" s="137" t="str">
        <f>"If using external packages, use " &amp; Variables!E6 &amp; " at the top of the code block. Assume no project configuration file exists." &amp; " | " &amp; CHAR(34) &amp; " &amp;"</f>
        <v>If using external packages, use Native built-in functions, basic operators, and standard core execution models. at the top of the code block. Assume no project configuration file exists. | " &amp;</v>
      </c>
      <c r="E65" s="77" t="str">
        <f t="shared" si="2"/>
        <v>"[INLINE_PACKAGE_MANAGER] If using external packages, use Native built-in functions, basic operators, and standard core execution models. at the top of the code block. Assume no project configuration file exists. | " &amp;</v>
      </c>
      <c r="F65" s="32" t="s">
        <v>224</v>
      </c>
    </row>
    <row r="66" spans="2:6">
      <c r="B66" s="54" t="s">
        <v>223</v>
      </c>
      <c r="C66" s="32" t="s">
        <v>608</v>
      </c>
      <c r="D66" s="137" t="str">
        <f>Variables!E21</f>
        <v>Standard basic logic validation using native assert statements.</v>
      </c>
      <c r="E66" s="77" t="str">
        <f t="shared" si="2"/>
        <v>"[CODE_CONSTRAINTS_RULE] Standard basic logic validation using native assert statements. | " &amp;</v>
      </c>
      <c r="F66" s="32" t="s">
        <v>224</v>
      </c>
    </row>
    <row r="67" spans="2:6">
      <c r="B67" s="54" t="s">
        <v>223</v>
      </c>
      <c r="C67" s="32" t="s">
        <v>616</v>
      </c>
      <c r="D67" s="137" t="str">
        <f>"1. Use " &amp; Variables!E18 &amp; " to map code to the planning phase. 2. Use " &amp; Variables!E19 &amp; ". 3. CRITICAL: NO comment or docstring line may exceed " &amp; Variables!E20 &amp; " in width. | " &amp; CHAR(34) &amp; " &amp;"</f>
        <v>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v>
      </c>
      <c r="E67" s="77" t="str">
        <f t="shared" si="2"/>
        <v>"[VISUAL_ARCHITECTURE_COMMENTS]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v>
      </c>
      <c r="F67" s="32" t="s">
        <v>224</v>
      </c>
    </row>
    <row r="68" spans="2:6">
      <c r="B68" s="84" t="s">
        <v>271</v>
      </c>
      <c r="C68" s="54" t="s">
        <v>190</v>
      </c>
      <c r="D68" s="94" t="s">
        <v>419</v>
      </c>
      <c r="E68" s="77" t="str">
        <f t="shared" si="2"/>
        <v>"[DATA ROBUSTNESS RULE] Handle real-world data safely | " &amp;</v>
      </c>
      <c r="F68" s="32" t="s">
        <v>224</v>
      </c>
    </row>
    <row r="69" spans="2:6">
      <c r="B69" s="84" t="s">
        <v>271</v>
      </c>
      <c r="C69" s="54" t="s">
        <v>178</v>
      </c>
      <c r="D69" s="94" t="s">
        <v>598</v>
      </c>
      <c r="E69" s="77" t="str">
        <f t="shared" si="2"/>
        <v>"[CODE CONSTRAINTS] MUST be between " &amp; IF(G9="Beginner", "25–40", IF(G9="Intermediate", "30–60", "40–100")) &amp; " lines (STRICT) - Multi-step flow | " &amp;</v>
      </c>
      <c r="F69" s="32" t="s">
        <v>224</v>
      </c>
    </row>
    <row r="70" spans="2:6">
      <c r="B70" s="84" t="s">
        <v>271</v>
      </c>
      <c r="C70" s="54" t="s">
        <v>194</v>
      </c>
      <c r="D70" s="94" t="s">
        <v>425</v>
      </c>
      <c r="E70" s="77" t="str">
        <f t="shared" si="2"/>
        <v>"[SUPPORT FILES RULE] Include config files before code if needed | " &amp;</v>
      </c>
      <c r="F70" s="32" t="s">
        <v>224</v>
      </c>
    </row>
    <row r="71" spans="2:6">
      <c r="B71" s="84" t="s">
        <v>271</v>
      </c>
      <c r="C71" s="54" t="s">
        <v>174</v>
      </c>
      <c r="D71" s="94" t="s">
        <v>255</v>
      </c>
      <c r="E71"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71" s="32" t="s">
        <v>224</v>
      </c>
    </row>
    <row r="72" spans="2:6">
      <c r="B72" s="84" t="s">
        <v>271</v>
      </c>
      <c r="C72" s="54" t="s">
        <v>177</v>
      </c>
      <c r="D72" s="94" t="s">
        <v>256</v>
      </c>
      <c r="E72" s="77"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F72" s="32" t="s">
        <v>224</v>
      </c>
    </row>
    <row r="73" spans="2:6">
      <c r="B73" s="84" t="s">
        <v>271</v>
      </c>
      <c r="C73" s="54" t="s">
        <v>180</v>
      </c>
      <c r="D73" s="94" t="s">
        <v>257</v>
      </c>
      <c r="E73" s="77" t="str">
        <f t="shared" si="2"/>
        <v>"[CODE QUALITY RULE] Code MUST be clean, readable, correct, and educational | " &amp;</v>
      </c>
      <c r="F73" s="32" t="s">
        <v>224</v>
      </c>
    </row>
    <row r="74" spans="2:6">
      <c r="B74" s="84" t="s">
        <v>271</v>
      </c>
      <c r="C74" s="54" t="s">
        <v>207</v>
      </c>
      <c r="D74" s="94" t="s">
        <v>258</v>
      </c>
      <c r="E74" s="77" t="str">
        <f t="shared" si="2"/>
        <v>"[FORMAT RULE] Only markdown code blocks allowed | " &amp;</v>
      </c>
      <c r="F74" s="32" t="s">
        <v>224</v>
      </c>
    </row>
    <row r="75" spans="2:6">
      <c r="B75" s="84" t="s">
        <v>271</v>
      </c>
      <c r="C75" s="54" t="s">
        <v>259</v>
      </c>
      <c r="D75" s="94" t="s">
        <v>260</v>
      </c>
      <c r="E75" s="77" t="str">
        <f t="shared" si="2"/>
        <v>"[EXECUTION RULE] Code MUST run and produce correct output | " &amp;</v>
      </c>
      <c r="F75" s="32" t="s">
        <v>224</v>
      </c>
    </row>
    <row r="76" spans="2:6">
      <c r="B76" s="84" t="s">
        <v>271</v>
      </c>
      <c r="C76" s="54" t="s">
        <v>212</v>
      </c>
      <c r="D76" s="94" t="s">
        <v>261</v>
      </c>
      <c r="E76" s="77" t="str">
        <f t="shared" si="2"/>
        <v>"[CONSISTENCY RULE] Project must match objective | " &amp;</v>
      </c>
      <c r="F76" s="32" t="s">
        <v>224</v>
      </c>
    </row>
    <row r="77" spans="2:6">
      <c r="B77" s="84" t="s">
        <v>271</v>
      </c>
      <c r="C77" s="54" t="s">
        <v>215</v>
      </c>
      <c r="D77" s="94" t="s">
        <v>582</v>
      </c>
      <c r="E77" s="77"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F77" s="32" t="s">
        <v>224</v>
      </c>
    </row>
    <row r="78" spans="2:6">
      <c r="B78" s="84" t="s">
        <v>271</v>
      </c>
      <c r="C78" s="54" t="s">
        <v>216</v>
      </c>
      <c r="D78" s="94" t="s">
        <v>262</v>
      </c>
      <c r="E78" s="77" t="str">
        <f t="shared" si="2"/>
        <v>"[OUTPUT] Only header, dataset notice, objective, support file, code planning, expected output, code, and footer | " &amp;</v>
      </c>
      <c r="F78" s="32" t="s">
        <v>224</v>
      </c>
    </row>
    <row r="79" spans="2:6">
      <c r="B79" s="84" t="s">
        <v>271</v>
      </c>
      <c r="C79" s="54" t="s">
        <v>220</v>
      </c>
      <c r="D79" s="94" t="s">
        <v>263</v>
      </c>
      <c r="E79" s="77" t="str">
        <f t="shared" si="2"/>
        <v>"[FOOTER RULE - STRICT] End your entire response EXACTLY with this markdown string (ensure all code blocks are closed before it):" &amp; CHAR(10) &amp; "---" &amp; CHAR(10) &amp; "⚡ *Coding5s System — Learn Programming by Writing Code*")</v>
      </c>
      <c r="F79" s="32" t="s">
        <v>224</v>
      </c>
    </row>
    <row r="80" spans="2:6">
      <c r="E80" s="86"/>
      <c r="F80" t="s">
        <v>224</v>
      </c>
    </row>
    <row r="82" spans="2:6" ht="36">
      <c r="B82" s="80" t="s">
        <v>269</v>
      </c>
    </row>
    <row r="83" spans="2:6">
      <c r="B83" s="76" t="s">
        <v>221</v>
      </c>
      <c r="C83" s="76" t="s">
        <v>579</v>
      </c>
      <c r="D83" s="76" t="s">
        <v>580</v>
      </c>
      <c r="E83" s="88" t="s">
        <v>234</v>
      </c>
      <c r="F83" s="54" t="s">
        <v>224</v>
      </c>
    </row>
    <row r="84" spans="2:6">
      <c r="B84" s="54" t="s">
        <v>222</v>
      </c>
      <c r="C84" s="54" t="s">
        <v>235</v>
      </c>
      <c r="D84" s="94" t="s">
        <v>249</v>
      </c>
      <c r="E84" s="77" t="str">
        <f t="shared" ref="E84:E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F84" s="54" t="s">
        <v>224</v>
      </c>
    </row>
    <row r="85" spans="2:6">
      <c r="B85" s="54" t="s">
        <v>222</v>
      </c>
      <c r="C85" s="54" t="s">
        <v>236</v>
      </c>
      <c r="D85" s="94" t="s">
        <v>245</v>
      </c>
      <c r="E85" s="77"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F85" s="54" t="s">
        <v>224</v>
      </c>
    </row>
    <row r="86" spans="2:6">
      <c r="B86" s="54" t="s">
        <v>222</v>
      </c>
      <c r="C86" s="54" t="s">
        <v>237</v>
      </c>
      <c r="D86" s="94" t="s">
        <v>721</v>
      </c>
      <c r="E86" s="77" t="str">
        <f t="shared" si="4"/>
        <v>"[CONTEXT] You are helping a Junior Developer who is " &amp; IF(UPPER(H9)="PROJECT", "building a PROJECT: " &amp; I9 &amp; ". Topics applied in this project: " &amp; A9 &amp; ". Project objective: " &amp; J9, "learning: " &amp; I9 &amp; ". Topic details: " &amp; J9) &amp; " | " &amp;</v>
      </c>
      <c r="F86" s="54" t="s">
        <v>224</v>
      </c>
    </row>
    <row r="87" spans="2:6">
      <c r="B87" s="54" t="s">
        <v>222</v>
      </c>
      <c r="C87" s="54" t="s">
        <v>229</v>
      </c>
      <c r="D87" s="94" t="s">
        <v>267</v>
      </c>
      <c r="E87" s="77" t="str">
        <f t="shared" si="4"/>
        <v>"[LIBRARY BEING LEARNED] " &amp; $I$3 &amp; " | " &amp;</v>
      </c>
      <c r="F87" s="54"/>
    </row>
    <row r="88" spans="2:6">
      <c r="B88" s="54" t="s">
        <v>222</v>
      </c>
      <c r="C88" s="54" t="s">
        <v>172</v>
      </c>
      <c r="D88" s="94" t="s">
        <v>247</v>
      </c>
      <c r="E88" s="77" t="str">
        <f t="shared" si="4"/>
        <v>"[LANGUAGE CONSISTENCY RULE] ALL output text MUST be written strictly in (" &amp; $B$6 &amp; "). | " &amp;</v>
      </c>
      <c r="F88" s="54" t="s">
        <v>224</v>
      </c>
    </row>
    <row r="89" spans="2:6">
      <c r="B89" s="54" t="s">
        <v>222</v>
      </c>
      <c r="C89" s="54" t="s">
        <v>491</v>
      </c>
      <c r="D89" s="94" t="s">
        <v>483</v>
      </c>
      <c r="E89" s="77" t="str">
        <f t="shared" si="4"/>
        <v>"[LANGUAGE SEED CONTEXT] " &amp; IF($AE$7 = "", "Language Seed Not Necessary", "You MUST strictly follow this seed context to enhance, adapt, and naturalize your tone, vocabulary, and instructional quality in " &amp; $B$6 &amp; ": " &amp; $AE$7) &amp; " | " &amp;</v>
      </c>
      <c r="F89" s="54" t="s">
        <v>224</v>
      </c>
    </row>
    <row r="90" spans="2:6">
      <c r="B90" s="54" t="s">
        <v>222</v>
      </c>
      <c r="C90" s="54" t="s">
        <v>218</v>
      </c>
      <c r="D90" s="94" t="s">
        <v>250</v>
      </c>
      <c r="E90" s="77" t="str">
        <f>IF(D90="","",""""&amp;C90&amp;" "&amp;IF(C90="[FOOTER RULE - STRICT]",D90,IF(RIGHT(D90,6)=" | "&amp;CHAR(34)&amp;" &amp;",D90,D90&amp;" | "&amp;CHAR(34)&amp;" &amp;")))</f>
        <v>"[LANGUAGE] " &amp; $B$6 &amp;" | " &amp;</v>
      </c>
      <c r="F90" s="54" t="s">
        <v>224</v>
      </c>
    </row>
    <row r="91" spans="2:6">
      <c r="B91" s="54" t="s">
        <v>223</v>
      </c>
      <c r="C91" s="54" t="s">
        <v>230</v>
      </c>
      <c r="D91" s="94"/>
      <c r="E91" s="77" t="str">
        <f t="shared" ref="E91:E92" si="5">IF(D91="","",""""&amp;C91&amp;" "&amp;IF(C91="[FOOTER RULE - STRICT]",D91,IF(RIGHT(D91,6)=" | "&amp;CHAR(34)&amp;" &amp;",D91,D91&amp;" | "&amp;CHAR(34)&amp;" &amp;")))</f>
        <v/>
      </c>
      <c r="F91" s="54" t="s">
        <v>224</v>
      </c>
    </row>
    <row r="92" spans="2:6">
      <c r="B92" s="54" t="s">
        <v>223</v>
      </c>
      <c r="C92" s="54" t="s">
        <v>230</v>
      </c>
      <c r="D92" s="94"/>
      <c r="E92" s="77" t="str">
        <f t="shared" si="5"/>
        <v/>
      </c>
      <c r="F92" s="54" t="s">
        <v>224</v>
      </c>
    </row>
    <row r="93" spans="2:6">
      <c r="B93" s="54" t="s">
        <v>223</v>
      </c>
      <c r="C93" s="32" t="s">
        <v>620</v>
      </c>
      <c r="D93" s="94" t="str">
        <f>CHAR(34) &amp; " &amp; IF(G9=" &amp; CHAR(34) &amp; "Beginner" &amp; CHAR(34) &amp; ", " &amp; CHAR(34) &amp; Variables!E22 &amp; CHAR(34) &amp; ", IF(G9=" &amp; CHAR(34) &amp; "Intermediate" &amp; CHAR(34) &amp; ", " &amp; CHAR(34) &amp; Variables!E23 &amp; CHAR(34) &amp; ", " &amp; CHAR(34) &amp; Variables!E24 &amp; CHAR(34) &amp; ")) &amp; " &amp; CHAR(34) &amp; " | " &amp; CHAR(34) &amp; " &amp;"</f>
        <v>" &amp; IF(G9="Beginner", "Evaluate based on basic print statements, data structures, and conditional logic. Do NOT expect decorators, generators, or functions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E93" s="77" t="str">
        <f>IF(D93="","",""""&amp;C93&amp;" "&amp;IF(C93="[FOOTER RULE - STRICT]",D93,IF(RIGHT(D93,6)=" | "&amp;CHAR(34)&amp;" &amp;",D93,D93&amp;" | "&amp;CHAR(34)&amp;" &amp;")))</f>
        <v>"[MENTOR_SCOPE_EXPECTATIONS] " &amp; IF(G9="Beginner", "Evaluate based on basic print statements, data structures, and conditional logic. Do NOT expect decorators, generators, or functions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F93" s="54" t="s">
        <v>224</v>
      </c>
    </row>
    <row r="94" spans="2:6">
      <c r="B94" s="54" t="s">
        <v>223</v>
      </c>
      <c r="C94" s="32" t="s">
        <v>621</v>
      </c>
      <c r="D94" s="94" t="str">
        <f>"Code MUST be idiomatic Python. " &amp; Variables!E25 &amp; " " &amp; Variables!E26 &amp; " " &amp; Variables!E27 &amp; " " &amp; Variables!E28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E94" s="77" t="str">
        <f>IF(D94="","",""""&amp;C94&amp;" "&amp;IF(C94="[FOOTER RULE - STRICT]",D94,IF(RIGHT(D94,6)=" | "&amp;CHAR(34)&amp;" &amp;",D94,D94&amp;" | "&amp;CHAR(34)&amp;" &amp;")))</f>
        <v>"[CODE_QUALITY_POLICIES]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F94" s="54" t="s">
        <v>224</v>
      </c>
    </row>
    <row r="95" spans="2:6">
      <c r="B95" s="84" t="s">
        <v>271</v>
      </c>
      <c r="C95" s="54" t="s">
        <v>174</v>
      </c>
      <c r="D95" s="94" t="s">
        <v>248</v>
      </c>
      <c r="E95" s="77"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F95" s="54" t="s">
        <v>224</v>
      </c>
    </row>
    <row r="96" spans="2:6">
      <c r="B96" s="84" t="s">
        <v>271</v>
      </c>
      <c r="C96" s="54" t="s">
        <v>238</v>
      </c>
      <c r="D96" s="94" t="s">
        <v>251</v>
      </c>
      <c r="E96" s="77"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F96" s="54" t="s">
        <v>224</v>
      </c>
    </row>
    <row r="97" spans="2:6">
      <c r="B97" s="84" t="s">
        <v>271</v>
      </c>
      <c r="C97" s="54" t="s">
        <v>162</v>
      </c>
      <c r="D97" s="94" t="s">
        <v>246</v>
      </c>
      <c r="E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F97" s="54" t="s">
        <v>224</v>
      </c>
    </row>
    <row r="98" spans="2:6">
      <c r="B98" s="84" t="s">
        <v>271</v>
      </c>
      <c r="C98" s="54" t="s">
        <v>239</v>
      </c>
      <c r="D98" s="94" t="s">
        <v>311</v>
      </c>
      <c r="E98" s="77" t="str">
        <f t="shared" si="4"/>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F98" s="54" t="s">
        <v>224</v>
      </c>
    </row>
    <row r="99" spans="2:6">
      <c r="B99" s="84" t="s">
        <v>271</v>
      </c>
      <c r="C99" s="54" t="s">
        <v>240</v>
      </c>
      <c r="D99" s="94" t="s">
        <v>307</v>
      </c>
      <c r="E99" s="77"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F99" s="54" t="s">
        <v>224</v>
      </c>
    </row>
    <row r="100" spans="2:6">
      <c r="B100" s="84" t="s">
        <v>271</v>
      </c>
      <c r="C100" s="54" t="s">
        <v>241</v>
      </c>
      <c r="D100" s="94" t="s">
        <v>310</v>
      </c>
      <c r="E100" s="77"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F100" s="54" t="s">
        <v>224</v>
      </c>
    </row>
    <row r="101" spans="2:6">
      <c r="B101" s="84" t="s">
        <v>271</v>
      </c>
      <c r="C101" s="54" t="s">
        <v>242</v>
      </c>
      <c r="D101" s="94" t="s">
        <v>252</v>
      </c>
      <c r="E101" s="77"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F101" s="54" t="s">
        <v>224</v>
      </c>
    </row>
    <row r="102" spans="2:6">
      <c r="B102" s="84" t="s">
        <v>271</v>
      </c>
      <c r="C102" s="54" t="s">
        <v>244</v>
      </c>
      <c r="D102" s="94" t="s">
        <v>308</v>
      </c>
      <c r="E102" s="77"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F102" s="54" t="s">
        <v>224</v>
      </c>
    </row>
    <row r="103" spans="2:6">
      <c r="B103" s="84" t="s">
        <v>271</v>
      </c>
      <c r="C103" s="54" t="s">
        <v>215</v>
      </c>
      <c r="D103" s="94" t="s">
        <v>583</v>
      </c>
      <c r="E103" s="77"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F103" s="54" t="s">
        <v>224</v>
      </c>
    </row>
    <row r="104" spans="2:6">
      <c r="B104" s="84" t="s">
        <v>271</v>
      </c>
      <c r="C104" s="54" t="s">
        <v>220</v>
      </c>
      <c r="D104" s="94" t="s">
        <v>309</v>
      </c>
      <c r="E104" s="77" t="str">
        <f t="shared" si="4"/>
        <v>"[FOOTER RULE - STRICT] End your response with: '--- ⚡ *Coding5s Mentor System — Eliminating Epistemic Debt*' | ","")</v>
      </c>
      <c r="F104" s="54" t="s">
        <v>224</v>
      </c>
    </row>
  </sheetData>
  <conditionalFormatting sqref="B1:B1048576">
    <cfRule type="cellIs" dxfId="56" priority="19" operator="equal">
      <formula>"The Immutable ""Kernel"""</formula>
    </cfRule>
    <cfRule type="cellIs" dxfId="55" priority="20" operator="equal">
      <formula>"Paradigm &amp; Ecosystem"</formula>
    </cfRule>
    <cfRule type="cellIs" dxfId="54" priority="21" operator="equal">
      <formula>"Global Variables &amp; Configuration"</formula>
    </cfRule>
  </conditionalFormatting>
  <conditionalFormatting sqref="C4:C50">
    <cfRule type="expression" dxfId="53" priority="16">
      <formula>$B4="The Immutable Kernel"</formula>
    </cfRule>
    <cfRule type="expression" dxfId="52" priority="17">
      <formula>$B4="Paradigm &amp; Ecosystem"</formula>
    </cfRule>
    <cfRule type="expression" dxfId="51" priority="18">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10">
      <formula>$B84="The Immutable Kernel"</formula>
    </cfRule>
    <cfRule type="expression" dxfId="46" priority="11">
      <formula>$B84="Paradigm &amp; Ecosystem"</formula>
    </cfRule>
    <cfRule type="expression" dxfId="45" priority="12">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67" zoomScaleNormal="100" workbookViewId="0">
      <selection activeCell="D55" sqref="D55"/>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1:29" ht="36">
      <c r="B2" s="78" t="s">
        <v>446</v>
      </c>
      <c r="D2" s="81" t="s">
        <v>270</v>
      </c>
      <c r="H2" s="82"/>
      <c r="T2" s="82"/>
    </row>
    <row r="3" spans="1:29">
      <c r="B3" s="76" t="s">
        <v>221</v>
      </c>
      <c r="C3" s="76" t="s">
        <v>579</v>
      </c>
      <c r="D3" s="76" t="s">
        <v>580</v>
      </c>
      <c r="E3" s="88" t="s">
        <v>228</v>
      </c>
      <c r="F3" s="4" t="s">
        <v>224</v>
      </c>
      <c r="AC3" t="s">
        <v>224</v>
      </c>
    </row>
    <row r="4" spans="1:29">
      <c r="A4">
        <f>LEN(D4)</f>
        <v>31</v>
      </c>
      <c r="B4" s="75" t="s">
        <v>222</v>
      </c>
      <c r="C4" s="54" t="s">
        <v>160</v>
      </c>
      <c r="D4" s="93" t="s">
        <v>272</v>
      </c>
      <c r="E4" s="77" t="str">
        <f t="shared" ref="E4:E41" si="0">IF(D4="","",""""&amp;C4&amp;" "&amp;IF(C4="[FOOTER RULE - STRICT]",D4,IF(RIGHT(D4,6)=" | "&amp;CHAR(34)&amp;" &amp;",D4,D4&amp;" | "&amp;CHAR(34)&amp;" &amp;")))</f>
        <v>"[ROLE] Careless " &amp; $I$2 &amp; " Developer | " &amp;</v>
      </c>
      <c r="F4" s="54" t="s">
        <v>224</v>
      </c>
    </row>
    <row r="5" spans="1:29">
      <c r="A5">
        <f t="shared" ref="A5:A42" si="1">LEN(D5)</f>
        <v>47</v>
      </c>
      <c r="B5" s="75" t="s">
        <v>222</v>
      </c>
      <c r="C5" s="54" t="s">
        <v>162</v>
      </c>
      <c r="D5" s="93" t="s">
        <v>273</v>
      </c>
      <c r="E5" s="77" t="str">
        <f t="shared" si="0"/>
        <v>"[TASK] Generate debugging challenges in " &amp; $I$2 &amp; " | | " &amp;</v>
      </c>
      <c r="F5" s="54" t="s">
        <v>224</v>
      </c>
    </row>
    <row r="6" spans="1:29">
      <c r="A6">
        <f t="shared" si="1"/>
        <v>12</v>
      </c>
      <c r="B6" s="75" t="s">
        <v>222</v>
      </c>
      <c r="C6" s="54" t="s">
        <v>164</v>
      </c>
      <c r="D6" s="93" t="s">
        <v>274</v>
      </c>
      <c r="E6" s="77" t="str">
        <f t="shared" si="0"/>
        <v>"[TOPIC] " &amp; I9 &amp; " | | " &amp;</v>
      </c>
      <c r="F6" s="54" t="s">
        <v>224</v>
      </c>
    </row>
    <row r="7" spans="1:29">
      <c r="A7">
        <f t="shared" si="1"/>
        <v>12</v>
      </c>
      <c r="B7" s="75" t="s">
        <v>222</v>
      </c>
      <c r="C7" s="54" t="s">
        <v>166</v>
      </c>
      <c r="D7" s="93" t="s">
        <v>275</v>
      </c>
      <c r="E7" s="77" t="str">
        <f t="shared" si="0"/>
        <v>"[LEVEL] " &amp; G9 &amp; " | | " &amp;</v>
      </c>
      <c r="F7" s="54" t="s">
        <v>224</v>
      </c>
    </row>
    <row r="8" spans="1:29">
      <c r="A8">
        <f t="shared" si="1"/>
        <v>21</v>
      </c>
      <c r="B8" s="75" t="s">
        <v>222</v>
      </c>
      <c r="C8" s="54" t="s">
        <v>168</v>
      </c>
      <c r="D8" s="93" t="s">
        <v>276</v>
      </c>
      <c r="E8" s="77" t="str">
        <f t="shared" si="0"/>
        <v>"[COUNT] " &amp; D9 &amp; " challenges | " &amp;</v>
      </c>
      <c r="F8" s="54" t="s">
        <v>224</v>
      </c>
    </row>
    <row r="9" spans="1:29">
      <c r="A9">
        <f t="shared" si="1"/>
        <v>18</v>
      </c>
      <c r="B9" s="75" t="s">
        <v>222</v>
      </c>
      <c r="C9" s="54" t="s">
        <v>229</v>
      </c>
      <c r="D9" s="93" t="s">
        <v>267</v>
      </c>
      <c r="E9" s="77" t="str">
        <f t="shared" si="0"/>
        <v>"[LIBRARY BEING LEARNED] " &amp; $I$3 &amp; " | " &amp;</v>
      </c>
      <c r="F9" s="54" t="s">
        <v>224</v>
      </c>
    </row>
    <row r="10" spans="1:29">
      <c r="A10">
        <f t="shared" si="1"/>
        <v>474</v>
      </c>
      <c r="B10" s="83" t="s">
        <v>223</v>
      </c>
      <c r="C10" s="32" t="s">
        <v>225</v>
      </c>
      <c r="D10" s="93"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10" s="77"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10" s="54" t="s">
        <v>224</v>
      </c>
    </row>
    <row r="11" spans="1:29">
      <c r="A11">
        <f t="shared" si="1"/>
        <v>313</v>
      </c>
      <c r="B11" s="75" t="s">
        <v>222</v>
      </c>
      <c r="C11" s="54" t="s">
        <v>215</v>
      </c>
      <c r="D11" s="93" t="s">
        <v>584</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224</v>
      </c>
    </row>
    <row r="12" spans="1:29">
      <c r="A12">
        <f t="shared" si="1"/>
        <v>406</v>
      </c>
      <c r="B12" s="75" t="s">
        <v>222</v>
      </c>
      <c r="C12" s="54" t="s">
        <v>172</v>
      </c>
      <c r="D12" s="93"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1:29">
      <c r="A13">
        <f t="shared" si="1"/>
        <v>214</v>
      </c>
      <c r="B13" s="75" t="s">
        <v>222</v>
      </c>
      <c r="C13" s="54" t="s">
        <v>491</v>
      </c>
      <c r="D13" s="93"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1:29">
      <c r="A14">
        <f t="shared" si="1"/>
        <v>0</v>
      </c>
      <c r="B14" s="83" t="s">
        <v>223</v>
      </c>
      <c r="C14" s="54" t="s">
        <v>230</v>
      </c>
      <c r="D14" s="93"/>
      <c r="E14" s="77" t="str">
        <f t="shared" si="0"/>
        <v/>
      </c>
      <c r="F14" s="54" t="s">
        <v>224</v>
      </c>
    </row>
    <row r="15" spans="1:29">
      <c r="A15">
        <f t="shared" si="1"/>
        <v>0</v>
      </c>
      <c r="B15" s="83" t="s">
        <v>223</v>
      </c>
      <c r="C15" s="54" t="s">
        <v>230</v>
      </c>
      <c r="D15" s="93"/>
      <c r="E15" s="77" t="str">
        <f t="shared" si="0"/>
        <v/>
      </c>
      <c r="F15" s="54" t="s">
        <v>224</v>
      </c>
    </row>
    <row r="16" spans="1:29">
      <c r="A16">
        <f t="shared" si="1"/>
        <v>366</v>
      </c>
      <c r="B16" s="83" t="s">
        <v>223</v>
      </c>
      <c r="C16" s="32" t="s">
        <v>188</v>
      </c>
      <c r="D16" s="93" t="str">
        <f>Variables!E29 &amp; " | " &amp; Variables!E30 &amp; " | " &amp; Variables!E31 &amp; " | " &amp; CHAR(34) &amp; " &amp;"</f>
        <v>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v>
      </c>
      <c r="E16" s="77" t="str">
        <f t="shared" si="0"/>
        <v>"[FILE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v>
      </c>
      <c r="F16" s="54" t="s">
        <v>224</v>
      </c>
    </row>
    <row r="17" spans="1:6">
      <c r="A17">
        <f t="shared" si="1"/>
        <v>125</v>
      </c>
      <c r="B17" s="83" t="s">
        <v>223</v>
      </c>
      <c r="C17" s="32" t="s">
        <v>772</v>
      </c>
      <c r="D17" s="93" t="str">
        <f>Variables!E32 &amp; " | " &amp; CHAR(34) &amp; " &amp;"</f>
        <v>Validation using print() statements or native assert statements. Avoid defining OOP TestClasses or complex test suites. | " &amp;</v>
      </c>
      <c r="E17" s="77" t="str">
        <f t="shared" si="0"/>
        <v>"[TESTING_FRAMEWORK_RULE] Validation using print() statements or native assert statements. Avoid defining OOP TestClasses or complex test suites. | " &amp;</v>
      </c>
      <c r="F17" s="54" t="s">
        <v>224</v>
      </c>
    </row>
    <row r="18" spans="1:6">
      <c r="A18">
        <f t="shared" si="1"/>
        <v>134</v>
      </c>
      <c r="B18" s="54" t="s">
        <v>223</v>
      </c>
      <c r="C18" s="32" t="s">
        <v>773</v>
      </c>
      <c r="D18" s="93" t="str">
        <f>Variables!E33 &amp; " | " &amp; CHAR(34) &amp; " &amp;"</f>
        <v>Standard Python runtime context. If external packages are needed, specify them strictly in support files or inline pip comments. | " &amp;</v>
      </c>
      <c r="E18" s="77" t="str">
        <f t="shared" si="0"/>
        <v>"[DEPENDENCY_MANAGEMENT_RULE] Standard Python runtime context. If external packages are needed, specify them strictly in support files or inline pip comments. | " &amp;</v>
      </c>
      <c r="F18" s="54" t="s">
        <v>224</v>
      </c>
    </row>
    <row r="19" spans="1:6">
      <c r="A19">
        <f t="shared" si="1"/>
        <v>495</v>
      </c>
      <c r="B19" s="54" t="s">
        <v>223</v>
      </c>
      <c r="C19" s="32" t="s">
        <v>178</v>
      </c>
      <c r="D19" s="93" t="str">
        <f>Variables!E34 &amp; " - " &amp; CHAR(34) &amp; " &amp; IF(G9=" &amp; CHAR(34) &amp; "Beginner" &amp; CHAR(34) &amp; ", " &amp; CHAR(34) &amp; "5–15" &amp; CHAR(34) &amp; ", IF(G9=" &amp; CHAR(34) &amp; "Intermediate" &amp; CHAR(34) &amp; ", " &amp; CHAR(34) &amp; "10–25" &amp; CHAR(34) &amp; ", " &amp; CHAR(34) &amp; "15–35" &amp; CHAR(34) &amp; ")) &amp; " &amp; CHAR(34) &amp; " " &amp; Variables!E35 &amp; " | " &amp; Variables!E36 &amp; " | " &amp; CHAR(34) &amp; " &amp;"</f>
        <v>Each challenge MUST include: internal data OR dataset usage, at least 1 print statement, at least 1 loop (when applicable), EXACTLY 1 function, and EXACTLY 1 function call. - " &amp; IF(G9="Beginner", "5–15", IF(G9="Intermediate", "10–25", "15–35")) &amp; " lines of EXECUTABLE broken Python code per challenge (STRICT: Do NOT count blank lines). NO classes and NO global executable code EXCEPT the single function call. | All challenges MUST have similar complexity, length, and functional scope. | " &amp;</v>
      </c>
      <c r="E19" s="77" t="str">
        <f t="shared" si="0"/>
        <v>"[CODE CONSTRAINTS] Each challenge MUST include: internal data OR dataset usage, at least 1 print statement, at least 1 loop (when applicable), EXACTLY 1 function, and EXACTLY 1 function call. - " &amp; IF(G9="Beginner", "5–15", IF(G9="Intermediate", "10–25", "15–35")) &amp; " lines of EXECUTABLE broken Python code per challenge (STRICT: Do NOT count blank lines). NO classes and NO global executable code EXCEPT the single function call. | All challenges MUST have similar complexity, length, and functional scope. | " &amp;</v>
      </c>
      <c r="F19" s="54" t="s">
        <v>224</v>
      </c>
    </row>
    <row r="20" spans="1:6">
      <c r="A20">
        <f t="shared" si="1"/>
        <v>888</v>
      </c>
      <c r="B20" s="54" t="s">
        <v>271</v>
      </c>
      <c r="C20" s="54" t="s">
        <v>187</v>
      </c>
      <c r="D20" s="93" t="s">
        <v>705</v>
      </c>
      <c r="E20" s="77"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224</v>
      </c>
    </row>
    <row r="21" spans="1:6">
      <c r="A21">
        <f t="shared" si="1"/>
        <v>40</v>
      </c>
      <c r="B21" s="54" t="s">
        <v>271</v>
      </c>
      <c r="C21" s="54" t="s">
        <v>278</v>
      </c>
      <c r="D21" s="93" t="s">
        <v>279</v>
      </c>
      <c r="E21" s="77" t="str">
        <f t="shared" si="0"/>
        <v>"[COMMENT RULE] Do NOT include comments that reveal bugs | " &amp;</v>
      </c>
      <c r="F21" s="54" t="s">
        <v>224</v>
      </c>
    </row>
    <row r="22" spans="1:6">
      <c r="A22">
        <f t="shared" si="1"/>
        <v>39</v>
      </c>
      <c r="B22" s="54" t="s">
        <v>271</v>
      </c>
      <c r="C22" s="54" t="s">
        <v>207</v>
      </c>
      <c r="D22" s="93" t="s">
        <v>280</v>
      </c>
      <c r="E22" s="77" t="str">
        <f t="shared" si="0"/>
        <v>"[FORMAT RULE] Only valid markdown code blocks allowed | " &amp;</v>
      </c>
      <c r="F22" s="54" t="s">
        <v>224</v>
      </c>
    </row>
    <row r="23" spans="1:6">
      <c r="A23">
        <f t="shared" si="1"/>
        <v>114</v>
      </c>
      <c r="B23" s="54" t="s">
        <v>271</v>
      </c>
      <c r="C23" s="54" t="s">
        <v>209</v>
      </c>
      <c r="D23" s="93" t="s">
        <v>281</v>
      </c>
      <c r="E23" s="77" t="str">
        <f t="shared" si="0"/>
        <v>"[LANGUAGE TAG RULE] ALWAYS label markdown code blocks with the correct underlying programming language (e.g., python, javascript, sql) | " &amp;</v>
      </c>
      <c r="F23" s="54" t="s">
        <v>224</v>
      </c>
    </row>
    <row r="24" spans="1:6">
      <c r="A24">
        <f t="shared" si="1"/>
        <v>51</v>
      </c>
      <c r="B24" s="54" t="s">
        <v>271</v>
      </c>
      <c r="C24" s="54" t="s">
        <v>282</v>
      </c>
      <c r="D24" s="93" t="s">
        <v>283</v>
      </c>
      <c r="E24" s="77" t="str">
        <f t="shared" si="0"/>
        <v>"[STRICT MODE] If ANY rule is violated, regenerate entire response | " &amp;</v>
      </c>
      <c r="F24" s="54" t="s">
        <v>224</v>
      </c>
    </row>
    <row r="25" spans="1:6">
      <c r="A25">
        <f t="shared" si="1"/>
        <v>57</v>
      </c>
      <c r="B25" s="54" t="s">
        <v>271</v>
      </c>
      <c r="C25" s="54" t="s">
        <v>170</v>
      </c>
      <c r="D25" s="93" t="s">
        <v>284</v>
      </c>
      <c r="E25" s="77" t="str">
        <f t="shared" si="0"/>
        <v>"[PERSONA RULE] Use a careless, messy, slightly frustrated developer tone | " &amp;</v>
      </c>
      <c r="F25" s="54" t="s">
        <v>224</v>
      </c>
    </row>
    <row r="26" spans="1:6">
      <c r="A26">
        <f t="shared" si="1"/>
        <v>330</v>
      </c>
      <c r="B26" s="54" t="s">
        <v>271</v>
      </c>
      <c r="C26" s="54" t="s">
        <v>177</v>
      </c>
      <c r="D26" s="93" t="s">
        <v>285</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224</v>
      </c>
    </row>
    <row r="27" spans="1:6">
      <c r="A27">
        <f t="shared" si="1"/>
        <v>74</v>
      </c>
      <c r="B27" s="54" t="s">
        <v>271</v>
      </c>
      <c r="C27" s="54" t="s">
        <v>216</v>
      </c>
      <c r="D27" s="93" t="s">
        <v>286</v>
      </c>
      <c r="E27" s="77" t="str">
        <f t="shared" si="0"/>
        <v>"[OUTPUT] Only header, dataset summary (if any), email intro, challenges, and footer | " &amp;</v>
      </c>
      <c r="F27" s="54" t="s">
        <v>224</v>
      </c>
    </row>
    <row r="28" spans="1:6">
      <c r="A28">
        <f t="shared" si="1"/>
        <v>109</v>
      </c>
      <c r="B28" s="54" t="s">
        <v>271</v>
      </c>
      <c r="C28" s="54" t="s">
        <v>287</v>
      </c>
      <c r="D28" s="93" t="s">
        <v>288</v>
      </c>
      <c r="E28" s="77" t="str">
        <f t="shared" si="0"/>
        <v>"[STRUCTURE RULE] Do NOT rename sections. Do NOT add titles. Do NOT add extra text (except when required by SUPPORT FILES RULE) | " &amp;</v>
      </c>
      <c r="F28" s="54" t="s">
        <v>224</v>
      </c>
    </row>
    <row r="29" spans="1:6">
      <c r="A29">
        <f t="shared" si="1"/>
        <v>54</v>
      </c>
      <c r="B29" s="54" t="s">
        <v>271</v>
      </c>
      <c r="C29" s="54" t="s">
        <v>212</v>
      </c>
      <c r="D29" s="93" t="s">
        <v>289</v>
      </c>
      <c r="E29" s="77" t="str">
        <f t="shared" si="0"/>
        <v>"[CONSISTENCY RULE] All challenges MUST have similar complexity and length | " &amp;</v>
      </c>
      <c r="F29" s="54" t="s">
        <v>224</v>
      </c>
    </row>
    <row r="30" spans="1:6">
      <c r="A30">
        <f t="shared" si="1"/>
        <v>61</v>
      </c>
      <c r="B30" s="54" t="s">
        <v>271</v>
      </c>
      <c r="C30" s="54" t="s">
        <v>290</v>
      </c>
      <c r="D30" s="93" t="s">
        <v>291</v>
      </c>
      <c r="E30" s="77" t="str">
        <f t="shared" si="0"/>
        <v>"[BUG COMPLEXITY RULE] Must align with score (3 basic, 4 intermediate, 5 multi-step) | " &amp;</v>
      </c>
      <c r="F30" s="54" t="s">
        <v>224</v>
      </c>
    </row>
    <row r="31" spans="1:6">
      <c r="A31">
        <f t="shared" si="1"/>
        <v>37</v>
      </c>
      <c r="B31" s="54" t="s">
        <v>271</v>
      </c>
      <c r="C31" s="54" t="s">
        <v>292</v>
      </c>
      <c r="D31" s="93" t="s">
        <v>293</v>
      </c>
      <c r="E31" s="77" t="str">
        <f t="shared" si="0"/>
        <v>"[BUG RULE] Each challenge MUST include 2–3 bugs. | " &amp;</v>
      </c>
      <c r="F31" s="54" t="s">
        <v>224</v>
      </c>
    </row>
    <row r="32" spans="1:6">
      <c r="A32">
        <f t="shared" si="1"/>
        <v>487</v>
      </c>
      <c r="B32" s="54" t="s">
        <v>271</v>
      </c>
      <c r="C32" s="54" t="s">
        <v>294</v>
      </c>
      <c r="D32" s="93" t="s">
        <v>706</v>
      </c>
      <c r="E32" s="77"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224</v>
      </c>
    </row>
    <row r="33" spans="1:6">
      <c r="A33">
        <f t="shared" si="1"/>
        <v>84</v>
      </c>
      <c r="B33" s="54" t="s">
        <v>271</v>
      </c>
      <c r="C33" s="54" t="s">
        <v>259</v>
      </c>
      <c r="D33" s="93" t="s">
        <v>295</v>
      </c>
      <c r="E33" s="77" t="str">
        <f t="shared" si="0"/>
        <v>"[EXECUTION RULE] Code must fail due to syntax errors, runtime exceptions, or produce incorrect output | " &amp;</v>
      </c>
      <c r="F33" s="54" t="s">
        <v>224</v>
      </c>
    </row>
    <row r="34" spans="1:6">
      <c r="A34">
        <f t="shared" si="1"/>
        <v>510</v>
      </c>
      <c r="B34" s="54" t="s">
        <v>271</v>
      </c>
      <c r="C34" s="54" t="s">
        <v>174</v>
      </c>
      <c r="D34" s="93" t="s">
        <v>707</v>
      </c>
      <c r="E34" s="77"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224</v>
      </c>
    </row>
    <row r="35" spans="1:6">
      <c r="A35">
        <f t="shared" si="1"/>
        <v>358</v>
      </c>
      <c r="B35" s="54" t="s">
        <v>271</v>
      </c>
      <c r="C35" s="54" t="s">
        <v>296</v>
      </c>
      <c r="D35" s="93" t="s">
        <v>297</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224</v>
      </c>
    </row>
    <row r="36" spans="1:6">
      <c r="A36">
        <f t="shared" si="1"/>
        <v>72</v>
      </c>
      <c r="B36" s="54" t="s">
        <v>271</v>
      </c>
      <c r="C36" s="54" t="s">
        <v>175</v>
      </c>
      <c r="D36" s="93" t="s">
        <v>298</v>
      </c>
      <c r="E36" s="77" t="str">
        <f t="shared" si="0"/>
        <v>"[DATA SUMMARY FORMAT RULE] Dataset Summary: - File Type: - Columns / Fields: - Data Types: - Notes: | " &amp;</v>
      </c>
      <c r="F36" s="54" t="s">
        <v>224</v>
      </c>
    </row>
    <row r="37" spans="1:6">
      <c r="A37">
        <f t="shared" si="1"/>
        <v>129</v>
      </c>
      <c r="B37" s="54" t="s">
        <v>271</v>
      </c>
      <c r="C37" s="54" t="s">
        <v>299</v>
      </c>
      <c r="D37" s="93" t="s">
        <v>300</v>
      </c>
      <c r="E37" s="77" t="str">
        <f t="shared" si="0"/>
        <v>"[SUPPORT FILES RULE - STRICT] If env/config is used, MUST include: 1. Instructional sentence 2. File content in markdown code block 3. BEFORE the broken code | | " &amp;</v>
      </c>
      <c r="F37" s="54" t="s">
        <v>224</v>
      </c>
    </row>
    <row r="38" spans="1:6">
      <c r="A38">
        <f t="shared" si="1"/>
        <v>88</v>
      </c>
      <c r="B38" s="54" t="s">
        <v>271</v>
      </c>
      <c r="C38" s="54" t="s">
        <v>301</v>
      </c>
      <c r="D38" s="93" t="s">
        <v>302</v>
      </c>
      <c r="E38" s="77" t="str">
        <f t="shared" si="0"/>
        <v>"[SUPPORT FILES QUALITY RULE] Support files (.env, .env.example, .gitignore) MUST be fully correct and contain NO bugs | " &amp;</v>
      </c>
      <c r="F38" s="54" t="s">
        <v>224</v>
      </c>
    </row>
    <row r="39" spans="1:6">
      <c r="A39">
        <f t="shared" si="1"/>
        <v>208</v>
      </c>
      <c r="B39" s="54" t="s">
        <v>271</v>
      </c>
      <c r="C39" s="54" t="s">
        <v>303</v>
      </c>
      <c r="D39" s="93" t="s">
        <v>304</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224</v>
      </c>
    </row>
    <row r="40" spans="1:6">
      <c r="A40">
        <f t="shared" si="1"/>
        <v>210</v>
      </c>
      <c r="B40" s="54" t="s">
        <v>271</v>
      </c>
      <c r="C40" s="54" t="s">
        <v>220</v>
      </c>
      <c r="D40" s="93" t="s">
        <v>306</v>
      </c>
      <c r="E40" s="77" t="str">
        <f t="shared" si="0"/>
        <v>"[FOOTER RULE - STRICT] End your entire response EXACTLY with this markdown string (ensure all code blocks are closed before it):" &amp; CHAR(10) &amp; "---" &amp; CHAR(10) &amp; "⚡ Coding5s System - Learn Programming by Writing Code - Coding5S.com",</v>
      </c>
      <c r="F40" s="54" t="s">
        <v>224</v>
      </c>
    </row>
    <row r="41" spans="1:6">
      <c r="A41">
        <f t="shared" si="1"/>
        <v>0</v>
      </c>
      <c r="B41" s="54" t="s">
        <v>271</v>
      </c>
      <c r="C41" s="54"/>
      <c r="D41" s="93"/>
      <c r="E41" s="77" t="str">
        <f t="shared" si="0"/>
        <v/>
      </c>
      <c r="F41" s="54" t="s">
        <v>224</v>
      </c>
    </row>
    <row r="42" spans="1:6">
      <c r="A42">
        <f t="shared" si="1"/>
        <v>0</v>
      </c>
      <c r="B42" s="54" t="s">
        <v>271</v>
      </c>
      <c r="C42" s="54"/>
      <c r="D42" s="93"/>
      <c r="E42" s="88" t="s">
        <v>305</v>
      </c>
      <c r="F42" s="54"/>
    </row>
    <row r="43" spans="1:6">
      <c r="B43" s="74"/>
      <c r="C43" s="74"/>
      <c r="E43" s="86"/>
    </row>
    <row r="44" spans="1:6">
      <c r="B44" s="74"/>
      <c r="C44" s="74"/>
      <c r="E44" s="86"/>
    </row>
    <row r="45" spans="1:6" ht="36">
      <c r="B45" s="79" t="s">
        <v>445</v>
      </c>
      <c r="C45" s="74"/>
      <c r="E45" s="86"/>
    </row>
    <row r="46" spans="1:6">
      <c r="B46" s="76" t="s">
        <v>264</v>
      </c>
      <c r="C46" s="76" t="s">
        <v>579</v>
      </c>
      <c r="D46" s="76" t="s">
        <v>580</v>
      </c>
      <c r="E46" s="88" t="s">
        <v>265</v>
      </c>
      <c r="F46" s="32" t="s">
        <v>224</v>
      </c>
    </row>
    <row r="47" spans="1:6">
      <c r="B47" s="54" t="s">
        <v>222</v>
      </c>
      <c r="C47" s="54" t="s">
        <v>160</v>
      </c>
      <c r="D47" s="93" t="s">
        <v>272</v>
      </c>
      <c r="E47" s="77" t="str">
        <f>IF(D47="","",""""&amp;C47&amp;" "&amp;IF(C47="[FOOTER RULE - STRICT]",D47,IF(RIGHT(D47,6)=" | "&amp;CHAR(34)&amp;" &amp;",D47,D47&amp;" | "&amp;CHAR(34)&amp;" &amp;")))</f>
        <v>"[ROLE] Careless " &amp; $I$2 &amp; " Developer | " &amp;</v>
      </c>
      <c r="F47" s="32" t="s">
        <v>224</v>
      </c>
    </row>
    <row r="48" spans="1:6">
      <c r="B48" s="54" t="s">
        <v>222</v>
      </c>
      <c r="C48" s="54" t="s">
        <v>162</v>
      </c>
      <c r="D48" s="93" t="s">
        <v>312</v>
      </c>
      <c r="E48" s="77" t="str">
        <f t="shared" ref="E48:E76" si="2">IF(D48="","",""""&amp;C48&amp;" "&amp;IF(C48="[FOOTER RULE - STRICT]",D48,IF(RIGHT(D48,6)=" | "&amp;CHAR(34)&amp;" &amp;",D48,D48&amp;" | "&amp;CHAR(34)&amp;" &amp;")))</f>
        <v>"[TASK] Generate debugging project in " &amp; $I$2 &amp; " | " &amp;</v>
      </c>
      <c r="F48" s="32" t="s">
        <v>224</v>
      </c>
    </row>
    <row r="49" spans="2:6">
      <c r="B49" s="54" t="s">
        <v>222</v>
      </c>
      <c r="C49" s="54" t="s">
        <v>313</v>
      </c>
      <c r="D49" s="93" t="s">
        <v>165</v>
      </c>
      <c r="E49" s="77" t="str">
        <f t="shared" si="2"/>
        <v>"[PROJECT] " &amp; I9 &amp; " | " &amp;</v>
      </c>
      <c r="F49" s="32" t="s">
        <v>224</v>
      </c>
    </row>
    <row r="50" spans="2:6">
      <c r="B50" s="54" t="s">
        <v>222</v>
      </c>
      <c r="C50" s="54" t="s">
        <v>253</v>
      </c>
      <c r="D50" s="93" t="s">
        <v>720</v>
      </c>
      <c r="E50" s="77" t="str">
        <f t="shared" si="2"/>
        <v>"[TOPICS USED] " &amp; A9 &amp; " | " &amp;</v>
      </c>
      <c r="F50" s="32" t="s">
        <v>224</v>
      </c>
    </row>
    <row r="51" spans="2:6">
      <c r="B51" s="54" t="s">
        <v>222</v>
      </c>
      <c r="C51" s="54" t="s">
        <v>166</v>
      </c>
      <c r="D51" s="93" t="s">
        <v>167</v>
      </c>
      <c r="E51" s="77" t="str">
        <f t="shared" si="2"/>
        <v>"[LEVEL] " &amp; G9 &amp; " | " &amp;</v>
      </c>
      <c r="F51" s="32" t="s">
        <v>224</v>
      </c>
    </row>
    <row r="52" spans="2:6">
      <c r="B52" s="54" t="s">
        <v>222</v>
      </c>
      <c r="C52" s="54" t="s">
        <v>216</v>
      </c>
      <c r="D52" s="93" t="s">
        <v>314</v>
      </c>
      <c r="E52" s="77" t="str">
        <f t="shared" si="2"/>
        <v>"[OUTPUT] Only header, dataset summary or statement (if any), email intro, objective, expected output, broken code, and footer | " &amp;</v>
      </c>
      <c r="F52" s="32" t="s">
        <v>224</v>
      </c>
    </row>
    <row r="53" spans="2:6">
      <c r="B53" s="54" t="s">
        <v>222</v>
      </c>
      <c r="C53" s="54" t="s">
        <v>215</v>
      </c>
      <c r="D53" s="93" t="s">
        <v>585</v>
      </c>
      <c r="E53" s="77"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224</v>
      </c>
    </row>
    <row r="54" spans="2:6">
      <c r="B54" s="54" t="s">
        <v>222</v>
      </c>
      <c r="C54" s="54" t="s">
        <v>229</v>
      </c>
      <c r="D54" s="93" t="s">
        <v>267</v>
      </c>
      <c r="E54" s="77" t="str">
        <f t="shared" si="2"/>
        <v>"[LIBRARY BEING LEARNED] " &amp; $I$3 &amp; " | " &amp;</v>
      </c>
      <c r="F54" s="32" t="s">
        <v>224</v>
      </c>
    </row>
    <row r="55" spans="2:6">
      <c r="B55" s="54" t="s">
        <v>223</v>
      </c>
      <c r="C55" s="32" t="s">
        <v>225</v>
      </c>
      <c r="D55" s="93" t="s">
        <v>254</v>
      </c>
      <c r="E55" s="77" t="str">
        <f t="shared" si="2"/>
        <v>"[ECOSYSTEM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172</v>
      </c>
      <c r="D56" s="93" t="s">
        <v>315</v>
      </c>
      <c r="E56" s="77"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224</v>
      </c>
    </row>
    <row r="57" spans="2:6">
      <c r="B57" s="54" t="s">
        <v>222</v>
      </c>
      <c r="C57" s="54" t="s">
        <v>491</v>
      </c>
      <c r="D57" s="93" t="s">
        <v>483</v>
      </c>
      <c r="E57" s="77" t="str">
        <f t="shared" si="2"/>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3"/>
      <c r="E58" s="77" t="str">
        <f t="shared" si="2"/>
        <v/>
      </c>
      <c r="F58" s="32" t="s">
        <v>224</v>
      </c>
    </row>
    <row r="59" spans="2:6">
      <c r="B59" s="54" t="s">
        <v>223</v>
      </c>
      <c r="C59" s="32" t="s">
        <v>292</v>
      </c>
      <c r="D59" s="93" t="str">
        <f>Variables!E37 &amp; " " &amp; Variables!E38 &amp; " " &amp; Variables!E39 &amp; " " &amp; Variables!E40 &amp; " | " &amp; CHAR(34) &amp; " &amp;"</f>
        <v>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v>
      </c>
      <c r="E59" s="77" t="str">
        <f t="shared" si="2"/>
        <v>"[BUG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v>
      </c>
      <c r="F59" s="32" t="s">
        <v>224</v>
      </c>
    </row>
    <row r="60" spans="2:6">
      <c r="B60" s="54" t="s">
        <v>271</v>
      </c>
      <c r="C60" s="54" t="s">
        <v>277</v>
      </c>
      <c r="D60" s="93" t="s">
        <v>316</v>
      </c>
      <c r="E60" s="77" t="str">
        <f t="shared" si="2"/>
        <v>"[ENV USAGE RULE] Bugs ONLY in code logic, not config files | " &amp;</v>
      </c>
      <c r="F60" s="32" t="s">
        <v>224</v>
      </c>
    </row>
    <row r="61" spans="2:6">
      <c r="B61" s="54" t="s">
        <v>271</v>
      </c>
      <c r="C61" s="54" t="s">
        <v>194</v>
      </c>
      <c r="D61" s="93" t="s">
        <v>317</v>
      </c>
      <c r="E61" s="77" t="str">
        <f t="shared" si="2"/>
        <v>"[SUPPORT FILES RULE] IF an external configuration or data file is needed, include: 1. Short instructional sentence 2. File content in markdown code block 3. Place it strictly BEFORE the main code. | " &amp;</v>
      </c>
      <c r="F61" s="32" t="s">
        <v>224</v>
      </c>
    </row>
    <row r="62" spans="2:6">
      <c r="B62" s="54" t="s">
        <v>271</v>
      </c>
      <c r="C62" s="54" t="s">
        <v>303</v>
      </c>
      <c r="D62" s="93" t="s">
        <v>599</v>
      </c>
      <c r="E62" s="77" t="str">
        <f t="shared" si="2"/>
        <v>"[NO SOLUTION RULE - STRICT] You are generating an EXAM. Do NOT provide the fixed code, diagnosis, hints, or explanations. Output ONLY the broken code. Do NOT include comments that reveal the bugs. Let the student find them. | " &amp;</v>
      </c>
      <c r="F62" s="32" t="s">
        <v>224</v>
      </c>
    </row>
    <row r="63" spans="2:6">
      <c r="B63" s="54" t="s">
        <v>271</v>
      </c>
      <c r="C63" s="54" t="s">
        <v>170</v>
      </c>
      <c r="D63" s="93" t="s">
        <v>318</v>
      </c>
      <c r="E63" s="77" t="str">
        <f t="shared" si="2"/>
        <v>"[PERSONA RULE] Use a messy, careless developer tone | " &amp;</v>
      </c>
      <c r="F63" s="32" t="s">
        <v>224</v>
      </c>
    </row>
    <row r="64" spans="2:6">
      <c r="B64" s="54" t="s">
        <v>271</v>
      </c>
      <c r="C64" s="54" t="s">
        <v>187</v>
      </c>
      <c r="D64" s="93" t="s">
        <v>319</v>
      </c>
      <c r="E64" s="77"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224</v>
      </c>
    </row>
    <row r="65" spans="2:6">
      <c r="B65" s="54" t="s">
        <v>271</v>
      </c>
      <c r="C65" s="54" t="s">
        <v>177</v>
      </c>
      <c r="D65" s="93" t="s">
        <v>320</v>
      </c>
      <c r="E65" s="77" t="str">
        <f t="shared" si="2"/>
        <v>"[OUTPUT CONTRACT] EXACTLY 1 project. Structure MUST be: 'Project:' followed by 'Objective: maximum 6 lines.', then 'Expected Output: standalone markdown code block.', and finally 'Broken Code' | " &amp;</v>
      </c>
      <c r="F65" s="32" t="s">
        <v>224</v>
      </c>
    </row>
    <row r="66" spans="2:6">
      <c r="B66" s="54" t="s">
        <v>271</v>
      </c>
      <c r="C66" s="54" t="s">
        <v>287</v>
      </c>
      <c r="D66" s="93" t="s">
        <v>321</v>
      </c>
      <c r="E66" s="77" t="str">
        <f t="shared" si="2"/>
        <v>"[STRUCTURE RULE] Do NOT add extra sections or explanations (except when required by SUPPORT FILES RULE) | " &amp;</v>
      </c>
      <c r="F66" s="32" t="s">
        <v>224</v>
      </c>
    </row>
    <row r="67" spans="2:6">
      <c r="B67" s="54" t="s">
        <v>271</v>
      </c>
      <c r="C67" s="54" t="s">
        <v>178</v>
      </c>
      <c r="D67" s="93" t="s">
        <v>322</v>
      </c>
      <c r="E67" s="77"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224</v>
      </c>
    </row>
    <row r="68" spans="2:6">
      <c r="B68" s="54" t="s">
        <v>271</v>
      </c>
      <c r="C68" s="54" t="s">
        <v>259</v>
      </c>
      <c r="D68" s="93" t="s">
        <v>295</v>
      </c>
      <c r="E68" s="77" t="str">
        <f t="shared" si="2"/>
        <v>"[EXECUTION RULE] Code must fail due to syntax errors, runtime exceptions, or produce incorrect output | " &amp;</v>
      </c>
      <c r="F68" s="32" t="s">
        <v>224</v>
      </c>
    </row>
    <row r="69" spans="2:6">
      <c r="B69" s="54" t="s">
        <v>271</v>
      </c>
      <c r="C69" s="54" t="s">
        <v>174</v>
      </c>
      <c r="D69" s="93" t="s">
        <v>323</v>
      </c>
      <c r="E69"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224</v>
      </c>
    </row>
    <row r="70" spans="2:6">
      <c r="B70" s="54" t="s">
        <v>271</v>
      </c>
      <c r="C70" s="54" t="s">
        <v>207</v>
      </c>
      <c r="D70" s="93" t="s">
        <v>324</v>
      </c>
      <c r="E70" s="77" t="str">
        <f t="shared" si="2"/>
        <v>"[FORMAT RULE] Only valid markdown code blocks | " &amp;</v>
      </c>
      <c r="F70" s="32" t="s">
        <v>224</v>
      </c>
    </row>
    <row r="71" spans="2:6">
      <c r="B71" s="54" t="s">
        <v>271</v>
      </c>
      <c r="C71" s="54" t="s">
        <v>209</v>
      </c>
      <c r="D71" s="93" t="s">
        <v>281</v>
      </c>
      <c r="E71" s="77" t="str">
        <f t="shared" si="2"/>
        <v>"[LANGUAGE TAG RULE] ALWAYS label markdown code blocks with the correct underlying programming language (e.g., python, javascript, sql) | " &amp;</v>
      </c>
      <c r="F71" s="32" t="s">
        <v>224</v>
      </c>
    </row>
    <row r="72" spans="2:6">
      <c r="B72" s="54" t="s">
        <v>271</v>
      </c>
      <c r="C72" s="54" t="s">
        <v>282</v>
      </c>
      <c r="D72" s="93" t="s">
        <v>325</v>
      </c>
      <c r="E72" s="77" t="str">
        <f t="shared" si="2"/>
        <v>"[STRICT MODE] Enforce all rules strictly | " &amp;</v>
      </c>
      <c r="F72" s="32" t="s">
        <v>224</v>
      </c>
    </row>
    <row r="73" spans="2:6">
      <c r="B73" s="54" t="s">
        <v>271</v>
      </c>
      <c r="C73" s="54" t="s">
        <v>220</v>
      </c>
      <c r="D73" s="93" t="s">
        <v>326</v>
      </c>
      <c r="E73" s="77" t="str">
        <f t="shared" si="2"/>
        <v>"[FOOTER RULE - STRICT] End your entire response EXACTLY with this markdown string (ensure all code blocks are closed before it):" &amp; CHAR(10) &amp; "---" &amp; CHAR(10) &amp; "⚡ Coding5s System - Learn Programming by Writing Code - Coding5S.com" )</v>
      </c>
      <c r="F73" s="32" t="s">
        <v>224</v>
      </c>
    </row>
    <row r="74" spans="2:6">
      <c r="B74" s="54"/>
      <c r="C74" s="54"/>
      <c r="D74" s="93"/>
      <c r="E74" s="77" t="str">
        <f t="shared" si="2"/>
        <v/>
      </c>
      <c r="F74" s="32" t="s">
        <v>224</v>
      </c>
    </row>
    <row r="75" spans="2:6">
      <c r="B75" s="54"/>
      <c r="C75" s="54"/>
      <c r="D75" s="93"/>
      <c r="E75" s="77" t="str">
        <f t="shared" si="2"/>
        <v/>
      </c>
      <c r="F75" s="32" t="s">
        <v>224</v>
      </c>
    </row>
    <row r="76" spans="2:6">
      <c r="B76" s="54"/>
      <c r="C76" s="54"/>
      <c r="D76" s="93"/>
      <c r="E76" s="77" t="str">
        <f t="shared" si="2"/>
        <v/>
      </c>
      <c r="F76" s="32" t="s">
        <v>224</v>
      </c>
    </row>
    <row r="77" spans="2:6">
      <c r="E77" s="86"/>
      <c r="F77" t="s">
        <v>224</v>
      </c>
    </row>
    <row r="79" spans="2:6" ht="36">
      <c r="B79" s="80" t="s">
        <v>444</v>
      </c>
    </row>
    <row r="80" spans="2:6">
      <c r="B80" s="76" t="s">
        <v>221</v>
      </c>
      <c r="C80" s="76" t="s">
        <v>579</v>
      </c>
      <c r="D80" s="76" t="s">
        <v>580</v>
      </c>
      <c r="E80" s="88" t="s">
        <v>234</v>
      </c>
      <c r="F80" s="54" t="s">
        <v>224</v>
      </c>
    </row>
    <row r="81" spans="2:6">
      <c r="B81" s="54" t="s">
        <v>222</v>
      </c>
      <c r="C81" s="54" t="s">
        <v>327</v>
      </c>
      <c r="D81" s="93" t="s">
        <v>381</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224</v>
      </c>
    </row>
    <row r="82" spans="2:6">
      <c r="B82" s="54" t="s">
        <v>222</v>
      </c>
      <c r="C82" s="54" t="s">
        <v>236</v>
      </c>
      <c r="D82" s="93" t="s">
        <v>328</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224</v>
      </c>
    </row>
    <row r="83" spans="2:6">
      <c r="B83" s="54" t="s">
        <v>222</v>
      </c>
      <c r="C83" s="54" t="s">
        <v>237</v>
      </c>
      <c r="D83" s="93" t="s">
        <v>722</v>
      </c>
      <c r="E83" s="17" t="str">
        <f t="shared" si="3"/>
        <v>"[CONTEXT] You are helping a Junior Developer debug a " &amp; IF(UPPER(H9)="PROJECT", "PROJECT: " &amp; I9 &amp; ". Topics involved: " &amp; A9 &amp; ". Project objective: " &amp; J9, "TOPIC: " &amp; I9 &amp; ". Topic details: " &amp; J9) &amp; " | " &amp;</v>
      </c>
      <c r="F83" s="54" t="s">
        <v>224</v>
      </c>
    </row>
    <row r="84" spans="2:6">
      <c r="B84" s="54" t="s">
        <v>222</v>
      </c>
      <c r="C84" s="54" t="s">
        <v>162</v>
      </c>
      <c r="D84" s="93" t="s">
        <v>329</v>
      </c>
      <c r="E84" s="17" t="str">
        <f t="shared" si="3"/>
        <v>"[TASK] Analyze the student's code, explanation, and error. If the code is already fixed and correct, recognize their 'debugging skill' and provide a 'Pro-Tip' for prevention. Otherwise, follow the 2-PHASE MENTORING PROTOCOL | " &amp;</v>
      </c>
      <c r="F84" s="54" t="s">
        <v>224</v>
      </c>
    </row>
    <row r="85" spans="2:6">
      <c r="B85" s="54" t="s">
        <v>222</v>
      </c>
      <c r="C85" s="54" t="s">
        <v>229</v>
      </c>
      <c r="D85" s="93" t="s">
        <v>267</v>
      </c>
      <c r="E85" s="17" t="str">
        <f t="shared" si="3"/>
        <v>"[LIBRARY BEING LEARNED] " &amp; $I$3 &amp; " | " &amp;</v>
      </c>
      <c r="F85" s="54" t="s">
        <v>224</v>
      </c>
    </row>
    <row r="86" spans="2:6">
      <c r="B86" s="54" t="s">
        <v>222</v>
      </c>
      <c r="C86" s="54" t="s">
        <v>172</v>
      </c>
      <c r="D86" s="93"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3" t="s">
        <v>483</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3" t="s">
        <v>586</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224</v>
      </c>
    </row>
    <row r="89" spans="2:6">
      <c r="B89" s="54" t="s">
        <v>223</v>
      </c>
      <c r="C89" s="54" t="s">
        <v>230</v>
      </c>
      <c r="D89" s="93"/>
      <c r="E89" s="17" t="str">
        <f t="shared" si="3"/>
        <v/>
      </c>
      <c r="F89" s="54" t="s">
        <v>224</v>
      </c>
    </row>
    <row r="90" spans="2:6">
      <c r="B90" s="54" t="s">
        <v>223</v>
      </c>
      <c r="C90" s="32" t="s">
        <v>775</v>
      </c>
      <c r="D90" s="93" t="str">
        <f>Variables!E41 &amp; " " &amp; Variables!E42 &amp; " " &amp; Variables!E43 &amp; " " &amp; Variables!E44 &amp; " | " &amp; CHAR(34) &amp; " &amp;"</f>
        <v>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v>
      </c>
      <c r="E90" s="17" t="str">
        <f t="shared" si="3"/>
        <v>"[CORE_QUALITY_POLICY]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v>
      </c>
      <c r="F90" s="54" t="s">
        <v>224</v>
      </c>
    </row>
    <row r="91" spans="2:6">
      <c r="B91" s="54" t="s">
        <v>271</v>
      </c>
      <c r="C91" s="54" t="s">
        <v>238</v>
      </c>
      <c r="D91" s="93" t="s">
        <v>332</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224</v>
      </c>
    </row>
    <row r="92" spans="2:6">
      <c r="B92" s="54" t="s">
        <v>271</v>
      </c>
      <c r="C92" s="54" t="s">
        <v>240</v>
      </c>
      <c r="D92" s="93" t="s">
        <v>333</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224</v>
      </c>
    </row>
    <row r="93" spans="2:6">
      <c r="B93" s="54" t="s">
        <v>271</v>
      </c>
      <c r="C93" s="54" t="s">
        <v>241</v>
      </c>
      <c r="D93" s="93" t="s">
        <v>331</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224</v>
      </c>
    </row>
    <row r="94" spans="2:6">
      <c r="B94" s="54" t="s">
        <v>271</v>
      </c>
      <c r="C94" s="54" t="s">
        <v>244</v>
      </c>
      <c r="D94" s="93" t="s">
        <v>334</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224</v>
      </c>
    </row>
    <row r="95" spans="2:6">
      <c r="B95" s="54" t="s">
        <v>271</v>
      </c>
      <c r="C95" s="54" t="s">
        <v>492</v>
      </c>
      <c r="D95" s="93" t="s">
        <v>493</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224</v>
      </c>
    </row>
    <row r="96" spans="2:6">
      <c r="B96" s="54" t="s">
        <v>271</v>
      </c>
      <c r="C96" s="54" t="s">
        <v>330</v>
      </c>
      <c r="D96" s="93" t="s">
        <v>335</v>
      </c>
      <c r="E96" s="17" t="str">
        <f>IF(D96="","",""""&amp;C96&amp;" "&amp;IF(OR(C96="[FOOTER RULE - STRICT]",C96="[FOOTER RULE]"),D96,IF(RIGHT(D96,6)=" | "&amp;CHAR(34)&amp;" &amp;",D96,D96&amp;" | "&amp;CHAR(34)&amp;" &amp;")))</f>
        <v>"[FOOTER RULE] End your response with: '--- ⚡ *Coding5s Mentor System — Eliminating Epistemic Debt &amp; Hunting Bugs*</v>
      </c>
      <c r="F96" s="54" t="s">
        <v>224</v>
      </c>
    </row>
    <row r="97" spans="2:6">
      <c r="B97" s="54"/>
      <c r="C97" s="54"/>
      <c r="D97" s="93"/>
      <c r="E97" s="88" t="s">
        <v>336</v>
      </c>
      <c r="F97" s="54" t="s">
        <v>224</v>
      </c>
    </row>
    <row r="98" spans="2:6">
      <c r="B98" s="54"/>
      <c r="C98" s="54"/>
      <c r="D98" s="93"/>
      <c r="E98" s="77" t="str">
        <f t="shared" ref="E98:E100" si="4">IF(D98="","",""""&amp;C98&amp;" "&amp;IF(C98="[FOOTER RULE - STRICT]",D98,IF(RIGHT(D98,6)=" | "&amp;CHAR(34)&amp;" &amp;",D98,D98&amp;" | "&amp;CHAR(34)&amp;" &amp;")))</f>
        <v/>
      </c>
      <c r="F98" s="54" t="s">
        <v>224</v>
      </c>
    </row>
    <row r="99" spans="2:6">
      <c r="B99" s="54"/>
      <c r="C99" s="54"/>
      <c r="D99" s="93"/>
      <c r="E99" s="77" t="str">
        <f t="shared" si="4"/>
        <v/>
      </c>
      <c r="F99" s="54" t="s">
        <v>224</v>
      </c>
    </row>
    <row r="100" spans="2:6">
      <c r="B100" s="54"/>
      <c r="C100" s="54"/>
      <c r="D100" s="93"/>
      <c r="E100" s="77" t="str">
        <f t="shared" si="4"/>
        <v/>
      </c>
      <c r="F100" s="54" t="s">
        <v>224</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2"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442</v>
      </c>
      <c r="D2" s="81" t="s">
        <v>337</v>
      </c>
      <c r="H2" s="82"/>
      <c r="T2" s="82"/>
    </row>
    <row r="3" spans="2:29">
      <c r="B3" s="76" t="s">
        <v>221</v>
      </c>
      <c r="C3" s="76" t="s">
        <v>579</v>
      </c>
      <c r="D3" s="76" t="s">
        <v>580</v>
      </c>
      <c r="E3" s="88" t="s">
        <v>228</v>
      </c>
      <c r="F3" s="4" t="s">
        <v>224</v>
      </c>
      <c r="AC3" t="s">
        <v>224</v>
      </c>
    </row>
    <row r="4" spans="2:29">
      <c r="B4" s="75" t="s">
        <v>222</v>
      </c>
      <c r="C4" s="54" t="s">
        <v>160</v>
      </c>
      <c r="D4" s="92" t="s">
        <v>338</v>
      </c>
      <c r="E4" s="77" t="str">
        <f t="shared" ref="E4:E37" si="0">IF(D4="","",""""&amp;C4&amp;" "&amp;IF(C4="[FOOTER RULE - STRICT]",D4,IF(RIGHT(D4,6)=" | "&amp;CHAR(34)&amp;" &amp;",D4,D4&amp;" | "&amp;CHAR(34)&amp;" &amp;")))</f>
        <v>"[ROLE] Tech Lead | " &amp;</v>
      </c>
      <c r="F4" s="54" t="s">
        <v>224</v>
      </c>
    </row>
    <row r="5" spans="2:29">
      <c r="B5" s="75" t="s">
        <v>222</v>
      </c>
      <c r="C5" s="54" t="s">
        <v>162</v>
      </c>
      <c r="D5" s="92" t="s">
        <v>339</v>
      </c>
      <c r="E5" s="77" t="str">
        <f t="shared" si="0"/>
        <v>"[TASK] Assign incomplete " &amp; $I$2 &amp; " script challenges | " &amp;</v>
      </c>
      <c r="F5" s="54" t="s">
        <v>224</v>
      </c>
    </row>
    <row r="6" spans="2:29">
      <c r="B6" s="75" t="s">
        <v>222</v>
      </c>
      <c r="C6" s="54" t="s">
        <v>164</v>
      </c>
      <c r="D6" s="92" t="s">
        <v>165</v>
      </c>
      <c r="E6" s="77" t="str">
        <f t="shared" si="0"/>
        <v>"[TOPIC] " &amp; I9 &amp; " | " &amp;</v>
      </c>
      <c r="F6" s="54" t="s">
        <v>224</v>
      </c>
    </row>
    <row r="7" spans="2:29">
      <c r="B7" s="75" t="s">
        <v>222</v>
      </c>
      <c r="C7" s="54" t="s">
        <v>166</v>
      </c>
      <c r="D7" s="92" t="s">
        <v>167</v>
      </c>
      <c r="E7" s="77" t="str">
        <f t="shared" si="0"/>
        <v>"[LEVEL] " &amp; G9 &amp; " | " &amp;</v>
      </c>
      <c r="F7" s="54" t="s">
        <v>224</v>
      </c>
    </row>
    <row r="8" spans="2:29">
      <c r="B8" s="75" t="s">
        <v>222</v>
      </c>
      <c r="C8" s="54" t="s">
        <v>168</v>
      </c>
      <c r="D8" s="92" t="s">
        <v>276</v>
      </c>
      <c r="E8" s="77" t="str">
        <f t="shared" si="0"/>
        <v>"[COUNT] " &amp; D9 &amp; " challenges | " &amp;</v>
      </c>
      <c r="F8" s="54" t="s">
        <v>224</v>
      </c>
    </row>
    <row r="9" spans="2:29">
      <c r="B9" s="75" t="s">
        <v>222</v>
      </c>
      <c r="C9" s="54" t="s">
        <v>229</v>
      </c>
      <c r="D9" s="92" t="s">
        <v>267</v>
      </c>
      <c r="E9" s="77" t="str">
        <f t="shared" si="0"/>
        <v>"[LIBRARY BEING LEARNED] " &amp; $I$3 &amp; " | " &amp;</v>
      </c>
      <c r="F9" s="54" t="s">
        <v>224</v>
      </c>
    </row>
    <row r="10" spans="2:29">
      <c r="B10" s="75" t="s">
        <v>222</v>
      </c>
      <c r="C10" s="32" t="s">
        <v>225</v>
      </c>
      <c r="D10"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10" s="77"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10" s="54" t="s">
        <v>224</v>
      </c>
    </row>
    <row r="11" spans="2:29">
      <c r="B11" s="75" t="s">
        <v>222</v>
      </c>
      <c r="C11" s="54" t="s">
        <v>215</v>
      </c>
      <c r="D11" s="92" t="s">
        <v>587</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224</v>
      </c>
    </row>
    <row r="12" spans="2:29">
      <c r="B12" s="75" t="s">
        <v>222</v>
      </c>
      <c r="C12" s="54" t="s">
        <v>172</v>
      </c>
      <c r="D12" s="92"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2:29">
      <c r="B13" s="75" t="s">
        <v>222</v>
      </c>
      <c r="C13" s="54" t="s">
        <v>491</v>
      </c>
      <c r="D13" s="92"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2:29">
      <c r="B14" s="83" t="s">
        <v>223</v>
      </c>
      <c r="C14" s="54" t="s">
        <v>230</v>
      </c>
      <c r="D14" s="92"/>
      <c r="E14" s="77" t="str">
        <f t="shared" si="0"/>
        <v/>
      </c>
      <c r="F14" s="54" t="s">
        <v>224</v>
      </c>
    </row>
    <row r="15" spans="2:29">
      <c r="B15" s="83" t="s">
        <v>223</v>
      </c>
      <c r="C15" s="54" t="s">
        <v>651</v>
      </c>
      <c r="D15" s="92" t="str">
        <f>Variables!E45 &amp; " | " &amp; CHAR(34) &amp; " &amp;"</f>
        <v>Standard Python built-ins. Strictly ZERO external PyPI packages required for beginner topics. | " &amp;</v>
      </c>
      <c r="E15" s="77" t="str">
        <f t="shared" si="0"/>
        <v>"[EXTERNAL_PACKAGE_PROTOCOL] Standard Python built-ins. Strictly ZERO external PyPI packages required for beginner topics. | " &amp;</v>
      </c>
      <c r="F15" s="54" t="s">
        <v>224</v>
      </c>
    </row>
    <row r="16" spans="2:29">
      <c r="B16" s="83" t="s">
        <v>223</v>
      </c>
      <c r="C16" s="54" t="s">
        <v>652</v>
      </c>
      <c r="D16" s="92" t="str">
        <f>Variables!E46 &amp; " | " &amp; CHAR(34) &amp; " &amp;"</f>
        <v>Simple console output verification via standard print() statements. | " &amp;</v>
      </c>
      <c r="E16" s="77" t="str">
        <f t="shared" si="0"/>
        <v>"[TESTING_FRAMEWORK_PROTOCOL] Simple console output verification via standard print() statements. | " &amp;</v>
      </c>
      <c r="F16" s="54" t="s">
        <v>224</v>
      </c>
    </row>
    <row r="17" spans="2:6">
      <c r="B17" s="83" t="s">
        <v>223</v>
      </c>
      <c r="C17" s="54" t="s">
        <v>653</v>
      </c>
      <c r="D17" s="92" t="str">
        <f>Variables!E47 &amp; " - " &amp; CHAR(34) &amp; " &amp; IF(G9=" &amp; CHAR(34) &amp; "Beginner" &amp; CHAR(34) &amp; "," &amp; CHAR(34) &amp; "5–15" &amp; CHAR(34) &amp; ", IF(G9=" &amp; CHAR(34) &amp; "Intermediate" &amp; CHAR(34) &amp; "," &amp; CHAR(34) &amp; "10–25" &amp; CHAR(34) &amp; "," &amp; CHAR(34) &amp; "15–35" &amp; CHAR(34) &amp; ")) &amp; " &amp; CHAR(34) &amp; " " &amp; Variables!E48 &amp; " | " &amp; CHAR(34) &amp; " &amp;"</f>
        <v>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without def. | " &amp;</v>
      </c>
      <c r="E17" s="77" t="str">
        <f t="shared" si="0"/>
        <v>"[CHALLENGE_CONSTRAINTS_POLICY] 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without def. | " &amp;</v>
      </c>
      <c r="F17" s="54" t="s">
        <v>224</v>
      </c>
    </row>
    <row r="18" spans="2:6">
      <c r="B18" s="83" t="s">
        <v>271</v>
      </c>
      <c r="C18" s="54" t="s">
        <v>207</v>
      </c>
      <c r="D18" s="92" t="s">
        <v>646</v>
      </c>
      <c r="E18" s="77" t="str">
        <f t="shared" si="0"/>
        <v>"[FORMAT RULE] ALWAYS label markdown code blocks with the correct underlying programming language (e.g., elixir, python, javascript, sql) | " &amp;</v>
      </c>
      <c r="F18" s="54" t="s">
        <v>224</v>
      </c>
    </row>
    <row r="19" spans="2:6">
      <c r="B19" s="84" t="s">
        <v>271</v>
      </c>
      <c r="C19" s="54" t="s">
        <v>207</v>
      </c>
      <c r="D19" s="92" t="s">
        <v>280</v>
      </c>
      <c r="E19" s="77" t="str">
        <f t="shared" si="0"/>
        <v>"[FORMAT RULE] Only valid markdown code blocks allowed | " &amp;</v>
      </c>
      <c r="F19" s="54" t="s">
        <v>224</v>
      </c>
    </row>
    <row r="20" spans="2:6">
      <c r="B20" s="84" t="s">
        <v>271</v>
      </c>
      <c r="C20" s="54" t="s">
        <v>340</v>
      </c>
      <c r="D20" s="92" t="s">
        <v>367</v>
      </c>
      <c r="E20" s="77" t="str">
        <f t="shared" si="0"/>
        <v>"[SCORING ENFORCEMENT RULE] Score MUST be ONLY 3, 4, or 5 | " &amp;</v>
      </c>
      <c r="F20" s="54" t="s">
        <v>224</v>
      </c>
    </row>
    <row r="21" spans="2:6">
      <c r="B21" s="84" t="s">
        <v>271</v>
      </c>
      <c r="C21" s="54" t="s">
        <v>341</v>
      </c>
      <c r="D21" s="92" t="s">
        <v>342</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224</v>
      </c>
    </row>
    <row r="22" spans="2:6">
      <c r="B22" s="84" t="s">
        <v>271</v>
      </c>
      <c r="C22" s="54" t="s">
        <v>209</v>
      </c>
      <c r="D22" s="92" t="s">
        <v>281</v>
      </c>
      <c r="E22" s="77" t="str">
        <f t="shared" si="0"/>
        <v>"[LANGUAGE TAG RULE] ALWAYS label markdown code blocks with the correct underlying programming language (e.g., python, javascript, sql) | " &amp;</v>
      </c>
      <c r="F22" s="54" t="s">
        <v>224</v>
      </c>
    </row>
    <row r="23" spans="2:6">
      <c r="B23" s="84" t="s">
        <v>271</v>
      </c>
      <c r="C23" s="54" t="s">
        <v>187</v>
      </c>
      <c r="D23" s="92" t="s">
        <v>343</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224</v>
      </c>
    </row>
    <row r="24" spans="2:6">
      <c r="B24" s="84" t="s">
        <v>271</v>
      </c>
      <c r="C24" s="54" t="s">
        <v>177</v>
      </c>
      <c r="D24" s="92" t="s">
        <v>344</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224</v>
      </c>
    </row>
    <row r="25" spans="2:6">
      <c r="B25" s="54" t="s">
        <v>271</v>
      </c>
      <c r="C25" s="54" t="s">
        <v>345</v>
      </c>
      <c r="D25" s="92" t="s">
        <v>346</v>
      </c>
      <c r="E25" s="77" t="str">
        <f t="shared" si="0"/>
        <v>"[OUTPUT TRUNCATION RULE - STRICT] If expected output is long, display ONLY the first 5 lines. Ensure accuracy. Do NOT use ellipsis (...) | " &amp;</v>
      </c>
      <c r="F25" s="54" t="s">
        <v>224</v>
      </c>
    </row>
    <row r="26" spans="2:6">
      <c r="B26" s="54" t="s">
        <v>271</v>
      </c>
      <c r="C26" s="54" t="s">
        <v>347</v>
      </c>
      <c r="D26" s="92" t="s">
        <v>348</v>
      </c>
      <c r="E26" s="77" t="str">
        <f t="shared" si="0"/>
        <v>"[OUTPUT EXECUTION RULE - STRICT] Expected output MUST be explicit, complete, and produced via print() (at least one print already in base code). Monetary values must include '$' | " &amp;</v>
      </c>
      <c r="F26" s="54" t="s">
        <v>224</v>
      </c>
    </row>
    <row r="27" spans="2:6">
      <c r="B27" s="54" t="s">
        <v>271</v>
      </c>
      <c r="C27" s="54" t="s">
        <v>349</v>
      </c>
      <c r="D27" s="92" t="s">
        <v>350</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224</v>
      </c>
    </row>
    <row r="28" spans="2:6">
      <c r="B28" s="54" t="s">
        <v>271</v>
      </c>
      <c r="C28" s="54" t="s">
        <v>351</v>
      </c>
      <c r="D28" s="92" t="s">
        <v>352</v>
      </c>
      <c r="E28" s="77" t="str">
        <f t="shared" si="0"/>
        <v>"[TODO VARIATION RULE] TODO sections MUST vary: Single-line TODO, Multiple TODOs, Small blocks (2–4 lines). | " &amp;</v>
      </c>
      <c r="F28" s="54" t="s">
        <v>224</v>
      </c>
    </row>
    <row r="29" spans="2:6">
      <c r="B29" s="54" t="s">
        <v>271</v>
      </c>
      <c r="C29" s="54" t="s">
        <v>353</v>
      </c>
      <c r="D29" s="92" t="s">
        <v>354</v>
      </c>
      <c r="E29" s="77" t="str">
        <f t="shared" si="0"/>
        <v>"[VARIABILITY RULE - STRICT] Each challenge MUST be structurally different. Vary: Code length, Logic type, Position of TODO, Number of TODOs (1–3), Data flow. | " &amp;</v>
      </c>
      <c r="F29" s="54" t="s">
        <v>224</v>
      </c>
    </row>
    <row r="30" spans="2:6">
      <c r="B30" s="54" t="s">
        <v>271</v>
      </c>
      <c r="C30" s="54" t="s">
        <v>355</v>
      </c>
      <c r="D30" s="92" t="s">
        <v>356</v>
      </c>
      <c r="E30" s="77" t="str">
        <f t="shared" si="0"/>
        <v>"[TODO REALISM RULE - STRICT] TODOs MUST represent realistic mistakes based on the topic: " &amp; I9 &amp; ". Describe what is incorrect or incomplete. Avoid imperative instructions. | " &amp;</v>
      </c>
      <c r="F30" s="54" t="s">
        <v>224</v>
      </c>
    </row>
    <row r="31" spans="2:6">
      <c r="B31" s="54" t="s">
        <v>271</v>
      </c>
      <c r="C31" s="54" t="s">
        <v>357</v>
      </c>
      <c r="D31" s="92" t="s">
        <v>358</v>
      </c>
      <c r="E31" s="77" t="str">
        <f t="shared" si="0"/>
        <v>"[TODO ISOLATION RULE - STRICT] ALL missing, incorrect, or output-affecting logic MUST exist ONLY inside the TODO block. | " &amp;</v>
      </c>
      <c r="F31" s="54" t="s">
        <v>224</v>
      </c>
    </row>
    <row r="32" spans="2:6">
      <c r="B32" s="54" t="s">
        <v>271</v>
      </c>
      <c r="C32" s="54" t="s">
        <v>303</v>
      </c>
      <c r="D32" s="92" t="s">
        <v>359</v>
      </c>
      <c r="E32" s="77" t="str">
        <f t="shared" si="0"/>
        <v>"[NO SOLUTION RULE - STRICT] The code under the # TODO MUST be left empty or with a 'pass'. DO NOT write the actual solution. | " &amp;</v>
      </c>
      <c r="F32" s="54" t="s">
        <v>224</v>
      </c>
    </row>
    <row r="33" spans="2:6">
      <c r="B33" s="54" t="s">
        <v>271</v>
      </c>
      <c r="C33" s="54" t="s">
        <v>360</v>
      </c>
      <c r="D33" s="92" t="s">
        <v>361</v>
      </c>
      <c r="E33" s="77" t="str">
        <f t="shared" si="0"/>
        <v>"[OUTPUT VERIFICATION RULE] The base code MUST print the final variables/results evaluated in the TODO block to verify correctness. | " &amp;</v>
      </c>
      <c r="F33" s="54" t="s">
        <v>224</v>
      </c>
    </row>
    <row r="34" spans="2:6">
      <c r="B34" s="54" t="s">
        <v>271</v>
      </c>
      <c r="C34" s="54" t="s">
        <v>362</v>
      </c>
      <c r="D34" s="92" t="s">
        <v>363</v>
      </c>
      <c r="E34" s="77" t="str">
        <f t="shared" si="0"/>
        <v>"[TODO GUIDANCE RULE] Rule " &amp; IF(G9="Beginner", "Clear explicit hint (no code) | ", IF(G9="Intermediate", "Brief hint | ", "Minimal hint | ")) &amp; " | " &amp;</v>
      </c>
      <c r="F34" s="54" t="s">
        <v>224</v>
      </c>
    </row>
    <row r="35" spans="2:6">
      <c r="B35" s="54" t="s">
        <v>271</v>
      </c>
      <c r="C35" s="54" t="s">
        <v>216</v>
      </c>
      <c r="D35" s="92" t="s">
        <v>364</v>
      </c>
      <c r="E35" s="77" t="str">
        <f t="shared" si="0"/>
        <v>"[OUTPUT] Only header, dataset summary or statement (if any), intro message, challenges (objective, expected output, incomplete code), and footer | " &amp;</v>
      </c>
      <c r="F35" s="54" t="s">
        <v>224</v>
      </c>
    </row>
    <row r="36" spans="2:6">
      <c r="B36" s="54" t="s">
        <v>271</v>
      </c>
      <c r="C36" s="54" t="s">
        <v>220</v>
      </c>
      <c r="D36" s="92" t="s">
        <v>366</v>
      </c>
      <c r="E36" s="77" t="str">
        <f t="shared" si="0"/>
        <v>"[FOOTER RULE - STRICT] End your entire response EXACTLY with this markdown string (ensure all code blocks are closed before it):" &amp; CHAR(10) &amp; "---" &amp; CHAR(10) &amp; "⚡ *Coding5s System - Learn Programming by Writing Code - Coding5S.com*",</v>
      </c>
      <c r="F36" s="54" t="s">
        <v>224</v>
      </c>
    </row>
    <row r="37" spans="2:6">
      <c r="B37" s="54"/>
      <c r="C37" s="54"/>
      <c r="D37" s="92"/>
      <c r="E37" s="77" t="str">
        <f t="shared" si="0"/>
        <v/>
      </c>
      <c r="F37" s="54" t="s">
        <v>224</v>
      </c>
    </row>
    <row r="38" spans="2:6">
      <c r="B38" s="54"/>
      <c r="C38" s="54"/>
      <c r="D38" s="92"/>
      <c r="E38" s="88" t="s">
        <v>365</v>
      </c>
      <c r="F38" s="54" t="s">
        <v>224</v>
      </c>
    </row>
    <row r="39" spans="2:6">
      <c r="B39" s="54"/>
      <c r="C39" s="54"/>
      <c r="D39" s="92"/>
      <c r="E39" s="77"/>
      <c r="F39" s="54" t="s">
        <v>224</v>
      </c>
    </row>
    <row r="40" spans="2:6">
      <c r="B40" s="54"/>
      <c r="C40" s="54"/>
      <c r="D40" s="92"/>
      <c r="E40" s="77"/>
      <c r="F40" s="54" t="s">
        <v>224</v>
      </c>
    </row>
    <row r="41" spans="2:6">
      <c r="B41" s="54"/>
      <c r="C41" s="54"/>
      <c r="D41" s="92"/>
      <c r="E41" s="77"/>
      <c r="F41" s="54" t="s">
        <v>224</v>
      </c>
    </row>
    <row r="42" spans="2:6">
      <c r="B42" s="54"/>
      <c r="C42" s="54"/>
      <c r="D42" s="92"/>
      <c r="E42" s="77"/>
      <c r="F42" s="54"/>
    </row>
    <row r="43" spans="2:6">
      <c r="B43" s="74"/>
      <c r="C43" s="74"/>
      <c r="E43" s="86"/>
    </row>
    <row r="44" spans="2:6">
      <c r="B44" s="74"/>
      <c r="C44" s="74"/>
      <c r="E44" s="86"/>
    </row>
    <row r="45" spans="2:6" ht="36">
      <c r="B45" s="79" t="s">
        <v>443</v>
      </c>
      <c r="C45" s="74"/>
      <c r="E45" s="86"/>
    </row>
    <row r="46" spans="2:6">
      <c r="B46" s="76" t="s">
        <v>264</v>
      </c>
      <c r="C46" s="76" t="s">
        <v>579</v>
      </c>
      <c r="D46" s="76" t="s">
        <v>580</v>
      </c>
      <c r="E46" s="88" t="s">
        <v>265</v>
      </c>
      <c r="F46" s="32" t="s">
        <v>224</v>
      </c>
    </row>
    <row r="47" spans="2:6">
      <c r="B47" s="54" t="s">
        <v>222</v>
      </c>
      <c r="C47" s="54" t="s">
        <v>160</v>
      </c>
      <c r="D47" s="92" t="s">
        <v>338</v>
      </c>
      <c r="E47" s="77" t="str">
        <f t="shared" ref="E47:E76" si="1">IF(D47="","",""""&amp;C47&amp;" "&amp;IF(C47="[FOOTER RULE - STRICT]",D47,IF(RIGHT(D47,6)=" | "&amp;CHAR(34)&amp;" &amp;",D47,D47&amp;" | "&amp;CHAR(34)&amp;" &amp;")))</f>
        <v>"[ROLE] Tech Lead | " &amp;</v>
      </c>
      <c r="F47" s="32" t="s">
        <v>224</v>
      </c>
    </row>
    <row r="48" spans="2:6">
      <c r="B48" s="54" t="s">
        <v>222</v>
      </c>
      <c r="C48" s="54" t="s">
        <v>162</v>
      </c>
      <c r="D48" s="92" t="s">
        <v>368</v>
      </c>
      <c r="E48" s="77" t="str">
        <f t="shared" si="1"/>
        <v>"[TASK] Assign incomplete project script | " &amp;</v>
      </c>
      <c r="F48" s="32" t="s">
        <v>224</v>
      </c>
    </row>
    <row r="49" spans="2:6">
      <c r="B49" s="54" t="s">
        <v>222</v>
      </c>
      <c r="C49" s="54" t="s">
        <v>313</v>
      </c>
      <c r="D49" s="92" t="s">
        <v>165</v>
      </c>
      <c r="E49" s="77" t="str">
        <f t="shared" si="1"/>
        <v>"[PROJECT] " &amp; I9 &amp; " | " &amp;</v>
      </c>
      <c r="F49" s="32" t="s">
        <v>224</v>
      </c>
    </row>
    <row r="50" spans="2:6">
      <c r="B50" s="54" t="s">
        <v>222</v>
      </c>
      <c r="C50" s="54" t="s">
        <v>253</v>
      </c>
      <c r="D50" s="92" t="s">
        <v>720</v>
      </c>
      <c r="E50" s="77" t="str">
        <f t="shared" si="1"/>
        <v>"[TOPICS USED] " &amp; A9 &amp; " | " &amp;</v>
      </c>
      <c r="F50" s="32" t="s">
        <v>224</v>
      </c>
    </row>
    <row r="51" spans="2:6">
      <c r="B51" s="54" t="s">
        <v>222</v>
      </c>
      <c r="C51" s="54" t="s">
        <v>166</v>
      </c>
      <c r="D51" s="92" t="s">
        <v>167</v>
      </c>
      <c r="E51" s="77" t="str">
        <f t="shared" si="1"/>
        <v>"[LEVEL] " &amp; G9 &amp; " | " &amp;</v>
      </c>
      <c r="F51" s="32" t="s">
        <v>224</v>
      </c>
    </row>
    <row r="52" spans="2:6">
      <c r="B52" s="54" t="s">
        <v>222</v>
      </c>
      <c r="C52" s="54" t="s">
        <v>229</v>
      </c>
      <c r="D52" s="92" t="s">
        <v>267</v>
      </c>
      <c r="E52" s="77" t="str">
        <f t="shared" si="1"/>
        <v>"[LIBRARY BEING LEARNED] " &amp; $I$3 &amp; " | " &amp;</v>
      </c>
      <c r="F52" s="32" t="s">
        <v>224</v>
      </c>
    </row>
    <row r="53" spans="2:6">
      <c r="B53" s="75" t="s">
        <v>222</v>
      </c>
      <c r="C53" s="54" t="s">
        <v>225</v>
      </c>
      <c r="D53"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53" s="77" t="str">
        <f t="shared" si="1"/>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53" s="32" t="s">
        <v>224</v>
      </c>
    </row>
    <row r="54" spans="2:6">
      <c r="B54" s="54" t="s">
        <v>223</v>
      </c>
      <c r="C54" s="32" t="s">
        <v>172</v>
      </c>
      <c r="D54" s="92" t="s">
        <v>254</v>
      </c>
      <c r="E54"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224</v>
      </c>
    </row>
    <row r="55" spans="2:6">
      <c r="B55" s="54" t="s">
        <v>222</v>
      </c>
      <c r="C55" s="54" t="s">
        <v>491</v>
      </c>
      <c r="D55" s="92" t="s">
        <v>483</v>
      </c>
      <c r="E55" s="77" t="str">
        <f t="shared" si="1"/>
        <v>"[LANGUAGE SEED CONTEXT] " &amp; IF($AE$7 = "", "Language Seed Not Necessary", "You MUST strictly follow this seed context to enhance, adapt, and naturalize your tone, vocabulary, and instructional quality in " &amp; $B$6 &amp; ": " &amp; $AE$7) &amp; " | " &amp;</v>
      </c>
      <c r="F55" s="32" t="s">
        <v>224</v>
      </c>
    </row>
    <row r="56" spans="2:6">
      <c r="B56" s="54" t="s">
        <v>222</v>
      </c>
      <c r="C56" s="54" t="s">
        <v>215</v>
      </c>
      <c r="D56" s="92" t="s">
        <v>588</v>
      </c>
      <c r="E56" s="77" t="str">
        <f t="shared" si="1"/>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224</v>
      </c>
    </row>
    <row r="57" spans="2:6">
      <c r="B57" s="54" t="s">
        <v>223</v>
      </c>
      <c r="C57" s="32" t="s">
        <v>651</v>
      </c>
      <c r="D57" s="92" t="str">
        <f>Variables!E49 &amp; " | " &amp; CHAR(34) &amp; " &amp;"</f>
        <v>Require standard pip tooling and requirements.txt file for external dependencies when applicable. | " &amp;</v>
      </c>
      <c r="E57" s="77" t="str">
        <f t="shared" si="1"/>
        <v>"[EXTERNAL_PACKAGE_PROTOCOL] Require standard pip tooling and requirements.txt file for external dependencies when applicable. | " &amp;</v>
      </c>
      <c r="F57" s="32" t="s">
        <v>224</v>
      </c>
    </row>
    <row r="58" spans="2:6">
      <c r="B58" s="54" t="s">
        <v>223</v>
      </c>
      <c r="C58" s="32" t="s">
        <v>653</v>
      </c>
      <c r="D58" s="92" t="str">
        <f>Variables!E50 &amp; " " &amp; CHAR(34) &amp; " &amp; IF(G9=" &amp; CHAR(34) &amp; "Beginner" &amp; CHAR(34) &amp; "," &amp; CHAR(34) &amp; "25–40" &amp; CHAR(34) &amp; ", IF(G9=" &amp; CHAR(34) &amp; "Intermediate" &amp; CHAR(34) &amp; "," &amp; CHAR(34) &amp; "30–60" &amp; CHAR(34) &amp; "," &amp; CHAR(34) &amp; "40–100" &amp; CHAR(34) &amp; ")) &amp; " &amp; CHAR(34) &amp; " " &amp; Variables!E51 &amp; " | " &amp; CHAR(34) &amp; " &amp;"</f>
        <v>MUST be between 25–40 lines of EXECUTABLE base Python code (STRICT: Do NOT count comments or # TODO blocks). " &amp; IF(G9="Beginner","25–40", IF(G9="Intermediate","30–60","40–100")) &amp; " Multi-step functional script flow. Max 2 functions, NO classes. Lógica de integración ubicada exclusivamente dentro de los bloques # TODO. | " &amp;</v>
      </c>
      <c r="E58" s="77" t="str">
        <f t="shared" si="1"/>
        <v>"[CHALLENGE_CONSTRAINTS_POLICY] MUST be between 25–40 lines of EXECUTABLE base Python code (STRICT: Do NOT count comments or # TODO blocks). " &amp; IF(G9="Beginner","25–40", IF(G9="Intermediate","30–60","40–100")) &amp; " Multi-step functional script flow. Max 2 functions, NO classes. Lógica de integración ubicada exclusivamente dentro de los bloques # TODO. | " &amp;</v>
      </c>
      <c r="F58" s="32" t="s">
        <v>224</v>
      </c>
    </row>
    <row r="59" spans="2:6">
      <c r="B59" s="54" t="s">
        <v>271</v>
      </c>
      <c r="C59" s="54" t="s">
        <v>207</v>
      </c>
      <c r="D59" s="92" t="s">
        <v>280</v>
      </c>
      <c r="E59" s="77" t="str">
        <f t="shared" si="1"/>
        <v>"[FORMAT RULE] Only valid markdown code blocks allowed | " &amp;</v>
      </c>
      <c r="F59" s="32" t="s">
        <v>224</v>
      </c>
    </row>
    <row r="60" spans="2:6">
      <c r="B60" s="54" t="s">
        <v>271</v>
      </c>
      <c r="C60" s="54" t="s">
        <v>209</v>
      </c>
      <c r="D60" s="92" t="s">
        <v>281</v>
      </c>
      <c r="E60" s="77" t="str">
        <f t="shared" si="1"/>
        <v>"[LANGUAGE TAG RULE] ALWAYS label markdown code blocks with the correct underlying programming language (e.g., python, javascript, sql) | " &amp;</v>
      </c>
      <c r="F60" s="32" t="s">
        <v>224</v>
      </c>
    </row>
    <row r="61" spans="2:6">
      <c r="B61" s="54" t="s">
        <v>271</v>
      </c>
      <c r="C61" s="54" t="s">
        <v>341</v>
      </c>
      <c r="D61" s="92" t="s">
        <v>369</v>
      </c>
      <c r="E61" s="77" t="str">
        <f t="shared" si="1"/>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224</v>
      </c>
    </row>
    <row r="62" spans="2:6">
      <c r="B62" s="54" t="s">
        <v>271</v>
      </c>
      <c r="C62" s="54" t="s">
        <v>187</v>
      </c>
      <c r="D62" s="92" t="s">
        <v>370</v>
      </c>
      <c r="E62" s="77" t="str">
        <f t="shared" si="1"/>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224</v>
      </c>
    </row>
    <row r="63" spans="2:6">
      <c r="B63" s="54" t="s">
        <v>271</v>
      </c>
      <c r="C63" s="54" t="s">
        <v>177</v>
      </c>
      <c r="D63" s="92" t="s">
        <v>371</v>
      </c>
      <c r="E63" s="77" t="str">
        <f t="shared" si="1"/>
        <v>"[OUTPUT CONTRACT] EXACTLY 1 project. Structure MUST be: Tech Lead Intro Message, Project: Objective (max 6 lines), Expected Output (code block), Incomplete Code | " &amp;</v>
      </c>
      <c r="F63" s="32" t="s">
        <v>224</v>
      </c>
    </row>
    <row r="64" spans="2:6">
      <c r="B64" s="54" t="s">
        <v>271</v>
      </c>
      <c r="C64" s="54" t="s">
        <v>372</v>
      </c>
      <c r="D64" s="92" t="s">
        <v>373</v>
      </c>
      <c r="E64" s="77" t="str">
        <f t="shared" si="1"/>
        <v>"[OUTPUT TRUNCATION RULE] If output is large, show only first 5 lines. Do NOT use ellipsis (...) | " &amp;</v>
      </c>
      <c r="F64" s="32" t="s">
        <v>224</v>
      </c>
    </row>
    <row r="65" spans="2:6">
      <c r="B65" s="54" t="s">
        <v>271</v>
      </c>
      <c r="C65" s="54" t="s">
        <v>347</v>
      </c>
      <c r="D65" s="92" t="s">
        <v>374</v>
      </c>
      <c r="E65" s="77" t="str">
        <f t="shared" si="1"/>
        <v>"[OUTPUT EXECUTION RULE - STRICT] Expected output MUST be explicit, complete, and produced via final print(). | " &amp;</v>
      </c>
      <c r="F65" s="32" t="s">
        <v>224</v>
      </c>
    </row>
    <row r="66" spans="2:6">
      <c r="B66" s="54" t="s">
        <v>271</v>
      </c>
      <c r="C66" s="54" t="s">
        <v>349</v>
      </c>
      <c r="D66" s="92" t="s">
        <v>375</v>
      </c>
      <c r="E66" s="77" t="str">
        <f t="shared" si="1"/>
        <v>"[BASE CODE INTEGRITY RULE - STRICT] Code outside the TODO block MUST be 100% valid, logically correct, and run without errors. Do NOT use 'pass', '...', or empty placeholders outside the TODO. | " &amp;</v>
      </c>
      <c r="F66" s="32" t="s">
        <v>224</v>
      </c>
    </row>
    <row r="67" spans="2:6">
      <c r="B67" s="54" t="s">
        <v>271</v>
      </c>
      <c r="C67" s="54" t="s">
        <v>376</v>
      </c>
      <c r="D67" s="92" t="s">
        <v>377</v>
      </c>
      <c r="E67" s="77" t="str">
        <f t="shared" si="1"/>
        <v>"[TODO REALISM RULE] TODO must represent realistic integration bugs. Describe what is incorrect/incomplete. | " &amp;</v>
      </c>
      <c r="F67" s="32" t="s">
        <v>224</v>
      </c>
    </row>
    <row r="68" spans="2:6">
      <c r="B68" s="54" t="s">
        <v>271</v>
      </c>
      <c r="C68" s="54" t="s">
        <v>357</v>
      </c>
      <c r="D68" s="92" t="s">
        <v>378</v>
      </c>
      <c r="E68" s="77" t="str">
        <f t="shared" si="1"/>
        <v>"[TODO ISOLATION RULE - STRICT] ALL missing, incorrect, or output-affecting logic MUST exist ONLY inside the TODO block. Replace ONLY integration logic. | " &amp;</v>
      </c>
      <c r="F68" s="32" t="s">
        <v>224</v>
      </c>
    </row>
    <row r="69" spans="2:6">
      <c r="B69" s="54" t="s">
        <v>271</v>
      </c>
      <c r="C69" s="54" t="s">
        <v>303</v>
      </c>
      <c r="D69" s="92" t="s">
        <v>359</v>
      </c>
      <c r="E69" s="77" t="str">
        <f t="shared" si="1"/>
        <v>"[NO SOLUTION RULE - STRICT] The code under the # TODO MUST be left empty or with a 'pass'. DO NOT write the actual solution. | " &amp;</v>
      </c>
      <c r="F69" s="32" t="s">
        <v>224</v>
      </c>
    </row>
    <row r="70" spans="2:6">
      <c r="B70" s="54" t="s">
        <v>271</v>
      </c>
      <c r="C70" s="54" t="s">
        <v>216</v>
      </c>
      <c r="D70" s="92" t="s">
        <v>379</v>
      </c>
      <c r="E70" s="77" t="str">
        <f t="shared" si="1"/>
        <v>"[OUTPUT] Only header, dataset summary or statement (if any), intro message, objective, expected output, incomplete code, and footer | " &amp;</v>
      </c>
      <c r="F70" s="32" t="s">
        <v>224</v>
      </c>
    </row>
    <row r="71" spans="2:6">
      <c r="B71" s="54" t="s">
        <v>271</v>
      </c>
      <c r="C71" s="54" t="s">
        <v>220</v>
      </c>
      <c r="D71" s="92" t="s">
        <v>380</v>
      </c>
      <c r="E71" s="77" t="str">
        <f t="shared" si="1"/>
        <v>"[FOOTER RULE - STRICT] End your entire response EXACTLY with this markdown string (ensure all code blocks are closed before it):" &amp; CHAR(10) &amp; "---" &amp; CHAR(10) &amp; "⚡ *Coding5s System - Learn Programming by Writing Code - Coding5S.com*")</v>
      </c>
      <c r="F71" s="32" t="s">
        <v>224</v>
      </c>
    </row>
    <row r="72" spans="2:6">
      <c r="B72" s="54"/>
      <c r="C72" s="54"/>
      <c r="D72" s="92"/>
      <c r="E72" s="77" t="str">
        <f t="shared" si="1"/>
        <v/>
      </c>
      <c r="F72" s="32" t="s">
        <v>224</v>
      </c>
    </row>
    <row r="73" spans="2:6">
      <c r="B73" s="54"/>
      <c r="C73" s="54"/>
      <c r="D73" s="92"/>
      <c r="E73" s="77" t="str">
        <f t="shared" si="1"/>
        <v/>
      </c>
      <c r="F73" s="32" t="s">
        <v>224</v>
      </c>
    </row>
    <row r="74" spans="2:6">
      <c r="B74" s="54"/>
      <c r="C74" s="54"/>
      <c r="D74" s="92"/>
      <c r="E74" s="77" t="str">
        <f t="shared" si="1"/>
        <v/>
      </c>
      <c r="F74" s="32" t="s">
        <v>224</v>
      </c>
    </row>
    <row r="75" spans="2:6">
      <c r="B75" s="54"/>
      <c r="C75" s="54"/>
      <c r="D75" s="92"/>
      <c r="E75" s="77" t="str">
        <f t="shared" si="1"/>
        <v/>
      </c>
      <c r="F75" s="32" t="s">
        <v>224</v>
      </c>
    </row>
    <row r="76" spans="2:6">
      <c r="B76" s="54"/>
      <c r="C76" s="54"/>
      <c r="D76" s="92"/>
      <c r="E76" s="77" t="str">
        <f t="shared" si="1"/>
        <v/>
      </c>
      <c r="F76" s="32" t="s">
        <v>224</v>
      </c>
    </row>
    <row r="77" spans="2:6">
      <c r="E77" s="86"/>
      <c r="F77" t="s">
        <v>224</v>
      </c>
    </row>
    <row r="79" spans="2:6" ht="36">
      <c r="B79" s="80" t="s">
        <v>441</v>
      </c>
    </row>
    <row r="80" spans="2:6">
      <c r="B80" s="76" t="s">
        <v>221</v>
      </c>
      <c r="C80" s="76" t="s">
        <v>579</v>
      </c>
      <c r="D80" s="76" t="s">
        <v>580</v>
      </c>
      <c r="E80" s="89" t="s">
        <v>234</v>
      </c>
      <c r="F80" s="54" t="s">
        <v>224</v>
      </c>
    </row>
    <row r="81" spans="2:6">
      <c r="B81" s="54" t="s">
        <v>222</v>
      </c>
      <c r="C81" s="54" t="s">
        <v>382</v>
      </c>
      <c r="D81" s="92" t="s">
        <v>383</v>
      </c>
      <c r="E81" s="17" t="str">
        <f t="shared" ref="E81:E95" si="2">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224</v>
      </c>
    </row>
    <row r="82" spans="2:6">
      <c r="B82" s="54" t="s">
        <v>222</v>
      </c>
      <c r="C82" s="54" t="s">
        <v>236</v>
      </c>
      <c r="D82" s="92" t="s">
        <v>384</v>
      </c>
      <c r="E82" s="17" t="str">
        <f t="shared" si="2"/>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224</v>
      </c>
    </row>
    <row r="83" spans="2:6">
      <c r="B83" s="54" t="s">
        <v>222</v>
      </c>
      <c r="C83" s="54" t="s">
        <v>237</v>
      </c>
      <c r="D83" s="92" t="s">
        <v>723</v>
      </c>
      <c r="E83" s="17" t="str">
        <f t="shared" si="2"/>
        <v>"[CONTEXT] You are helping a Junior Developer complete a " &amp; IF(UPPER(H9)="PROJECT", "PROJECT: " &amp; I9 &amp; ". Topics involved: " &amp; A9 &amp; ". Project objective: " &amp; J9, "TOPIC: " &amp; I9 &amp; ". Topic details: " &amp; J9) &amp; " | " &amp;</v>
      </c>
      <c r="F83" s="54" t="s">
        <v>224</v>
      </c>
    </row>
    <row r="84" spans="2:6">
      <c r="B84" s="54" t="s">
        <v>222</v>
      </c>
      <c r="C84" s="54" t="s">
        <v>162</v>
      </c>
      <c r="D84" s="92" t="s">
        <v>385</v>
      </c>
      <c r="E84" s="17" t="str">
        <f t="shared" si="2"/>
        <v>"[TASK] Analyze the student's code and explanation. If they completed the data flow perfectly, celebrate the 'solid foundation' and offer a 'System Extension' challenge. Otherwise, follow the 2-PHASE MENTORING PROTOCOL | " &amp;</v>
      </c>
      <c r="F84" s="54" t="s">
        <v>224</v>
      </c>
    </row>
    <row r="85" spans="2:6">
      <c r="B85" s="54" t="s">
        <v>222</v>
      </c>
      <c r="C85" s="54" t="s">
        <v>229</v>
      </c>
      <c r="D85" s="92" t="s">
        <v>267</v>
      </c>
      <c r="E85" s="17" t="str">
        <f t="shared" si="2"/>
        <v>"[LIBRARY BEING LEARNED] " &amp; $I$3 &amp; " | " &amp;</v>
      </c>
      <c r="F85" s="54" t="s">
        <v>224</v>
      </c>
    </row>
    <row r="86" spans="2:6">
      <c r="B86" s="54" t="s">
        <v>222</v>
      </c>
      <c r="C86" s="54" t="s">
        <v>172</v>
      </c>
      <c r="D86" s="92"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2"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2" t="s">
        <v>589</v>
      </c>
      <c r="E88" s="17" t="str">
        <f t="shared" si="2"/>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224</v>
      </c>
    </row>
    <row r="89" spans="2:6">
      <c r="B89" s="54" t="s">
        <v>223</v>
      </c>
      <c r="C89" s="54" t="s">
        <v>230</v>
      </c>
      <c r="D89" s="92"/>
      <c r="E89" s="17" t="str">
        <f t="shared" si="2"/>
        <v/>
      </c>
      <c r="F89" s="54" t="s">
        <v>224</v>
      </c>
    </row>
    <row r="90" spans="2:6">
      <c r="B90" s="54" t="s">
        <v>223</v>
      </c>
      <c r="C90" s="32" t="s">
        <v>775</v>
      </c>
      <c r="D90" s="92" t="str">
        <f>Variables!E52 &amp; " " &amp; Variables!E53 &amp; " " &amp; Variables!E54 &amp; " " &amp; Variables!E55 &amp; " | " &amp; CHAR(34) &amp; " &amp;"</f>
        <v>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v>
      </c>
      <c r="E90" s="17" t="str">
        <f t="shared" si="2"/>
        <v>"[CORE_QUALITY_POLICY]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v>
      </c>
      <c r="F90" s="54" t="s">
        <v>224</v>
      </c>
    </row>
    <row r="91" spans="2:6">
      <c r="B91" s="54" t="s">
        <v>271</v>
      </c>
      <c r="C91" s="54" t="s">
        <v>238</v>
      </c>
      <c r="D91" s="92" t="s">
        <v>386</v>
      </c>
      <c r="E91" s="17" t="str">
        <f t="shared" si="2"/>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224</v>
      </c>
    </row>
    <row r="92" spans="2:6">
      <c r="B92" s="54" t="s">
        <v>271</v>
      </c>
      <c r="C92" s="54" t="s">
        <v>240</v>
      </c>
      <c r="D92" s="92" t="s">
        <v>387</v>
      </c>
      <c r="E92" s="17" t="str">
        <f t="shared" si="2"/>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224</v>
      </c>
    </row>
    <row r="93" spans="2:6">
      <c r="B93" s="54" t="s">
        <v>271</v>
      </c>
      <c r="C93" s="54" t="s">
        <v>241</v>
      </c>
      <c r="D93" s="92" t="s">
        <v>388</v>
      </c>
      <c r="E93" s="17" t="str">
        <f t="shared" si="2"/>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224</v>
      </c>
    </row>
    <row r="94" spans="2:6">
      <c r="B94" s="54" t="s">
        <v>271</v>
      </c>
      <c r="C94" s="54" t="s">
        <v>244</v>
      </c>
      <c r="D94" s="92" t="s">
        <v>389</v>
      </c>
      <c r="E94" s="17" t="str">
        <f t="shared" si="2"/>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224</v>
      </c>
    </row>
    <row r="95" spans="2:6">
      <c r="B95" s="54" t="s">
        <v>271</v>
      </c>
      <c r="C95" s="54" t="s">
        <v>330</v>
      </c>
      <c r="D95" s="92" t="s">
        <v>390</v>
      </c>
      <c r="E95" s="17" t="str">
        <f t="shared" si="2"/>
        <v>"[FOOTER RULE] End your response with: '--- ⚡ *Coding5s Mentor System — Eliminating Epistemic Debt &amp; Connecting the Flow*',</v>
      </c>
      <c r="F95" s="54" t="s">
        <v>224</v>
      </c>
    </row>
    <row r="96" spans="2:6">
      <c r="B96" s="54"/>
      <c r="C96" s="54"/>
      <c r="D96" s="54"/>
      <c r="E96" s="89" t="s">
        <v>336</v>
      </c>
      <c r="F96" s="54" t="s">
        <v>224</v>
      </c>
    </row>
    <row r="97" spans="2:6">
      <c r="B97" s="54"/>
      <c r="C97" s="54"/>
      <c r="D97" s="54"/>
      <c r="E97" s="77" t="str">
        <f t="shared" ref="E97:E100" si="3">IF(D97="","",""""&amp;C97&amp;" "&amp;IF(C97="[FOOTER RULE - STRICT]",D97,IF(RIGHT(D97,6)=" | "&amp;CHAR(34)&amp;" &amp;",D97,D97&amp;" | "&amp;CHAR(34)&amp;" &amp;")))</f>
        <v/>
      </c>
      <c r="F97" s="54" t="s">
        <v>224</v>
      </c>
    </row>
    <row r="98" spans="2:6">
      <c r="B98" s="54"/>
      <c r="C98" s="54"/>
      <c r="D98" s="54"/>
      <c r="E98" s="77" t="str">
        <f t="shared" si="3"/>
        <v/>
      </c>
      <c r="F98" s="54" t="s">
        <v>224</v>
      </c>
    </row>
    <row r="99" spans="2:6">
      <c r="B99" s="54"/>
      <c r="C99" s="54"/>
      <c r="D99" s="54"/>
      <c r="E99" s="77" t="str">
        <f t="shared" si="3"/>
        <v/>
      </c>
      <c r="F99" s="54" t="s">
        <v>224</v>
      </c>
    </row>
    <row r="100" spans="2:6">
      <c r="B100" s="54"/>
      <c r="C100" s="54"/>
      <c r="D100" s="54"/>
      <c r="E100" s="77" t="str">
        <f t="shared" si="3"/>
        <v/>
      </c>
      <c r="F100" s="54" t="s">
        <v>224</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80" zoomScaleNormal="100" workbookViewId="0">
      <selection activeCell="D91" sqref="D91"/>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440</v>
      </c>
      <c r="D2" s="81" t="s">
        <v>413</v>
      </c>
      <c r="H2" s="82"/>
      <c r="T2" s="82"/>
    </row>
    <row r="3" spans="2:29">
      <c r="B3" s="76" t="s">
        <v>221</v>
      </c>
      <c r="C3" s="76" t="s">
        <v>579</v>
      </c>
      <c r="D3" s="76" t="s">
        <v>580</v>
      </c>
      <c r="E3" s="88" t="s">
        <v>228</v>
      </c>
      <c r="F3" s="4" t="s">
        <v>224</v>
      </c>
      <c r="AC3" t="s">
        <v>224</v>
      </c>
    </row>
    <row r="4" spans="2:29">
      <c r="B4" s="75" t="s">
        <v>222</v>
      </c>
      <c r="C4" s="54" t="s">
        <v>160</v>
      </c>
      <c r="D4" s="90" t="s">
        <v>338</v>
      </c>
      <c r="E4" s="77" t="str">
        <f t="shared" ref="E4:E39" si="0">IF(D4="","",""""&amp;C4&amp;" "&amp;IF(C4="[FOOTER RULE - STRICT]",D4,IF(RIGHT(D4,6)=" | "&amp;CHAR(34)&amp;" &amp;",D4,D4&amp;" | "&amp;CHAR(34)&amp;" &amp;")))</f>
        <v>"[ROLE] Tech Lead | " &amp;</v>
      </c>
      <c r="F4" s="54" t="s">
        <v>224</v>
      </c>
    </row>
    <row r="5" spans="2:29">
      <c r="B5" s="75" t="s">
        <v>222</v>
      </c>
      <c r="C5" s="54" t="s">
        <v>162</v>
      </c>
      <c r="D5" s="90" t="s">
        <v>391</v>
      </c>
      <c r="E5" s="77" t="str">
        <f t="shared" si="0"/>
        <v>"[TASK] Provide intentionally messy but functional code for learning debugging and improvement | " &amp;</v>
      </c>
      <c r="F5" s="54" t="s">
        <v>224</v>
      </c>
    </row>
    <row r="6" spans="2:29">
      <c r="B6" s="75" t="s">
        <v>222</v>
      </c>
      <c r="C6" s="54" t="s">
        <v>164</v>
      </c>
      <c r="D6" s="90" t="s">
        <v>165</v>
      </c>
      <c r="E6" s="77" t="str">
        <f t="shared" si="0"/>
        <v>"[TOPIC] " &amp; I9 &amp; " | " &amp;</v>
      </c>
      <c r="F6" s="54" t="s">
        <v>224</v>
      </c>
    </row>
    <row r="7" spans="2:29">
      <c r="B7" s="75" t="s">
        <v>222</v>
      </c>
      <c r="C7" s="54" t="s">
        <v>166</v>
      </c>
      <c r="D7" s="90" t="s">
        <v>167</v>
      </c>
      <c r="E7" s="77" t="str">
        <f t="shared" si="0"/>
        <v>"[LEVEL] " &amp; G9 &amp; " | " &amp;</v>
      </c>
      <c r="F7" s="54" t="s">
        <v>224</v>
      </c>
    </row>
    <row r="8" spans="2:29">
      <c r="B8" s="75" t="s">
        <v>222</v>
      </c>
      <c r="C8" s="54" t="s">
        <v>168</v>
      </c>
      <c r="D8" s="90" t="s">
        <v>276</v>
      </c>
      <c r="E8" s="77" t="str">
        <f t="shared" si="0"/>
        <v>"[COUNT] " &amp; D9 &amp; " challenges | " &amp;</v>
      </c>
      <c r="F8" s="54" t="s">
        <v>224</v>
      </c>
    </row>
    <row r="9" spans="2:29">
      <c r="B9" s="75" t="s">
        <v>222</v>
      </c>
      <c r="C9" s="54" t="s">
        <v>229</v>
      </c>
      <c r="D9" s="90" t="s">
        <v>267</v>
      </c>
      <c r="E9" s="77" t="str">
        <f t="shared" si="0"/>
        <v>"[LIBRARY BEING LEARNED] " &amp; $I$3 &amp; " | " &amp;</v>
      </c>
      <c r="F9" s="54" t="s">
        <v>224</v>
      </c>
    </row>
    <row r="10" spans="2:29">
      <c r="B10" s="75" t="s">
        <v>222</v>
      </c>
      <c r="C10" s="54" t="s">
        <v>225</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10" s="77" t="str">
        <f t="shared" si="0"/>
        <v>"[ECOSYSTEM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v>
      </c>
      <c r="F10" s="54" t="s">
        <v>224</v>
      </c>
    </row>
    <row r="11" spans="2:29">
      <c r="B11" s="75" t="s">
        <v>222</v>
      </c>
      <c r="C11" s="54" t="s">
        <v>170</v>
      </c>
      <c r="D11" s="90" t="s">
        <v>392</v>
      </c>
      <c r="E11" s="77" t="str">
        <f t="shared" si="0"/>
        <v>"[PERSONA RULE] Act as a Tech Lead. A junior wrote this working but messy code. Tone: professional but exhausted by the code quality | " &amp;</v>
      </c>
      <c r="F11" s="54" t="s">
        <v>224</v>
      </c>
    </row>
    <row r="12" spans="2:29">
      <c r="B12" s="75" t="s">
        <v>222</v>
      </c>
      <c r="C12" s="54" t="s">
        <v>172</v>
      </c>
      <c r="D12" s="90" t="s">
        <v>393</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224</v>
      </c>
    </row>
    <row r="13" spans="2:29">
      <c r="B13" s="75" t="s">
        <v>222</v>
      </c>
      <c r="C13" s="54" t="s">
        <v>215</v>
      </c>
      <c r="D13" s="90" t="s">
        <v>590</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224</v>
      </c>
    </row>
    <row r="14" spans="2:29">
      <c r="B14" s="83" t="s">
        <v>222</v>
      </c>
      <c r="C14" s="54" t="s">
        <v>491</v>
      </c>
      <c r="D14" s="90" t="s">
        <v>483</v>
      </c>
      <c r="E14" s="77" t="str">
        <f t="shared" si="0"/>
        <v>"[LANGUAGE SEED CONTEXT] " &amp; IF($AE$7 = "", "Language Seed Not Necessary", "You MUST strictly follow this seed context to enhance, adapt, and naturalize your tone, vocabulary, and instructional quality in " &amp; $B$6 &amp; ": " &amp; $AE$7) &amp; " | " &amp;</v>
      </c>
      <c r="F14" s="54" t="s">
        <v>224</v>
      </c>
    </row>
    <row r="15" spans="2:29">
      <c r="B15" s="83" t="s">
        <v>223</v>
      </c>
      <c r="C15" s="54" t="s">
        <v>230</v>
      </c>
      <c r="D15" s="90"/>
      <c r="E15" s="77" t="str">
        <f t="shared" si="0"/>
        <v/>
      </c>
      <c r="F15" s="54" t="s">
        <v>224</v>
      </c>
    </row>
    <row r="16" spans="2:29">
      <c r="B16" s="83" t="s">
        <v>223</v>
      </c>
      <c r="C16" s="54" t="s">
        <v>230</v>
      </c>
      <c r="D16" s="90"/>
      <c r="E16" s="77" t="str">
        <f t="shared" si="0"/>
        <v/>
      </c>
      <c r="F16" s="54" t="s">
        <v>224</v>
      </c>
    </row>
    <row r="17" spans="2:6">
      <c r="B17" s="83" t="s">
        <v>223</v>
      </c>
      <c r="C17" s="54" t="s">
        <v>230</v>
      </c>
      <c r="D17" s="90"/>
      <c r="E17" s="77" t="str">
        <f t="shared" si="0"/>
        <v/>
      </c>
      <c r="F17" s="54" t="s">
        <v>224</v>
      </c>
    </row>
    <row r="18" spans="2:6">
      <c r="B18" s="54" t="s">
        <v>271</v>
      </c>
      <c r="C18" s="54" t="s">
        <v>180</v>
      </c>
      <c r="D18" s="90" t="s">
        <v>394</v>
      </c>
      <c r="E18" s="77" t="str">
        <f t="shared" si="0"/>
        <v>"[CODE QUALITY RULE] Code MUST be executable and correct BUT intentionally messy, inconsistent, or suboptimal | " &amp;</v>
      </c>
      <c r="F18" s="54" t="s">
        <v>224</v>
      </c>
    </row>
    <row r="19" spans="2:6">
      <c r="B19" s="54" t="s">
        <v>271</v>
      </c>
      <c r="C19" s="54" t="s">
        <v>395</v>
      </c>
      <c r="D19" s="90" t="s">
        <v>396</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224</v>
      </c>
    </row>
    <row r="20" spans="2:6">
      <c r="B20" s="54" t="s">
        <v>271</v>
      </c>
      <c r="C20" s="54" t="s">
        <v>397</v>
      </c>
      <c r="D20" s="90" t="s">
        <v>398</v>
      </c>
      <c r="E20" s="77" t="str">
        <f t="shared" si="0"/>
        <v>"[STYLE INCONSISTENCY RULE] Each challenge should feel like it was written at a different time with different formatting styles | " &amp;</v>
      </c>
      <c r="F20" s="54" t="s">
        <v>224</v>
      </c>
    </row>
    <row r="21" spans="2:6">
      <c r="B21" s="54" t="s">
        <v>271</v>
      </c>
      <c r="C21" s="54" t="s">
        <v>188</v>
      </c>
      <c r="D21" s="90" t="s">
        <v>662</v>
      </c>
      <c r="E21" s="77" t="str">
        <f t="shared" si="0"/>
        <v>"[FILE HANDLING RULE] Use correct loaders and enforce encoding='utf-8' and newline='' when applicable if the programming language supports it. | " &amp;</v>
      </c>
      <c r="F21" s="54" t="s">
        <v>224</v>
      </c>
    </row>
    <row r="22" spans="2:6">
      <c r="B22" s="54" t="s">
        <v>271</v>
      </c>
      <c r="C22" s="54" t="s">
        <v>189</v>
      </c>
      <c r="D22" s="90" t="s">
        <v>661</v>
      </c>
      <c r="E22" s="77" t="str">
        <f t="shared" si="0"/>
        <v>"[DATA TYPE RULE] Explicit casting required before calculations when the programming language requires it. | " &amp;</v>
      </c>
      <c r="F22" s="54" t="s">
        <v>224</v>
      </c>
    </row>
    <row r="23" spans="2:6">
      <c r="B23" s="54" t="s">
        <v>271</v>
      </c>
      <c r="C23" s="54" t="s">
        <v>190</v>
      </c>
      <c r="D23" s="90" t="s">
        <v>399</v>
      </c>
      <c r="E23" s="77" t="str">
        <f t="shared" si="0"/>
        <v>"[DATA ROBUSTNESS RULE] Handle missing, malformed, or inconsistent data safely | " &amp;</v>
      </c>
      <c r="F23" s="54" t="s">
        <v>224</v>
      </c>
    </row>
    <row r="24" spans="2:6">
      <c r="B24" s="54" t="s">
        <v>271</v>
      </c>
      <c r="C24" s="54" t="s">
        <v>191</v>
      </c>
      <c r="D24" s="90" t="s">
        <v>660</v>
      </c>
      <c r="E24" s="77" t="str">
        <f t="shared" si="0"/>
        <v>"[BOOLEAN HANDLING RULE] Normalize boolean values before comparison when the programming language requires it. | " &amp;</v>
      </c>
      <c r="F24" s="54" t="s">
        <v>224</v>
      </c>
    </row>
    <row r="25" spans="2:6">
      <c r="B25" s="54" t="s">
        <v>271</v>
      </c>
      <c r="C25" s="54" t="s">
        <v>192</v>
      </c>
      <c r="D25" s="90" t="s">
        <v>400</v>
      </c>
      <c r="E25" s="77" t="str">
        <f t="shared" si="0"/>
        <v>"[DATA CONSISTENCY RULE] Respect dataset schema | " &amp;</v>
      </c>
      <c r="F25" s="54" t="s">
        <v>224</v>
      </c>
    </row>
    <row r="26" spans="2:6">
      <c r="B26" s="54" t="s">
        <v>271</v>
      </c>
      <c r="C26" s="54" t="s">
        <v>207</v>
      </c>
      <c r="D26" s="90" t="s">
        <v>280</v>
      </c>
      <c r="E26" s="77" t="str">
        <f t="shared" si="0"/>
        <v>"[FORMAT RULE] Only valid markdown code blocks allowed | " &amp;</v>
      </c>
      <c r="F26" s="54" t="s">
        <v>224</v>
      </c>
    </row>
    <row r="27" spans="2:6">
      <c r="B27" s="54" t="s">
        <v>271</v>
      </c>
      <c r="C27" s="54" t="s">
        <v>209</v>
      </c>
      <c r="D27" s="90" t="s">
        <v>281</v>
      </c>
      <c r="E27" s="77" t="str">
        <f t="shared" si="0"/>
        <v>"[LANGUAGE TAG RULE] ALWAYS label markdown code blocks with the correct underlying programming language (e.g., python, javascript, sql) | " &amp;</v>
      </c>
      <c r="F27" s="54" t="s">
        <v>224</v>
      </c>
    </row>
    <row r="28" spans="2:6">
      <c r="B28" s="54" t="s">
        <v>271</v>
      </c>
      <c r="C28" s="54" t="s">
        <v>211</v>
      </c>
      <c r="D28" s="90" t="s">
        <v>401</v>
      </c>
      <c r="E28" s="77" t="str">
        <f t="shared" si="0"/>
        <v>"[OUTPUT FORMAT RULE] Monetary values formatted with '$', commas, 2 decimals | " &amp;</v>
      </c>
      <c r="F28" s="54" t="s">
        <v>224</v>
      </c>
    </row>
    <row r="29" spans="2:6">
      <c r="B29" s="54" t="s">
        <v>271</v>
      </c>
      <c r="C29" s="54" t="s">
        <v>216</v>
      </c>
      <c r="D29" s="90" t="s">
        <v>402</v>
      </c>
      <c r="E29" s="77" t="str">
        <f t="shared" si="0"/>
        <v>"[OUTPUT] Only header, dataset summary or statement (if any), intro, challenges, code, outputs, and footer | " &amp;</v>
      </c>
      <c r="F29" s="54" t="s">
        <v>224</v>
      </c>
    </row>
    <row r="30" spans="2:6">
      <c r="B30" s="54" t="s">
        <v>271</v>
      </c>
      <c r="C30" s="54" t="s">
        <v>174</v>
      </c>
      <c r="D30" s="90" t="s">
        <v>342</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224</v>
      </c>
    </row>
    <row r="31" spans="2:6">
      <c r="B31" s="54" t="s">
        <v>271</v>
      </c>
      <c r="C31" s="54" t="s">
        <v>175</v>
      </c>
      <c r="D31" s="90" t="s">
        <v>403</v>
      </c>
      <c r="E31" s="77" t="str">
        <f t="shared" si="0"/>
        <v>"[DATA SUMMARY FORMAT RULE] When a dataset is present, you MUST display IMMEDIATELY AFTER THE HEADER: Dataset Summary: - File Type: - Columns / Fields: - Data Types: - Notes: | " &amp;</v>
      </c>
      <c r="F31" s="54" t="s">
        <v>224</v>
      </c>
    </row>
    <row r="32" spans="2:6">
      <c r="B32" s="54" t="s">
        <v>271</v>
      </c>
      <c r="C32" s="54" t="s">
        <v>187</v>
      </c>
      <c r="D32" s="90" t="s">
        <v>404</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224</v>
      </c>
    </row>
    <row r="33" spans="2:6">
      <c r="B33" s="54" t="s">
        <v>271</v>
      </c>
      <c r="C33" s="54" t="s">
        <v>177</v>
      </c>
      <c r="D33" s="90" t="s">
        <v>405</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224</v>
      </c>
    </row>
    <row r="34" spans="2:6">
      <c r="B34" s="54" t="s">
        <v>271</v>
      </c>
      <c r="C34" s="54" t="s">
        <v>406</v>
      </c>
      <c r="D34" s="90" t="s">
        <v>407</v>
      </c>
      <c r="E34" s="77" t="str">
        <f t="shared" si="0"/>
        <v>"[REVIEW INTENT RULE] The user is expected to review, identify issues, and refactor the code to production-level quality | " &amp;</v>
      </c>
      <c r="F34" s="54" t="s">
        <v>224</v>
      </c>
    </row>
    <row r="35" spans="2:6">
      <c r="B35" s="54" t="s">
        <v>271</v>
      </c>
      <c r="C35" s="54" t="s">
        <v>178</v>
      </c>
      <c r="D35" s="90" t="s">
        <v>408</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224</v>
      </c>
    </row>
    <row r="36" spans="2:6">
      <c r="B36" s="54" t="s">
        <v>271</v>
      </c>
      <c r="C36" s="54" t="s">
        <v>194</v>
      </c>
      <c r="D36" s="90" t="s">
        <v>409</v>
      </c>
      <c r="E36" s="77" t="str">
        <f t="shared" si="0"/>
        <v>"[SUPPORT FILES RULE] If env/config is used, include: 1. Instructional sentence 2. File content in markdown code block 3. BEFORE the main code | " &amp;</v>
      </c>
      <c r="F36" s="54" t="s">
        <v>224</v>
      </c>
    </row>
    <row r="37" spans="2:6">
      <c r="B37" s="54" t="s">
        <v>271</v>
      </c>
      <c r="C37" s="54" t="s">
        <v>195</v>
      </c>
      <c r="D37" s="90" t="s">
        <v>410</v>
      </c>
      <c r="E37" s="77" t="str">
        <f t="shared" si="0"/>
        <v>"[DIFFICULTY RULE] Complexity MUST match level | " &amp;</v>
      </c>
      <c r="F37" s="54" t="s">
        <v>224</v>
      </c>
    </row>
    <row r="38" spans="2:6">
      <c r="B38" s="54" t="s">
        <v>271</v>
      </c>
      <c r="C38" s="54" t="s">
        <v>411</v>
      </c>
      <c r="D38" s="90" t="s">
        <v>412</v>
      </c>
      <c r="E38" s="77" t="str">
        <f t="shared" si="0"/>
        <v>"[DIFFICULTY CONSISTENCY RULE] All challenges MUST have similar complexity and length, even if coding styles differ | " &amp;</v>
      </c>
      <c r="F38" s="54" t="s">
        <v>224</v>
      </c>
    </row>
    <row r="39" spans="2:6">
      <c r="B39" s="54" t="s">
        <v>271</v>
      </c>
      <c r="C39" s="54" t="s">
        <v>220</v>
      </c>
      <c r="D39" s="90" t="s">
        <v>366</v>
      </c>
      <c r="E39" s="77" t="str">
        <f t="shared" si="0"/>
        <v>"[FOOTER RULE - STRICT] End your entire response EXACTLY with this markdown string (ensure all code blocks are closed before it):" &amp; CHAR(10) &amp; "---" &amp; CHAR(10) &amp; "⚡ *Coding5s System - Learn Programming by Writing Code - Coding5S.com*",</v>
      </c>
      <c r="F39" s="54" t="s">
        <v>224</v>
      </c>
    </row>
    <row r="40" spans="2:6">
      <c r="B40" s="54"/>
      <c r="C40" s="54"/>
      <c r="D40" s="90"/>
      <c r="E40" s="88" t="s">
        <v>414</v>
      </c>
      <c r="F40" s="54" t="s">
        <v>224</v>
      </c>
    </row>
    <row r="41" spans="2:6">
      <c r="B41" s="54"/>
      <c r="C41" s="54"/>
      <c r="D41" s="90"/>
      <c r="E41" s="77"/>
      <c r="F41" s="54"/>
    </row>
    <row r="42" spans="2:6">
      <c r="B42" s="74"/>
      <c r="C42" s="74"/>
      <c r="E42" s="86"/>
    </row>
    <row r="43" spans="2:6">
      <c r="B43" s="74"/>
      <c r="C43" s="74"/>
      <c r="E43" s="86"/>
    </row>
    <row r="44" spans="2:6" ht="36">
      <c r="B44" s="79" t="s">
        <v>439</v>
      </c>
      <c r="C44" s="74"/>
      <c r="E44" s="86"/>
    </row>
    <row r="45" spans="2:6">
      <c r="B45" s="76" t="s">
        <v>264</v>
      </c>
      <c r="C45" s="76" t="s">
        <v>579</v>
      </c>
      <c r="D45" s="76" t="s">
        <v>580</v>
      </c>
      <c r="E45" s="88" t="s">
        <v>265</v>
      </c>
      <c r="F45" s="32" t="s">
        <v>224</v>
      </c>
    </row>
    <row r="46" spans="2:6">
      <c r="B46" s="54" t="s">
        <v>222</v>
      </c>
      <c r="C46" s="54" t="s">
        <v>160</v>
      </c>
      <c r="D46" s="90" t="s">
        <v>338</v>
      </c>
      <c r="E46" s="77" t="str">
        <f>IF(D46="","",""""&amp;C46&amp;" "&amp;IF(C46="[FOOTER RULE - STRICT]",D46,IF(RIGHT(D46,6)=" | "&amp;CHAR(34)&amp;" &amp;",D46,D46&amp;" | "&amp;CHAR(34)&amp;" &amp;")))</f>
        <v>"[ROLE] Tech Lead | " &amp;</v>
      </c>
      <c r="F46" s="32" t="s">
        <v>224</v>
      </c>
    </row>
    <row r="47" spans="2:6">
      <c r="B47" s="54" t="s">
        <v>222</v>
      </c>
      <c r="C47" s="54" t="s">
        <v>162</v>
      </c>
      <c r="D47" s="90" t="s">
        <v>415</v>
      </c>
      <c r="E47" s="77" t="str">
        <f t="shared" ref="E47:E76" si="1">IF(D47="","",""""&amp;C47&amp;" "&amp;IF(C47="[FOOTER RULE - STRICT]",D47,IF(RIGHT(D47,6)=" | "&amp;CHAR(34)&amp;" &amp;",D47,D47&amp;" | "&amp;CHAR(34)&amp;" &amp;")))</f>
        <v>"[TASK] Provide a messy but functional project for refactoring | " &amp;</v>
      </c>
      <c r="F47" s="32" t="s">
        <v>224</v>
      </c>
    </row>
    <row r="48" spans="2:6">
      <c r="B48" s="54" t="s">
        <v>222</v>
      </c>
      <c r="C48" s="54" t="s">
        <v>313</v>
      </c>
      <c r="D48" s="90" t="s">
        <v>165</v>
      </c>
      <c r="E48" s="77" t="str">
        <f t="shared" si="1"/>
        <v>"[PROJECT] " &amp; I9 &amp; " | " &amp;</v>
      </c>
      <c r="F48" s="32" t="s">
        <v>224</v>
      </c>
    </row>
    <row r="49" spans="2:6">
      <c r="B49" s="54" t="s">
        <v>222</v>
      </c>
      <c r="C49" s="54" t="s">
        <v>253</v>
      </c>
      <c r="D49" s="90" t="s">
        <v>720</v>
      </c>
      <c r="E49" s="77" t="str">
        <f t="shared" si="1"/>
        <v>"[TOPICS USED] " &amp; A9 &amp; " | " &amp;</v>
      </c>
      <c r="F49" s="32" t="s">
        <v>224</v>
      </c>
    </row>
    <row r="50" spans="2:6">
      <c r="B50" s="54" t="s">
        <v>222</v>
      </c>
      <c r="C50" s="54" t="s">
        <v>166</v>
      </c>
      <c r="D50" s="90" t="s">
        <v>167</v>
      </c>
      <c r="E50" s="77" t="str">
        <f t="shared" si="1"/>
        <v>"[LEVEL] " &amp; G9 &amp; " | " &amp;</v>
      </c>
      <c r="F50" s="32" t="s">
        <v>224</v>
      </c>
    </row>
    <row r="51" spans="2:6">
      <c r="B51" s="54" t="s">
        <v>222</v>
      </c>
      <c r="C51" s="54" t="s">
        <v>170</v>
      </c>
      <c r="D51" s="90" t="s">
        <v>416</v>
      </c>
      <c r="E51" s="77" t="str">
        <f t="shared" si="1"/>
        <v>"[PERSONA RULE] Act as a Tech Lead. A junior wrote this working but messy code. Tone: professional but exhausted | " &amp;</v>
      </c>
      <c r="F51" s="32" t="s">
        <v>224</v>
      </c>
    </row>
    <row r="52" spans="2:6">
      <c r="B52" s="54" t="s">
        <v>222</v>
      </c>
      <c r="C52" s="54" t="s">
        <v>215</v>
      </c>
      <c r="D52" s="90" t="s">
        <v>591</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224</v>
      </c>
    </row>
    <row r="53" spans="2:6">
      <c r="B53" s="54" t="s">
        <v>222</v>
      </c>
      <c r="C53" s="54" t="s">
        <v>229</v>
      </c>
      <c r="D53" s="90" t="s">
        <v>267</v>
      </c>
      <c r="E53" s="77" t="str">
        <f t="shared" si="1"/>
        <v>"[LIBRARY BEING LEARNED] " &amp; $I$3 &amp; " | " &amp;</v>
      </c>
      <c r="F53" s="32" t="s">
        <v>224</v>
      </c>
    </row>
    <row r="54" spans="2:6">
      <c r="B54" s="75" t="s">
        <v>222</v>
      </c>
      <c r="C54" s="54" t="s">
        <v>225</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54" s="77"/>
      <c r="F54" s="32" t="s">
        <v>224</v>
      </c>
    </row>
    <row r="55" spans="2:6">
      <c r="B55" s="54" t="s">
        <v>222</v>
      </c>
      <c r="C55" s="54" t="s">
        <v>172</v>
      </c>
      <c r="D55" s="90" t="s">
        <v>254</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491</v>
      </c>
      <c r="D56" s="90" t="s">
        <v>483</v>
      </c>
      <c r="E56" s="77" t="str">
        <f t="shared" si="1"/>
        <v>"[LANGUAGE SEED CONTEXT] " &amp; IF($AE$7 = "", "Language Seed Not Necessary", "You MUST strictly follow this seed context to enhance, adapt, and naturalize your tone, vocabulary, and instructional quality in " &amp; $B$6 &amp; ": " &amp; $AE$7) &amp; " | " &amp;</v>
      </c>
      <c r="F56" s="32" t="s">
        <v>224</v>
      </c>
    </row>
    <row r="57" spans="2:6">
      <c r="B57" s="54" t="s">
        <v>223</v>
      </c>
      <c r="C57" s="54" t="s">
        <v>230</v>
      </c>
      <c r="D57" s="90"/>
      <c r="E57" s="77" t="str">
        <f t="shared" si="1"/>
        <v/>
      </c>
      <c r="F57" s="32" t="s">
        <v>224</v>
      </c>
    </row>
    <row r="58" spans="2:6">
      <c r="B58" s="54" t="s">
        <v>223</v>
      </c>
      <c r="C58" s="54" t="s">
        <v>230</v>
      </c>
      <c r="D58" s="90"/>
      <c r="E58" s="77" t="str">
        <f t="shared" si="1"/>
        <v/>
      </c>
      <c r="F58" s="32" t="s">
        <v>224</v>
      </c>
    </row>
    <row r="59" spans="2:6">
      <c r="B59" s="54" t="s">
        <v>223</v>
      </c>
      <c r="C59" s="54" t="s">
        <v>230</v>
      </c>
      <c r="D59" s="90"/>
      <c r="E59" s="77" t="str">
        <f t="shared" si="1"/>
        <v/>
      </c>
      <c r="F59" s="32" t="s">
        <v>224</v>
      </c>
    </row>
    <row r="60" spans="2:6">
      <c r="B60" s="54" t="s">
        <v>271</v>
      </c>
      <c r="C60" s="54" t="s">
        <v>180</v>
      </c>
      <c r="D60" s="90" t="s">
        <v>417</v>
      </c>
      <c r="E60" s="77" t="str">
        <f t="shared" si="1"/>
        <v>"[CODE QUALITY RULE] Code MUST be correct and executable but not perfectly clean | " &amp;</v>
      </c>
      <c r="F60" s="32" t="s">
        <v>224</v>
      </c>
    </row>
    <row r="61" spans="2:6">
      <c r="B61" s="54" t="s">
        <v>271</v>
      </c>
      <c r="C61" s="54" t="s">
        <v>395</v>
      </c>
      <c r="D61" s="90" t="s">
        <v>418</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224</v>
      </c>
    </row>
    <row r="62" spans="2:6">
      <c r="B62" s="54" t="s">
        <v>271</v>
      </c>
      <c r="C62" s="54" t="s">
        <v>190</v>
      </c>
      <c r="D62" s="90" t="s">
        <v>419</v>
      </c>
      <c r="E62" s="77" t="str">
        <f t="shared" si="1"/>
        <v>"[DATA ROBUSTNESS RULE] Handle real-world data safely | " &amp;</v>
      </c>
      <c r="F62" s="32" t="s">
        <v>224</v>
      </c>
    </row>
    <row r="63" spans="2:6">
      <c r="B63" s="54" t="s">
        <v>271</v>
      </c>
      <c r="C63" s="54" t="s">
        <v>207</v>
      </c>
      <c r="D63" s="90" t="s">
        <v>280</v>
      </c>
      <c r="E63" s="77" t="str">
        <f t="shared" si="1"/>
        <v>"[FORMAT RULE] Only valid markdown code blocks allowed | " &amp;</v>
      </c>
      <c r="F63" s="32" t="s">
        <v>224</v>
      </c>
    </row>
    <row r="64" spans="2:6">
      <c r="B64" s="54" t="s">
        <v>271</v>
      </c>
      <c r="C64" s="54" t="s">
        <v>209</v>
      </c>
      <c r="D64" s="90" t="s">
        <v>281</v>
      </c>
      <c r="E64" s="77" t="str">
        <f t="shared" si="1"/>
        <v>"[LANGUAGE TAG RULE] ALWAYS label markdown code blocks with the correct underlying programming language (e.g., python, javascript, sql) | " &amp;</v>
      </c>
      <c r="F64" s="32" t="s">
        <v>224</v>
      </c>
    </row>
    <row r="65" spans="2:6">
      <c r="B65" s="54" t="s">
        <v>271</v>
      </c>
      <c r="C65" s="54" t="s">
        <v>174</v>
      </c>
      <c r="D65" s="90" t="s">
        <v>420</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224</v>
      </c>
    </row>
    <row r="66" spans="2:6">
      <c r="B66" s="54" t="s">
        <v>271</v>
      </c>
      <c r="C66" s="54" t="s">
        <v>187</v>
      </c>
      <c r="D66" s="90" t="s">
        <v>421</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224</v>
      </c>
    </row>
    <row r="67" spans="2:6">
      <c r="B67" s="54" t="s">
        <v>271</v>
      </c>
      <c r="C67" s="54" t="s">
        <v>177</v>
      </c>
      <c r="D67" s="90" t="s">
        <v>422</v>
      </c>
      <c r="E67" s="77" t="str">
        <f t="shared" si="1"/>
        <v>"[OUTPUT CONTRACT] EXACTLY 1 project. Structure MUST be: 1. Tech Lead Intro Email 2. Project: Objective (max 6 lines), Expected Output (code block), Dirty Code | " &amp;</v>
      </c>
      <c r="F67" s="32" t="s">
        <v>224</v>
      </c>
    </row>
    <row r="68" spans="2:6">
      <c r="B68" s="54" t="s">
        <v>271</v>
      </c>
      <c r="C68" s="54" t="s">
        <v>406</v>
      </c>
      <c r="D68" s="90" t="s">
        <v>423</v>
      </c>
      <c r="E68" s="77" t="str">
        <f t="shared" si="1"/>
        <v>"[REVIEW INTENT RULE] The user is expected to review and refactor the project to improve structure, readability, and maintainability | " &amp;</v>
      </c>
      <c r="F68" s="32" t="s">
        <v>224</v>
      </c>
    </row>
    <row r="69" spans="2:6">
      <c r="B69" s="54" t="s">
        <v>271</v>
      </c>
      <c r="C69" s="54" t="s">
        <v>178</v>
      </c>
      <c r="D69" s="90" t="s">
        <v>424</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224</v>
      </c>
    </row>
    <row r="70" spans="2:6">
      <c r="B70" s="54" t="s">
        <v>271</v>
      </c>
      <c r="C70" s="54" t="s">
        <v>194</v>
      </c>
      <c r="D70" s="90" t="s">
        <v>425</v>
      </c>
      <c r="E70" s="77" t="str">
        <f t="shared" si="1"/>
        <v>"[SUPPORT FILES RULE] Include config files before code if needed | " &amp;</v>
      </c>
      <c r="F70" s="32" t="s">
        <v>224</v>
      </c>
    </row>
    <row r="71" spans="2:6">
      <c r="B71" s="54" t="s">
        <v>271</v>
      </c>
      <c r="C71" s="54" t="s">
        <v>259</v>
      </c>
      <c r="D71" s="90" t="s">
        <v>426</v>
      </c>
      <c r="E71" s="77" t="str">
        <f t="shared" si="1"/>
        <v>"[EXECUTION RULE] Code MUST run and produce correct output | " &amp;</v>
      </c>
      <c r="F71" s="32" t="s">
        <v>224</v>
      </c>
    </row>
    <row r="72" spans="2:6">
      <c r="B72" s="54" t="s">
        <v>271</v>
      </c>
      <c r="C72" s="54" t="s">
        <v>212</v>
      </c>
      <c r="D72" s="90" t="s">
        <v>427</v>
      </c>
      <c r="E72" s="77" t="str">
        <f t="shared" si="1"/>
        <v>"[CONSISTENCY RULE] Project must match objective | " &amp;</v>
      </c>
      <c r="F72" s="32" t="s">
        <v>224</v>
      </c>
    </row>
    <row r="73" spans="2:6">
      <c r="B73" s="54" t="s">
        <v>271</v>
      </c>
      <c r="C73" s="54" t="s">
        <v>216</v>
      </c>
      <c r="D73" s="90" t="s">
        <v>428</v>
      </c>
      <c r="E73" s="77" t="str">
        <f t="shared" si="1"/>
        <v>"[OUTPUT] Only header, dataset summary or statement (if any), intro email, objective, expected output, code, and footer | " &amp;</v>
      </c>
      <c r="F73" s="32" t="s">
        <v>224</v>
      </c>
    </row>
    <row r="74" spans="2:6">
      <c r="B74" s="54" t="s">
        <v>271</v>
      </c>
      <c r="C74" s="54" t="s">
        <v>220</v>
      </c>
      <c r="D74" s="90" t="s">
        <v>380</v>
      </c>
      <c r="E74" s="77" t="str">
        <f t="shared" si="1"/>
        <v>"[FOOTER RULE - STRICT] End your entire response EXACTLY with this markdown string (ensure all code blocks are closed before it):" &amp; CHAR(10) &amp; "---" &amp; CHAR(10) &amp; "⚡ *Coding5s System - Learn Programming by Writing Code - Coding5S.com*")</v>
      </c>
      <c r="F74" s="32" t="s">
        <v>224</v>
      </c>
    </row>
    <row r="75" spans="2:6">
      <c r="B75" s="54"/>
      <c r="C75" s="54"/>
      <c r="D75" s="90"/>
      <c r="E75" s="77" t="str">
        <f t="shared" si="1"/>
        <v/>
      </c>
      <c r="F75" s="32" t="s">
        <v>224</v>
      </c>
    </row>
    <row r="76" spans="2:6">
      <c r="B76" s="54"/>
      <c r="C76" s="54"/>
      <c r="D76" s="90"/>
      <c r="E76" s="77" t="str">
        <f t="shared" si="1"/>
        <v/>
      </c>
      <c r="F76" s="32" t="s">
        <v>224</v>
      </c>
    </row>
    <row r="77" spans="2:6">
      <c r="E77" s="86"/>
      <c r="F77" t="s">
        <v>224</v>
      </c>
    </row>
    <row r="79" spans="2:6" ht="36">
      <c r="B79" s="80" t="s">
        <v>438</v>
      </c>
    </row>
    <row r="80" spans="2:6">
      <c r="B80" s="76" t="s">
        <v>221</v>
      </c>
      <c r="C80" s="76" t="s">
        <v>579</v>
      </c>
      <c r="D80" s="76" t="s">
        <v>580</v>
      </c>
      <c r="E80" s="89" t="s">
        <v>234</v>
      </c>
      <c r="F80" s="54" t="s">
        <v>224</v>
      </c>
    </row>
    <row r="81" spans="2:6">
      <c r="B81" s="54" t="s">
        <v>222</v>
      </c>
      <c r="C81" s="54" t="s">
        <v>429</v>
      </c>
      <c r="D81" s="90" t="s">
        <v>430</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224</v>
      </c>
    </row>
    <row r="82" spans="2:6">
      <c r="B82" s="54" t="s">
        <v>222</v>
      </c>
      <c r="C82" s="54" t="s">
        <v>236</v>
      </c>
      <c r="D82" s="90" t="s">
        <v>431</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224</v>
      </c>
    </row>
    <row r="83" spans="2:6">
      <c r="B83" s="54" t="s">
        <v>222</v>
      </c>
      <c r="C83" s="54" t="s">
        <v>237</v>
      </c>
      <c r="D83" s="90" t="s">
        <v>724</v>
      </c>
      <c r="E83" s="17" t="str">
        <f t="shared" si="2"/>
        <v>"[CONTEXT] You are performing a Code Review for a " &amp; IF(UPPER(H9)="PROJECT", "PROJECT: " &amp; I9 &amp; ". Topics involved: " &amp; A9 &amp; ". Project objective: " &amp; J9, "TOPIC: " &amp; I9 &amp; ". Topic details: " &amp; J9) &amp; " | " &amp;</v>
      </c>
      <c r="F83" s="54" t="s">
        <v>224</v>
      </c>
    </row>
    <row r="84" spans="2:6">
      <c r="B84" s="54" t="s">
        <v>222</v>
      </c>
      <c r="C84" s="54" t="s">
        <v>162</v>
      </c>
      <c r="D84" s="90" t="s">
        <v>432</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224</v>
      </c>
    </row>
    <row r="85" spans="2:6">
      <c r="B85" s="54" t="s">
        <v>222</v>
      </c>
      <c r="C85" s="54" t="s">
        <v>229</v>
      </c>
      <c r="D85" s="90" t="s">
        <v>267</v>
      </c>
      <c r="E85" s="17" t="str">
        <f t="shared" si="2"/>
        <v>"[LIBRARY BEING LEARNED] " &amp; $I$3 &amp; " | " &amp;</v>
      </c>
      <c r="F85" s="54" t="s">
        <v>224</v>
      </c>
    </row>
    <row r="86" spans="2:6">
      <c r="B86" s="54" t="s">
        <v>222</v>
      </c>
      <c r="C86" s="54" t="s">
        <v>172</v>
      </c>
      <c r="D86" s="90"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0"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0" t="s">
        <v>592</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224</v>
      </c>
    </row>
    <row r="89" spans="2:6">
      <c r="B89" s="54" t="s">
        <v>223</v>
      </c>
      <c r="C89" s="54" t="s">
        <v>230</v>
      </c>
      <c r="D89" s="90"/>
      <c r="E89" s="17" t="str">
        <f t="shared" si="2"/>
        <v/>
      </c>
      <c r="F89" s="54" t="s">
        <v>224</v>
      </c>
    </row>
    <row r="90" spans="2:6">
      <c r="B90" s="54" t="s">
        <v>223</v>
      </c>
      <c r="C90" s="54" t="s">
        <v>230</v>
      </c>
      <c r="D90" s="90"/>
      <c r="E90" s="17" t="str">
        <f t="shared" si="2"/>
        <v/>
      </c>
      <c r="F90" s="54" t="s">
        <v>224</v>
      </c>
    </row>
    <row r="91" spans="2:6">
      <c r="B91" s="54" t="s">
        <v>223</v>
      </c>
      <c r="C91" s="54" t="s">
        <v>243</v>
      </c>
      <c r="D91" s="90" t="str">
        <f>Variables!E56 &amp; " | " &amp; CHAR(34) &amp; " &amp;"</f>
        <v>Code MUST adhere strictly to PEP 8 guidelines. Use snake_case for variables/functions, UPPER_CASE for constants, snake_case for files. Avoid global state; emphasize strict type hints, functools, and clean functional architectures without OOP classes. | " &amp;</v>
      </c>
      <c r="E91" s="17" t="str">
        <f t="shared" si="2"/>
        <v>"[PYTHON QUALITY RULE - STRICT] Code MUST adhere strictly to PEP 8 guidelines. Use snake_case for variables/functions, UPPER_CASE for constants, snake_case for files. Avoid global state; emphasize strict type hints, functools, and clean functional architectures without OOP classes. | " &amp;</v>
      </c>
      <c r="F91" s="54" t="s">
        <v>224</v>
      </c>
    </row>
    <row r="92" spans="2:6">
      <c r="B92" s="54" t="s">
        <v>271</v>
      </c>
      <c r="C92" s="54" t="s">
        <v>238</v>
      </c>
      <c r="D92" s="90" t="s">
        <v>433</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224</v>
      </c>
    </row>
    <row r="93" spans="2:6">
      <c r="B93" s="54" t="s">
        <v>271</v>
      </c>
      <c r="C93" s="54" t="s">
        <v>240</v>
      </c>
      <c r="D93" s="90" t="s">
        <v>434</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224</v>
      </c>
    </row>
    <row r="94" spans="2:6">
      <c r="B94" s="54" t="s">
        <v>271</v>
      </c>
      <c r="C94" s="54" t="s">
        <v>241</v>
      </c>
      <c r="D94" s="90" t="s">
        <v>435</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224</v>
      </c>
    </row>
    <row r="95" spans="2:6">
      <c r="B95" s="54" t="s">
        <v>271</v>
      </c>
      <c r="C95" s="54" t="s">
        <v>244</v>
      </c>
      <c r="D95" s="90" t="s">
        <v>436</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224</v>
      </c>
    </row>
    <row r="96" spans="2:6">
      <c r="B96" s="54" t="s">
        <v>271</v>
      </c>
      <c r="C96" s="54" t="s">
        <v>330</v>
      </c>
      <c r="D96" s="90" t="s">
        <v>500</v>
      </c>
      <c r="E96" s="17" t="str">
        <f t="shared" si="2"/>
        <v>"[FOOTER RULE] End your response with: '--- ⚡ *Coding5s Mentor System — Eliminating Technical Debt with Elegance*'",</v>
      </c>
      <c r="F96" s="54" t="s">
        <v>224</v>
      </c>
    </row>
    <row r="97" spans="2:6">
      <c r="B97" s="54"/>
      <c r="C97" s="54"/>
      <c r="D97" s="90"/>
      <c r="E97" s="88" t="s">
        <v>437</v>
      </c>
      <c r="F97" s="54" t="s">
        <v>224</v>
      </c>
    </row>
    <row r="98" spans="2:6">
      <c r="B98" s="54"/>
      <c r="C98" s="54"/>
      <c r="D98" s="90"/>
      <c r="E98" s="77" t="str">
        <f t="shared" ref="E98:E100" si="3">IF(D98="","",""""&amp;C98&amp;" "&amp;IF(C98="[FOOTER RULE - STRICT]",D98,IF(RIGHT(D98,6)=" | "&amp;CHAR(34)&amp;" &amp;",D98,D98&amp;" | "&amp;CHAR(34)&amp;" &amp;")))</f>
        <v/>
      </c>
      <c r="F98" s="54" t="s">
        <v>224</v>
      </c>
    </row>
    <row r="99" spans="2:6">
      <c r="B99" s="54"/>
      <c r="C99" s="54"/>
      <c r="D99" s="90"/>
      <c r="E99" s="77" t="str">
        <f t="shared" si="3"/>
        <v/>
      </c>
      <c r="F99" s="54" t="s">
        <v>224</v>
      </c>
    </row>
    <row r="100" spans="2:6">
      <c r="B100" s="54"/>
      <c r="C100" s="54"/>
      <c r="D100" s="90"/>
      <c r="E100" s="77" t="str">
        <f t="shared" si="3"/>
        <v/>
      </c>
      <c r="F100" s="54" t="s">
        <v>224</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6" zoomScaleNormal="100" workbookViewId="0">
      <selection activeCell="D90" sqref="D90"/>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449</v>
      </c>
      <c r="D2" s="81" t="s">
        <v>450</v>
      </c>
      <c r="H2" s="82"/>
      <c r="T2" s="82"/>
    </row>
    <row r="3" spans="2:29">
      <c r="B3" s="76" t="s">
        <v>221</v>
      </c>
      <c r="C3" s="76" t="s">
        <v>579</v>
      </c>
      <c r="D3" s="76" t="s">
        <v>580</v>
      </c>
      <c r="E3" s="88" t="s">
        <v>228</v>
      </c>
      <c r="F3" s="4" t="s">
        <v>224</v>
      </c>
      <c r="AC3" t="s">
        <v>224</v>
      </c>
    </row>
    <row r="4" spans="2:29">
      <c r="B4" s="75" t="s">
        <v>222</v>
      </c>
      <c r="C4" s="54" t="s">
        <v>160</v>
      </c>
      <c r="D4" s="91" t="s">
        <v>453</v>
      </c>
      <c r="E4" s="77" t="str">
        <f t="shared" ref="E4:E41" si="0">IF(D4="","",""""&amp;C4&amp;" "&amp;IF(C4="[FOOTER RULE - STRICT]",D4,IF(RIGHT(D4,6)=" | "&amp;CHAR(34)&amp;" &amp;",D4,D4&amp;" | "&amp;CHAR(34)&amp;" &amp;")))</f>
        <v>"[ROLE] Tech Product Manager assigning a " &amp; $I$2 &amp; " Jira Ticket | " &amp;</v>
      </c>
      <c r="F4" s="54" t="s">
        <v>224</v>
      </c>
    </row>
    <row r="5" spans="2:29">
      <c r="B5" s="75" t="s">
        <v>222</v>
      </c>
      <c r="C5" s="54" t="s">
        <v>162</v>
      </c>
      <c r="D5" s="91" t="s">
        <v>454</v>
      </c>
      <c r="E5" s="77" t="str">
        <f t="shared" si="0"/>
        <v>"[TASK] Provide a guided implementation exercise with full solution for learning purposes | " &amp;</v>
      </c>
      <c r="F5" s="54" t="s">
        <v>224</v>
      </c>
    </row>
    <row r="6" spans="2:29">
      <c r="B6" s="75" t="s">
        <v>222</v>
      </c>
      <c r="C6" s="54" t="s">
        <v>164</v>
      </c>
      <c r="D6" s="91" t="s">
        <v>165</v>
      </c>
      <c r="E6" s="77" t="str">
        <f t="shared" si="0"/>
        <v>"[TOPIC] " &amp; I9 &amp; " | " &amp;</v>
      </c>
      <c r="F6" s="54" t="s">
        <v>224</v>
      </c>
    </row>
    <row r="7" spans="2:29">
      <c r="B7" s="75" t="s">
        <v>222</v>
      </c>
      <c r="C7" s="54" t="s">
        <v>166</v>
      </c>
      <c r="D7" s="91" t="s">
        <v>167</v>
      </c>
      <c r="E7" s="77" t="str">
        <f t="shared" si="0"/>
        <v>"[LEVEL] " &amp; G9 &amp; " | " &amp;</v>
      </c>
      <c r="F7" s="54" t="s">
        <v>224</v>
      </c>
    </row>
    <row r="8" spans="2:29">
      <c r="B8" s="75" t="s">
        <v>222</v>
      </c>
      <c r="C8" s="54" t="s">
        <v>229</v>
      </c>
      <c r="D8" s="91" t="s">
        <v>267</v>
      </c>
      <c r="E8" s="77" t="str">
        <f t="shared" si="0"/>
        <v>"[LIBRARY BEING LEARNED] " &amp; $I$3 &amp; " | " &amp;</v>
      </c>
      <c r="F8" s="54" t="s">
        <v>224</v>
      </c>
    </row>
    <row r="9" spans="2:29">
      <c r="B9" s="75" t="s">
        <v>222</v>
      </c>
      <c r="C9" s="54" t="s">
        <v>225</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9" s="77" t="str">
        <f t="shared" si="0"/>
        <v>"[ECOSYSTEM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v>
      </c>
      <c r="F9" s="54" t="s">
        <v>224</v>
      </c>
    </row>
    <row r="10" spans="2:29">
      <c r="B10" s="75" t="s">
        <v>222</v>
      </c>
      <c r="C10" s="54" t="s">
        <v>170</v>
      </c>
      <c r="D10" s="91" t="s">
        <v>455</v>
      </c>
      <c r="E10" s="77" t="str">
        <f t="shared" si="0"/>
        <v>"[PERSONA RULE] Act as a professional Tech Product Manager writing clear Jira tickets | " &amp;</v>
      </c>
      <c r="F10" s="54" t="s">
        <v>224</v>
      </c>
    </row>
    <row r="11" spans="2:29">
      <c r="B11" s="75" t="s">
        <v>222</v>
      </c>
      <c r="C11" s="54" t="s">
        <v>172</v>
      </c>
      <c r="D11" s="91" t="s">
        <v>393</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224</v>
      </c>
    </row>
    <row r="12" spans="2:29">
      <c r="B12" s="75" t="s">
        <v>222</v>
      </c>
      <c r="C12" s="54" t="s">
        <v>491</v>
      </c>
      <c r="D12" s="91" t="s">
        <v>483</v>
      </c>
      <c r="E12" s="77" t="str">
        <f t="shared" si="0"/>
        <v>"[LANGUAGE SEED CONTEXT] " &amp; IF($AE$7 = "", "Language Seed Not Necessary", "You MUST strictly follow this seed context to enhance, adapt, and naturalize your tone, vocabulary, and instructional quality in " &amp; $B$6 &amp; ": " &amp; $AE$7) &amp; " | " &amp;</v>
      </c>
      <c r="F12" s="54" t="s">
        <v>224</v>
      </c>
    </row>
    <row r="13" spans="2:29">
      <c r="B13" s="75" t="s">
        <v>222</v>
      </c>
      <c r="C13" s="54" t="s">
        <v>215</v>
      </c>
      <c r="D13" s="91" t="s">
        <v>593</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224</v>
      </c>
    </row>
    <row r="14" spans="2:29">
      <c r="B14" s="83" t="s">
        <v>223</v>
      </c>
      <c r="C14" s="54" t="s">
        <v>230</v>
      </c>
      <c r="D14" s="91"/>
      <c r="E14" s="77" t="str">
        <f t="shared" si="0"/>
        <v/>
      </c>
      <c r="F14" s="54" t="s">
        <v>224</v>
      </c>
    </row>
    <row r="15" spans="2:29">
      <c r="B15" s="83" t="s">
        <v>223</v>
      </c>
      <c r="C15" s="54" t="s">
        <v>230</v>
      </c>
      <c r="D15" s="91"/>
      <c r="E15" s="77" t="str">
        <f t="shared" si="0"/>
        <v/>
      </c>
      <c r="F15" s="54" t="s">
        <v>224</v>
      </c>
    </row>
    <row r="16" spans="2:29">
      <c r="B16" s="54" t="s">
        <v>271</v>
      </c>
      <c r="C16" s="54" t="s">
        <v>669</v>
      </c>
      <c r="D16" s="91" t="s">
        <v>460</v>
      </c>
      <c r="E16" s="77" t="str">
        <f t="shared" si="0"/>
        <v>"[FUNCTIONAL_STRUCTURE_POLICY] Rule: " &amp; IF(G9="Beginner", "Use simple scripts or minimal functions. ", IF(G9="Intermediate", "Use functions where appropriate. ", "Use modular functions with clear structure. ")) &amp; " | " &amp;</v>
      </c>
      <c r="F16" s="54" t="s">
        <v>224</v>
      </c>
    </row>
    <row r="17" spans="2:6">
      <c r="B17" s="54" t="s">
        <v>271</v>
      </c>
      <c r="C17" s="54" t="s">
        <v>668</v>
      </c>
      <c r="D17" s="91" t="s">
        <v>670</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224</v>
      </c>
    </row>
    <row r="18" spans="2:6">
      <c r="B18" s="54" t="s">
        <v>271</v>
      </c>
      <c r="C18" s="54" t="s">
        <v>180</v>
      </c>
      <c r="D18" s="91" t="s">
        <v>461</v>
      </c>
      <c r="E18" s="77" t="str">
        <f t="shared" si="0"/>
        <v>"[CODE QUALITY RULE] Code MUST be clean, readable, and production-like | " &amp;</v>
      </c>
      <c r="F18" s="54" t="s">
        <v>224</v>
      </c>
    </row>
    <row r="19" spans="2:6">
      <c r="B19" s="54" t="s">
        <v>271</v>
      </c>
      <c r="C19" s="54" t="s">
        <v>188</v>
      </c>
      <c r="D19" s="91" t="s">
        <v>667</v>
      </c>
      <c r="E19" s="77" t="str">
        <f t="shared" si="0"/>
        <v>"[FILE HANDLING RULE] Use correct loaders and enforce encoding='utf-8' and newline=' when applicable or supported by the programming language. | " &amp;</v>
      </c>
      <c r="F19" s="54" t="s">
        <v>224</v>
      </c>
    </row>
    <row r="20" spans="2:6">
      <c r="B20" s="54" t="s">
        <v>271</v>
      </c>
      <c r="C20" s="54" t="s">
        <v>189</v>
      </c>
      <c r="D20" s="91" t="s">
        <v>666</v>
      </c>
      <c r="E20" s="77" t="str">
        <f t="shared" si="0"/>
        <v>"[DATA TYPE RULE] Explicit casting required before calculations if the programming language requires it. | " &amp;</v>
      </c>
      <c r="F20" s="54" t="s">
        <v>224</v>
      </c>
    </row>
    <row r="21" spans="2:6">
      <c r="B21" s="54" t="s">
        <v>271</v>
      </c>
      <c r="C21" s="54" t="s">
        <v>190</v>
      </c>
      <c r="D21" s="91" t="s">
        <v>462</v>
      </c>
      <c r="E21" s="77" t="str">
        <f t="shared" si="0"/>
        <v>"[DATA ROBUSTNESS RULE] Handle missing or malformed data safely | " &amp;</v>
      </c>
      <c r="F21" s="54" t="s">
        <v>224</v>
      </c>
    </row>
    <row r="22" spans="2:6">
      <c r="B22" s="54" t="s">
        <v>271</v>
      </c>
      <c r="C22" s="54" t="s">
        <v>191</v>
      </c>
      <c r="D22" s="91" t="s">
        <v>665</v>
      </c>
      <c r="E22" s="77" t="str">
        <f t="shared" si="0"/>
        <v>"[BOOLEAN HANDLING RULE] Normalize boolean values before comparison if the programming language requires it. | " &amp;</v>
      </c>
      <c r="F22" s="54" t="s">
        <v>224</v>
      </c>
    </row>
    <row r="23" spans="2:6">
      <c r="B23" s="54" t="s">
        <v>271</v>
      </c>
      <c r="C23" s="54" t="s">
        <v>192</v>
      </c>
      <c r="D23" s="91" t="s">
        <v>400</v>
      </c>
      <c r="E23" s="77" t="str">
        <f t="shared" si="0"/>
        <v>"[DATA CONSISTENCY RULE] Respect dataset schema | " &amp;</v>
      </c>
      <c r="F23" s="54" t="s">
        <v>224</v>
      </c>
    </row>
    <row r="24" spans="2:6">
      <c r="B24" s="54" t="s">
        <v>271</v>
      </c>
      <c r="C24" s="54" t="s">
        <v>456</v>
      </c>
      <c r="D24" s="91" t="s">
        <v>457</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224</v>
      </c>
    </row>
    <row r="25" spans="2:6">
      <c r="B25" s="54" t="s">
        <v>271</v>
      </c>
      <c r="C25" s="54" t="s">
        <v>174</v>
      </c>
      <c r="D25" s="91" t="s">
        <v>672</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224</v>
      </c>
    </row>
    <row r="26" spans="2:6">
      <c r="B26" s="54" t="s">
        <v>271</v>
      </c>
      <c r="C26" s="54" t="s">
        <v>175</v>
      </c>
      <c r="D26" s="91" t="s">
        <v>403</v>
      </c>
      <c r="E26" s="77" t="str">
        <f t="shared" si="0"/>
        <v>"[DATA SUMMARY FORMAT RULE] When a dataset is present, you MUST display IMMEDIATELY AFTER THE HEADER: Dataset Summary: - File Type: - Columns / Fields: - Data Types: - Notes: | " &amp;</v>
      </c>
      <c r="F26" s="54" t="s">
        <v>224</v>
      </c>
    </row>
    <row r="27" spans="2:6">
      <c r="B27" s="54" t="s">
        <v>271</v>
      </c>
      <c r="C27" s="54" t="s">
        <v>177</v>
      </c>
      <c r="D27" s="91" t="s">
        <v>490</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224</v>
      </c>
    </row>
    <row r="28" spans="2:6">
      <c r="B28" s="54" t="s">
        <v>271</v>
      </c>
      <c r="C28" s="54" t="s">
        <v>178</v>
      </c>
      <c r="D28" s="91" t="s">
        <v>458</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224</v>
      </c>
    </row>
    <row r="29" spans="2:6">
      <c r="B29" s="54" t="s">
        <v>271</v>
      </c>
      <c r="C29" s="54" t="s">
        <v>299</v>
      </c>
      <c r="D29" s="91" t="s">
        <v>463</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224</v>
      </c>
    </row>
    <row r="30" spans="2:6">
      <c r="B30" s="54" t="s">
        <v>271</v>
      </c>
      <c r="C30" s="54" t="s">
        <v>195</v>
      </c>
      <c r="D30" s="91" t="s">
        <v>410</v>
      </c>
      <c r="E30" s="77" t="str">
        <f t="shared" si="0"/>
        <v>"[DIFFICULTY RULE] Complexity MUST match level | " &amp;</v>
      </c>
      <c r="F30" s="54" t="s">
        <v>224</v>
      </c>
    </row>
    <row r="31" spans="2:6">
      <c r="B31" s="54" t="s">
        <v>271</v>
      </c>
      <c r="C31" s="54" t="s">
        <v>207</v>
      </c>
      <c r="D31" s="91" t="s">
        <v>280</v>
      </c>
      <c r="E31" s="77" t="str">
        <f t="shared" si="0"/>
        <v>"[FORMAT RULE] Only valid markdown code blocks allowed | " &amp;</v>
      </c>
      <c r="F31" s="54" t="s">
        <v>224</v>
      </c>
    </row>
    <row r="32" spans="2:6">
      <c r="B32" s="54" t="s">
        <v>271</v>
      </c>
      <c r="C32" s="54" t="s">
        <v>209</v>
      </c>
      <c r="D32" s="91" t="s">
        <v>281</v>
      </c>
      <c r="E32" s="77" t="str">
        <f t="shared" si="0"/>
        <v>"[LANGUAGE TAG RULE] ALWAYS label markdown code blocks with the correct underlying programming language (e.g., python, javascript, sql) | " &amp;</v>
      </c>
      <c r="F32" s="54" t="s">
        <v>224</v>
      </c>
    </row>
    <row r="33" spans="2:6">
      <c r="B33" s="54" t="s">
        <v>271</v>
      </c>
      <c r="C33" s="54" t="s">
        <v>216</v>
      </c>
      <c r="D33" s="91" t="s">
        <v>464</v>
      </c>
      <c r="E33" s="77" t="str">
        <f t="shared" si="0"/>
        <v>"[OUTPUT] Only header, dataset summary or statement (if any), the defined sections, and footer | " &amp;</v>
      </c>
      <c r="F33" s="54" t="s">
        <v>224</v>
      </c>
    </row>
    <row r="34" spans="2:6">
      <c r="B34" s="54" t="s">
        <v>271</v>
      </c>
      <c r="C34" s="54" t="s">
        <v>220</v>
      </c>
      <c r="D34" s="91" t="s">
        <v>465</v>
      </c>
      <c r="E34" s="77" t="str">
        <f t="shared" si="0"/>
        <v>"[FOOTER RULE - STRICT] End your entire response EXACTLY with this markdown string (ensure all code blocks are closed before it):" &amp; CHAR(10) &amp; "---" &amp; CHAR(10) &amp; "⚡ *Coding5s System — Learn Programming by Writing Code*",</v>
      </c>
      <c r="F34" s="54" t="s">
        <v>224</v>
      </c>
    </row>
    <row r="35" spans="2:6">
      <c r="B35" s="54"/>
      <c r="C35" s="54"/>
      <c r="D35" s="91"/>
      <c r="E35" s="88" t="s">
        <v>466</v>
      </c>
      <c r="F35" s="54" t="s">
        <v>224</v>
      </c>
    </row>
    <row r="36" spans="2:6">
      <c r="B36" s="54"/>
      <c r="C36" s="54"/>
      <c r="D36" s="91"/>
      <c r="E36" s="77" t="str">
        <f t="shared" si="0"/>
        <v/>
      </c>
      <c r="F36" s="54" t="s">
        <v>224</v>
      </c>
    </row>
    <row r="37" spans="2:6">
      <c r="B37" s="54"/>
      <c r="C37" s="54"/>
      <c r="D37" s="91"/>
      <c r="E37" s="77" t="str">
        <f t="shared" si="0"/>
        <v/>
      </c>
      <c r="F37" s="54" t="s">
        <v>224</v>
      </c>
    </row>
    <row r="38" spans="2:6">
      <c r="B38" s="54"/>
      <c r="C38" s="54"/>
      <c r="D38" s="91"/>
      <c r="E38" s="77" t="str">
        <f t="shared" si="0"/>
        <v/>
      </c>
      <c r="F38" s="54" t="s">
        <v>224</v>
      </c>
    </row>
    <row r="39" spans="2:6">
      <c r="B39" s="54"/>
      <c r="C39" s="54"/>
      <c r="D39" s="91"/>
      <c r="E39" s="77" t="str">
        <f t="shared" si="0"/>
        <v/>
      </c>
      <c r="F39" s="54" t="s">
        <v>224</v>
      </c>
    </row>
    <row r="40" spans="2:6">
      <c r="B40" s="54"/>
      <c r="C40" s="54"/>
      <c r="D40" s="91"/>
      <c r="E40" s="77" t="str">
        <f t="shared" si="0"/>
        <v/>
      </c>
      <c r="F40" s="54" t="s">
        <v>224</v>
      </c>
    </row>
    <row r="41" spans="2:6">
      <c r="B41" s="54"/>
      <c r="C41" s="54"/>
      <c r="D41" s="91"/>
      <c r="E41" s="77" t="str">
        <f t="shared" si="0"/>
        <v/>
      </c>
      <c r="F41" s="54" t="s">
        <v>224</v>
      </c>
    </row>
    <row r="42" spans="2:6">
      <c r="B42" s="54"/>
      <c r="C42" s="54"/>
      <c r="D42" s="91"/>
      <c r="E42" s="77"/>
      <c r="F42" s="54"/>
    </row>
    <row r="43" spans="2:6">
      <c r="B43" s="74"/>
      <c r="C43" s="74"/>
      <c r="E43" s="86"/>
    </row>
    <row r="44" spans="2:6">
      <c r="B44" s="74"/>
      <c r="C44" s="74"/>
      <c r="E44" s="86"/>
    </row>
    <row r="45" spans="2:6" ht="36">
      <c r="B45" s="79" t="s">
        <v>451</v>
      </c>
      <c r="C45" s="74"/>
      <c r="E45" s="86"/>
    </row>
    <row r="46" spans="2:6">
      <c r="B46" s="76" t="s">
        <v>264</v>
      </c>
      <c r="C46" s="76" t="s">
        <v>579</v>
      </c>
      <c r="D46" s="76" t="s">
        <v>580</v>
      </c>
      <c r="E46" s="88" t="s">
        <v>265</v>
      </c>
      <c r="F46" s="32" t="s">
        <v>224</v>
      </c>
    </row>
    <row r="47" spans="2:6">
      <c r="B47" s="54" t="s">
        <v>222</v>
      </c>
      <c r="C47" s="54" t="s">
        <v>160</v>
      </c>
      <c r="D47" s="91" t="s">
        <v>453</v>
      </c>
      <c r="E47" s="77" t="str">
        <f>IF(D47="","",""""&amp;C47&amp;" "&amp;IF(C47="[FOOTER RULE - STRICT]",D47,IF(RIGHT(D47,6)=" | "&amp;CHAR(34)&amp;" &amp;",D47,D47&amp;" | "&amp;CHAR(34)&amp;" &amp;")))</f>
        <v>"[ROLE] Tech Product Manager assigning a " &amp; $I$2 &amp; " Jira Ticket | " &amp;</v>
      </c>
      <c r="F47" s="32" t="s">
        <v>224</v>
      </c>
    </row>
    <row r="48" spans="2:6">
      <c r="B48" s="54" t="s">
        <v>222</v>
      </c>
      <c r="C48" s="54" t="s">
        <v>162</v>
      </c>
      <c r="D48" s="91" t="s">
        <v>467</v>
      </c>
      <c r="E48" s="77" t="str">
        <f t="shared" ref="E48:E76" si="1">IF(D48="","",""""&amp;C48&amp;" "&amp;IF(C48="[FOOTER RULE - STRICT]",D48,IF(RIGHT(D48,6)=" | "&amp;CHAR(34)&amp;" &amp;",D48,D48&amp;" | "&amp;CHAR(34)&amp;" &amp;")))</f>
        <v>"[TASK] Provide a guided project implementation with full solution | " &amp;</v>
      </c>
      <c r="F48" s="32" t="s">
        <v>224</v>
      </c>
    </row>
    <row r="49" spans="2:6">
      <c r="B49" s="54" t="s">
        <v>222</v>
      </c>
      <c r="C49" s="54" t="s">
        <v>313</v>
      </c>
      <c r="D49" s="91" t="s">
        <v>165</v>
      </c>
      <c r="E49" s="77" t="str">
        <f t="shared" si="1"/>
        <v>"[PROJECT] " &amp; I9 &amp; " | " &amp;</v>
      </c>
      <c r="F49" s="32" t="s">
        <v>224</v>
      </c>
    </row>
    <row r="50" spans="2:6">
      <c r="B50" s="54" t="s">
        <v>222</v>
      </c>
      <c r="C50" s="54" t="s">
        <v>253</v>
      </c>
      <c r="D50" s="91" t="s">
        <v>720</v>
      </c>
      <c r="E50" s="77" t="str">
        <f t="shared" si="1"/>
        <v>"[TOPICS USED] " &amp; A9 &amp; " | " &amp;</v>
      </c>
      <c r="F50" s="32" t="s">
        <v>224</v>
      </c>
    </row>
    <row r="51" spans="2:6">
      <c r="B51" s="54" t="s">
        <v>222</v>
      </c>
      <c r="C51" s="54" t="s">
        <v>166</v>
      </c>
      <c r="D51" s="91" t="s">
        <v>167</v>
      </c>
      <c r="E51" s="77" t="str">
        <f t="shared" si="1"/>
        <v>"[LEVEL] " &amp; G9 &amp; " | " &amp;</v>
      </c>
      <c r="F51" s="32" t="s">
        <v>224</v>
      </c>
    </row>
    <row r="52" spans="2:6">
      <c r="B52" s="54" t="s">
        <v>222</v>
      </c>
      <c r="C52" s="54" t="s">
        <v>170</v>
      </c>
      <c r="D52" s="91" t="s">
        <v>468</v>
      </c>
      <c r="E52" s="77" t="str">
        <f t="shared" si="1"/>
        <v>"[PERSONA RULE] Act as a professional Tech Product Manager defining a project ticket | " &amp;</v>
      </c>
      <c r="F52" s="32" t="s">
        <v>224</v>
      </c>
    </row>
    <row r="53" spans="2:6">
      <c r="B53" s="54" t="s">
        <v>222</v>
      </c>
      <c r="C53" s="54" t="s">
        <v>229</v>
      </c>
      <c r="D53" s="91" t="s">
        <v>267</v>
      </c>
      <c r="E53" s="77" t="str">
        <f t="shared" si="1"/>
        <v>"[LIBRARY BEING LEARNED] " &amp; $I$3 &amp; " | " &amp;</v>
      </c>
      <c r="F53" s="32" t="s">
        <v>224</v>
      </c>
    </row>
    <row r="54" spans="2:6">
      <c r="B54" s="54" t="s">
        <v>222</v>
      </c>
      <c r="C54" s="54" t="s">
        <v>225</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54" s="77" t="str">
        <f t="shared" si="1"/>
        <v>"[ECOSYSTEM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v>
      </c>
      <c r="F54" s="32" t="s">
        <v>224</v>
      </c>
    </row>
    <row r="55" spans="2:6">
      <c r="B55" s="54" t="s">
        <v>222</v>
      </c>
      <c r="C55" s="54" t="s">
        <v>215</v>
      </c>
      <c r="D55" s="91" t="s">
        <v>594</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224</v>
      </c>
    </row>
    <row r="56" spans="2:6">
      <c r="B56" s="54" t="s">
        <v>222</v>
      </c>
      <c r="C56" s="54" t="s">
        <v>172</v>
      </c>
      <c r="D56" s="91" t="s">
        <v>469</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224</v>
      </c>
    </row>
    <row r="57" spans="2:6">
      <c r="B57" s="54" t="s">
        <v>222</v>
      </c>
      <c r="C57" s="54" t="s">
        <v>491</v>
      </c>
      <c r="D57" s="91" t="s">
        <v>483</v>
      </c>
      <c r="E57" s="77" t="str">
        <f t="shared" si="1"/>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1"/>
      <c r="E58" s="77" t="str">
        <f t="shared" si="1"/>
        <v/>
      </c>
      <c r="F58" s="32" t="s">
        <v>224</v>
      </c>
    </row>
    <row r="59" spans="2:6">
      <c r="B59" s="54" t="s">
        <v>223</v>
      </c>
      <c r="C59" s="54" t="s">
        <v>230</v>
      </c>
      <c r="D59" s="91"/>
      <c r="E59" s="77" t="str">
        <f t="shared" si="1"/>
        <v/>
      </c>
      <c r="F59" s="32" t="s">
        <v>224</v>
      </c>
    </row>
    <row r="60" spans="2:6">
      <c r="B60" s="54" t="s">
        <v>271</v>
      </c>
      <c r="C60" s="54" t="s">
        <v>178</v>
      </c>
      <c r="D60" s="91" t="s">
        <v>671</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224</v>
      </c>
    </row>
    <row r="61" spans="2:6">
      <c r="B61" s="54" t="s">
        <v>271</v>
      </c>
      <c r="C61" s="54" t="s">
        <v>459</v>
      </c>
      <c r="D61" s="91" t="s">
        <v>470</v>
      </c>
      <c r="E61" s="77" t="str">
        <f t="shared" si="1"/>
        <v>"[CRITICAL OUTPUT RULE] Output MUST match real execution - Convert sets to sorted lists before printing | " &amp;</v>
      </c>
      <c r="F61" s="32" t="s">
        <v>224</v>
      </c>
    </row>
    <row r="62" spans="2:6">
      <c r="B62" s="54" t="s">
        <v>271</v>
      </c>
      <c r="C62" s="54" t="s">
        <v>179</v>
      </c>
      <c r="D62" s="91" t="s">
        <v>471</v>
      </c>
      <c r="E62" s="77" t="str">
        <f t="shared" si="1"/>
        <v>"[FUNCTION RULE] " &amp; IF(G9="Beginner", "Avoid complex structure. ", IF(G9="Intermediate", "Functions optional. ", "Use structured modular functions. ")) &amp; " | " &amp;</v>
      </c>
      <c r="F62" s="32" t="s">
        <v>224</v>
      </c>
    </row>
    <row r="63" spans="2:6">
      <c r="B63" s="54" t="s">
        <v>271</v>
      </c>
      <c r="C63" s="54" t="s">
        <v>456</v>
      </c>
      <c r="D63" s="91" t="s">
        <v>472</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224</v>
      </c>
    </row>
    <row r="64" spans="2:6">
      <c r="B64" s="54" t="s">
        <v>271</v>
      </c>
      <c r="C64" s="54" t="s">
        <v>174</v>
      </c>
      <c r="D64" s="91" t="s">
        <v>473</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224</v>
      </c>
    </row>
    <row r="65" spans="2:6">
      <c r="B65" s="54" t="s">
        <v>271</v>
      </c>
      <c r="C65" s="54" t="s">
        <v>177</v>
      </c>
      <c r="D65" s="91" t="s">
        <v>474</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224</v>
      </c>
    </row>
    <row r="66" spans="2:6">
      <c r="B66" s="54" t="s">
        <v>271</v>
      </c>
      <c r="C66" s="54" t="s">
        <v>180</v>
      </c>
      <c r="D66" s="91" t="s">
        <v>475</v>
      </c>
      <c r="E66" s="77" t="str">
        <f t="shared" si="1"/>
        <v>"[CODE QUALITY RULE] Code MUST be clean and realistic | " &amp;</v>
      </c>
      <c r="F66" s="32" t="s">
        <v>224</v>
      </c>
    </row>
    <row r="67" spans="2:6">
      <c r="B67" s="54" t="s">
        <v>271</v>
      </c>
      <c r="C67" s="54" t="s">
        <v>190</v>
      </c>
      <c r="D67" s="91" t="s">
        <v>419</v>
      </c>
      <c r="E67" s="77" t="str">
        <f t="shared" si="1"/>
        <v>"[DATA ROBUSTNESS RULE] Handle real-world data safely | " &amp;</v>
      </c>
      <c r="F67" s="32" t="s">
        <v>224</v>
      </c>
    </row>
    <row r="68" spans="2:6">
      <c r="B68" s="54" t="s">
        <v>271</v>
      </c>
      <c r="C68" s="54" t="s">
        <v>207</v>
      </c>
      <c r="D68" s="91" t="s">
        <v>476</v>
      </c>
      <c r="E68" s="77" t="str">
        <f t="shared" si="1"/>
        <v>"[FORMAT RULE] Only markdown code blocks allowed | " &amp;</v>
      </c>
      <c r="F68" s="32" t="s">
        <v>224</v>
      </c>
    </row>
    <row r="69" spans="2:6">
      <c r="B69" s="54" t="s">
        <v>271</v>
      </c>
      <c r="C69" s="54" t="s">
        <v>209</v>
      </c>
      <c r="D69" s="91" t="s">
        <v>281</v>
      </c>
      <c r="E69" s="77" t="str">
        <f t="shared" si="1"/>
        <v>"[LANGUAGE TAG RULE] ALWAYS label markdown code blocks with the correct underlying programming language (e.g., python, javascript, sql) | " &amp;</v>
      </c>
      <c r="F69" s="32" t="s">
        <v>224</v>
      </c>
    </row>
    <row r="70" spans="2:6">
      <c r="B70" s="54" t="s">
        <v>271</v>
      </c>
      <c r="C70" s="54" t="s">
        <v>259</v>
      </c>
      <c r="D70" s="91" t="s">
        <v>477</v>
      </c>
      <c r="E70" s="77" t="str">
        <f t="shared" si="1"/>
        <v>"[EXECUTION RULE] Code MUST run correctly | " &amp;</v>
      </c>
      <c r="F70" s="32" t="s">
        <v>224</v>
      </c>
    </row>
    <row r="71" spans="2:6">
      <c r="B71" s="54" t="s">
        <v>271</v>
      </c>
      <c r="C71" s="54" t="s">
        <v>216</v>
      </c>
      <c r="D71" s="91" t="s">
        <v>478</v>
      </c>
      <c r="E71" s="77" t="str">
        <f t="shared" si="1"/>
        <v>"[OUTPUT] Only header, dataset summary or statement (if any), defined sections, and footer, | " &amp;</v>
      </c>
      <c r="F71" s="32" t="s">
        <v>224</v>
      </c>
    </row>
    <row r="72" spans="2:6">
      <c r="B72" s="54" t="s">
        <v>271</v>
      </c>
      <c r="C72" s="54" t="s">
        <v>220</v>
      </c>
      <c r="D72" s="91" t="s">
        <v>263</v>
      </c>
      <c r="E72" s="77" t="str">
        <f t="shared" si="1"/>
        <v>"[FOOTER RULE - STRICT] End your entire response EXACTLY with this markdown string (ensure all code blocks are closed before it):" &amp; CHAR(10) &amp; "---" &amp; CHAR(10) &amp; "⚡ *Coding5s System — Learn Programming by Writing Code*")</v>
      </c>
      <c r="F72" s="32" t="s">
        <v>224</v>
      </c>
    </row>
    <row r="73" spans="2:6">
      <c r="B73" s="54"/>
      <c r="C73" s="54"/>
      <c r="D73" s="91"/>
      <c r="E73" s="77" t="str">
        <f t="shared" si="1"/>
        <v/>
      </c>
      <c r="F73" s="32" t="s">
        <v>224</v>
      </c>
    </row>
    <row r="74" spans="2:6">
      <c r="B74" s="54"/>
      <c r="C74" s="54"/>
      <c r="D74" s="91"/>
      <c r="E74" s="77" t="str">
        <f t="shared" si="1"/>
        <v/>
      </c>
      <c r="F74" s="32" t="s">
        <v>224</v>
      </c>
    </row>
    <row r="75" spans="2:6">
      <c r="B75" s="54"/>
      <c r="C75" s="54"/>
      <c r="D75" s="91"/>
      <c r="E75" s="77" t="str">
        <f t="shared" si="1"/>
        <v/>
      </c>
      <c r="F75" s="32" t="s">
        <v>224</v>
      </c>
    </row>
    <row r="76" spans="2:6">
      <c r="B76" s="54"/>
      <c r="C76" s="54"/>
      <c r="D76" s="91"/>
      <c r="E76" s="77" t="str">
        <f t="shared" si="1"/>
        <v/>
      </c>
      <c r="F76" s="32" t="s">
        <v>224</v>
      </c>
    </row>
    <row r="77" spans="2:6">
      <c r="E77" s="86"/>
      <c r="F77" t="s">
        <v>224</v>
      </c>
    </row>
    <row r="79" spans="2:6" ht="36">
      <c r="B79" s="80" t="s">
        <v>452</v>
      </c>
    </row>
    <row r="80" spans="2:6">
      <c r="B80" s="76" t="s">
        <v>221</v>
      </c>
      <c r="C80" s="76" t="s">
        <v>579</v>
      </c>
      <c r="D80" s="76" t="s">
        <v>580</v>
      </c>
      <c r="E80" s="89" t="s">
        <v>234</v>
      </c>
      <c r="F80" s="54" t="s">
        <v>224</v>
      </c>
    </row>
    <row r="81" spans="2:6">
      <c r="B81" s="54" t="s">
        <v>222</v>
      </c>
      <c r="C81" s="54" t="s">
        <v>479</v>
      </c>
      <c r="D81" s="91" t="s">
        <v>480</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224</v>
      </c>
    </row>
    <row r="82" spans="2:6">
      <c r="B82" s="54" t="s">
        <v>222</v>
      </c>
      <c r="C82" s="54" t="s">
        <v>236</v>
      </c>
      <c r="D82" s="91" t="s">
        <v>481</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224</v>
      </c>
    </row>
    <row r="83" spans="2:6">
      <c r="B83" s="54" t="s">
        <v>222</v>
      </c>
      <c r="C83" s="54" t="s">
        <v>237</v>
      </c>
      <c r="D83" s="91" t="s">
        <v>725</v>
      </c>
      <c r="E83" s="17" t="str">
        <f t="shared" si="2"/>
        <v>"[CONTEXT] You are reviewing the final implementation of a new feature for a " &amp; IF(UPPER(H9)="PROJECT", "PROJECT: " &amp; I9 &amp; ". Topics integrated: " &amp; A9 &amp; ". Business Goal: " &amp; J9, "TOPIC: " &amp; I9 &amp; ". Goal: " &amp; J9) &amp; " | " &amp;</v>
      </c>
      <c r="F83" s="54" t="s">
        <v>224</v>
      </c>
    </row>
    <row r="84" spans="2:6">
      <c r="B84" s="54" t="s">
        <v>222</v>
      </c>
      <c r="C84" s="54" t="s">
        <v>162</v>
      </c>
      <c r="D84" s="91" t="s">
        <v>482</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224</v>
      </c>
    </row>
    <row r="85" spans="2:6">
      <c r="B85" s="54" t="s">
        <v>222</v>
      </c>
      <c r="C85" s="54" t="s">
        <v>229</v>
      </c>
      <c r="D85" s="91" t="s">
        <v>267</v>
      </c>
      <c r="E85" s="17" t="str">
        <f t="shared" si="2"/>
        <v>"[LIBRARY BEING LEARNED] " &amp; $I$3 &amp; " | " &amp;</v>
      </c>
      <c r="F85" s="54" t="s">
        <v>224</v>
      </c>
    </row>
    <row r="86" spans="2:6">
      <c r="B86" s="54" t="s">
        <v>222</v>
      </c>
      <c r="C86" s="54" t="s">
        <v>172</v>
      </c>
      <c r="D86" s="91"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1"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1" t="s">
        <v>595</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224</v>
      </c>
    </row>
    <row r="89" spans="2:6">
      <c r="B89" s="54" t="s">
        <v>223</v>
      </c>
      <c r="C89" s="54" t="s">
        <v>230</v>
      </c>
      <c r="D89" s="91"/>
      <c r="E89" s="17" t="str">
        <f t="shared" si="2"/>
        <v/>
      </c>
      <c r="F89" s="54" t="s">
        <v>224</v>
      </c>
    </row>
    <row r="90" spans="2:6">
      <c r="B90" s="54" t="s">
        <v>223</v>
      </c>
      <c r="C90" s="54" t="s">
        <v>663</v>
      </c>
      <c r="D90" s="91" t="str">
        <f>Variables!E57 &amp; " | " &amp; CHAR(34) &amp; " &amp;"</f>
        <v>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E90" s="17" t="str">
        <f t="shared" si="2"/>
        <v>"[CODE_QUALITY_PROTOCOL]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F90" s="54" t="s">
        <v>224</v>
      </c>
    </row>
    <row r="91" spans="2:6">
      <c r="B91" s="54" t="s">
        <v>271</v>
      </c>
      <c r="C91" s="54" t="s">
        <v>238</v>
      </c>
      <c r="D91" s="91" t="s">
        <v>484</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224</v>
      </c>
    </row>
    <row r="92" spans="2:6">
      <c r="B92" s="54" t="s">
        <v>271</v>
      </c>
      <c r="C92" s="54" t="s">
        <v>240</v>
      </c>
      <c r="D92" s="91" t="s">
        <v>485</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224</v>
      </c>
    </row>
    <row r="93" spans="2:6">
      <c r="B93" s="54" t="s">
        <v>271</v>
      </c>
      <c r="C93" s="54" t="s">
        <v>241</v>
      </c>
      <c r="D93" s="91" t="s">
        <v>486</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224</v>
      </c>
    </row>
    <row r="94" spans="2:6">
      <c r="B94" s="54" t="s">
        <v>271</v>
      </c>
      <c r="C94" s="54" t="s">
        <v>487</v>
      </c>
      <c r="D94" s="91" t="s">
        <v>488</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224</v>
      </c>
    </row>
    <row r="95" spans="2:6">
      <c r="B95" s="54" t="s">
        <v>271</v>
      </c>
      <c r="C95" s="54" t="s">
        <v>330</v>
      </c>
      <c r="D95" s="91" t="s">
        <v>489</v>
      </c>
      <c r="E95" s="17" t="str">
        <f t="shared" si="2"/>
        <v>"[FOOTER RULE] End your response with: '--- ⚡ *Coding5s Mentor System — Eliminating Epistemic Debt &amp; Shipping to Production*'",</v>
      </c>
      <c r="F95" s="54" t="s">
        <v>224</v>
      </c>
    </row>
    <row r="96" spans="2:6">
      <c r="B96" s="54"/>
      <c r="C96" s="54"/>
      <c r="D96" s="91"/>
      <c r="E96" s="89" t="s">
        <v>437</v>
      </c>
      <c r="F96" s="54" t="s">
        <v>224</v>
      </c>
    </row>
    <row r="97" spans="2:6">
      <c r="B97" s="54"/>
      <c r="C97" s="54"/>
      <c r="D97" s="91"/>
      <c r="E97" s="77" t="str">
        <f t="shared" ref="E97:E100" si="3">IF(D97="","",""""&amp;C97&amp;" "&amp;IF(C97="[FOOTER RULE - STRICT]",D97,IF(RIGHT(D97,6)=" | "&amp;CHAR(34)&amp;" &amp;",D97,D97&amp;" | "&amp;CHAR(34)&amp;" &amp;")))</f>
        <v/>
      </c>
      <c r="F97" s="54" t="s">
        <v>224</v>
      </c>
    </row>
    <row r="98" spans="2:6">
      <c r="B98" s="54"/>
      <c r="C98" s="54"/>
      <c r="D98" s="91"/>
      <c r="E98" s="77" t="str">
        <f t="shared" si="3"/>
        <v/>
      </c>
      <c r="F98" s="54" t="s">
        <v>224</v>
      </c>
    </row>
    <row r="99" spans="2:6">
      <c r="B99" s="54"/>
      <c r="C99" s="54"/>
      <c r="D99" s="91"/>
      <c r="E99" s="77" t="str">
        <f t="shared" si="3"/>
        <v/>
      </c>
      <c r="F99" s="54" t="s">
        <v>224</v>
      </c>
    </row>
    <row r="100" spans="2:6">
      <c r="B100" s="54"/>
      <c r="C100" s="54"/>
      <c r="D100" s="91"/>
      <c r="E100" s="77" t="str">
        <f t="shared" si="3"/>
        <v/>
      </c>
      <c r="F100" s="54" t="s">
        <v>224</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550</v>
      </c>
      <c r="C2" t="s">
        <v>521</v>
      </c>
      <c r="D2" t="s">
        <v>23</v>
      </c>
      <c r="E2" t="s">
        <v>551</v>
      </c>
    </row>
    <row r="3" spans="2:5">
      <c r="B3" t="s">
        <v>522</v>
      </c>
      <c r="C3" t="s">
        <v>18</v>
      </c>
      <c r="D3" t="s">
        <v>523</v>
      </c>
      <c r="E3" t="s">
        <v>552</v>
      </c>
    </row>
    <row r="4" spans="2:5">
      <c r="B4" t="s">
        <v>524</v>
      </c>
      <c r="C4" t="s">
        <v>542</v>
      </c>
      <c r="D4" t="s">
        <v>523</v>
      </c>
      <c r="E4" t="s">
        <v>553</v>
      </c>
    </row>
    <row r="5" spans="2:5">
      <c r="B5" t="s">
        <v>525</v>
      </c>
      <c r="C5" t="s">
        <v>21</v>
      </c>
      <c r="D5" t="s">
        <v>523</v>
      </c>
      <c r="E5" t="s">
        <v>554</v>
      </c>
    </row>
    <row r="6" spans="2:5">
      <c r="B6" t="s">
        <v>526</v>
      </c>
      <c r="C6" t="s">
        <v>22</v>
      </c>
      <c r="D6" t="s">
        <v>523</v>
      </c>
      <c r="E6" t="s">
        <v>555</v>
      </c>
    </row>
    <row r="7" spans="2:5">
      <c r="B7" t="s">
        <v>527</v>
      </c>
      <c r="C7" t="s">
        <v>23</v>
      </c>
      <c r="D7" t="s">
        <v>523</v>
      </c>
      <c r="E7" t="s">
        <v>556</v>
      </c>
    </row>
    <row r="8" spans="2:5">
      <c r="B8" t="s">
        <v>528</v>
      </c>
      <c r="C8" t="s">
        <v>24</v>
      </c>
      <c r="D8" t="s">
        <v>523</v>
      </c>
      <c r="E8" t="s">
        <v>557</v>
      </c>
    </row>
    <row r="9" spans="2:5">
      <c r="B9" t="s">
        <v>529</v>
      </c>
      <c r="C9" t="s">
        <v>25</v>
      </c>
      <c r="D9" t="s">
        <v>523</v>
      </c>
      <c r="E9" t="s">
        <v>558</v>
      </c>
    </row>
    <row r="10" spans="2:5">
      <c r="B10" t="s">
        <v>530</v>
      </c>
      <c r="C10" t="s">
        <v>45</v>
      </c>
      <c r="D10" t="s">
        <v>531</v>
      </c>
      <c r="E10" t="s">
        <v>559</v>
      </c>
    </row>
    <row r="11" spans="2:5">
      <c r="B11" t="s">
        <v>532</v>
      </c>
      <c r="C11" t="s">
        <v>533</v>
      </c>
      <c r="D11" t="s">
        <v>531</v>
      </c>
      <c r="E11" t="s">
        <v>560</v>
      </c>
    </row>
    <row r="12" spans="2:5">
      <c r="B12" t="s">
        <v>534</v>
      </c>
      <c r="C12" t="s">
        <v>543</v>
      </c>
      <c r="D12" t="s">
        <v>531</v>
      </c>
      <c r="E12" t="s">
        <v>561</v>
      </c>
    </row>
    <row r="13" spans="2:5">
      <c r="B13" t="s">
        <v>535</v>
      </c>
      <c r="C13" t="s">
        <v>498</v>
      </c>
      <c r="D13" t="s">
        <v>531</v>
      </c>
      <c r="E13" t="s">
        <v>562</v>
      </c>
    </row>
    <row r="14" spans="2:5">
      <c r="B14" t="s">
        <v>536</v>
      </c>
      <c r="C14" t="s">
        <v>544</v>
      </c>
      <c r="D14" t="s">
        <v>523</v>
      </c>
      <c r="E14" t="s">
        <v>563</v>
      </c>
    </row>
    <row r="15" spans="2:5">
      <c r="B15" t="s">
        <v>537</v>
      </c>
      <c r="C15" t="s">
        <v>545</v>
      </c>
      <c r="D15" t="s">
        <v>523</v>
      </c>
      <c r="E15" t="s">
        <v>564</v>
      </c>
    </row>
    <row r="16" spans="2:5">
      <c r="B16" t="s">
        <v>538</v>
      </c>
      <c r="C16" t="s">
        <v>546</v>
      </c>
      <c r="D16" t="s">
        <v>523</v>
      </c>
      <c r="E16" t="s">
        <v>565</v>
      </c>
    </row>
    <row r="17" spans="2:5">
      <c r="B17" t="s">
        <v>539</v>
      </c>
      <c r="C17" t="s">
        <v>547</v>
      </c>
      <c r="D17" t="s">
        <v>523</v>
      </c>
      <c r="E17" t="s">
        <v>566</v>
      </c>
    </row>
    <row r="18" spans="2:5">
      <c r="B18" t="s">
        <v>540</v>
      </c>
      <c r="C18" t="s">
        <v>548</v>
      </c>
      <c r="D18" t="s">
        <v>523</v>
      </c>
      <c r="E18" t="s">
        <v>567</v>
      </c>
    </row>
    <row r="19" spans="2:5">
      <c r="B19" t="s">
        <v>541</v>
      </c>
      <c r="C19" t="s">
        <v>549</v>
      </c>
      <c r="D19" t="s">
        <v>523</v>
      </c>
      <c r="E19" t="s">
        <v>568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5" t="s">
        <v>502</v>
      </c>
      <c r="C2" s="106"/>
      <c r="D2" s="106"/>
      <c r="E2" s="106"/>
      <c r="F2" s="106"/>
      <c r="G2" s="106"/>
      <c r="H2" s="106"/>
      <c r="I2" s="106"/>
      <c r="J2" s="106"/>
      <c r="K2" s="107"/>
    </row>
    <row r="3" spans="2:11">
      <c r="B3" s="108"/>
      <c r="K3" s="109"/>
    </row>
    <row r="4" spans="2:11">
      <c r="B4" s="108" t="s">
        <v>503</v>
      </c>
      <c r="K4" s="109"/>
    </row>
    <row r="5" spans="2:11">
      <c r="B5" s="108"/>
      <c r="K5" s="109"/>
    </row>
    <row r="6" spans="2:11">
      <c r="B6" s="110" t="s">
        <v>504</v>
      </c>
      <c r="K6" s="109"/>
    </row>
    <row r="7" spans="2:11">
      <c r="B7" s="110" t="s">
        <v>505</v>
      </c>
      <c r="K7" s="109"/>
    </row>
    <row r="8" spans="2:11">
      <c r="B8" s="110" t="s">
        <v>506</v>
      </c>
      <c r="K8" s="109"/>
    </row>
    <row r="9" spans="2:11">
      <c r="B9" s="110" t="s">
        <v>507</v>
      </c>
      <c r="K9" s="109"/>
    </row>
    <row r="10" spans="2:11">
      <c r="B10" s="110" t="s">
        <v>508</v>
      </c>
      <c r="K10" s="109"/>
    </row>
    <row r="11" spans="2:11">
      <c r="B11" s="110" t="s">
        <v>509</v>
      </c>
      <c r="K11" s="109"/>
    </row>
    <row r="12" spans="2:11">
      <c r="B12" s="110"/>
      <c r="K12" s="109"/>
    </row>
    <row r="13" spans="2:11">
      <c r="B13" s="110" t="s">
        <v>510</v>
      </c>
      <c r="K13" s="109"/>
    </row>
    <row r="14" spans="2:11">
      <c r="B14" s="110" t="s">
        <v>511</v>
      </c>
      <c r="K14" s="109"/>
    </row>
    <row r="15" spans="2:11">
      <c r="B15" s="110"/>
      <c r="K15" s="109"/>
    </row>
    <row r="16" spans="2:11">
      <c r="B16" s="110" t="s">
        <v>512</v>
      </c>
      <c r="K16" s="109"/>
    </row>
    <row r="17" spans="2:11">
      <c r="B17" s="110" t="s">
        <v>513</v>
      </c>
      <c r="K17" s="109"/>
    </row>
    <row r="18" spans="2:11">
      <c r="B18" s="110" t="s">
        <v>514</v>
      </c>
      <c r="K18" s="109"/>
    </row>
    <row r="19" spans="2:11">
      <c r="B19" s="110" t="s">
        <v>515</v>
      </c>
      <c r="K19" s="109"/>
    </row>
    <row r="20" spans="2:11">
      <c r="B20" s="110" t="s">
        <v>516</v>
      </c>
      <c r="K20" s="109"/>
    </row>
    <row r="21" spans="2:11">
      <c r="B21" s="110" t="s">
        <v>517</v>
      </c>
      <c r="K21" s="109"/>
    </row>
    <row r="22" spans="2:11">
      <c r="B22" s="110" t="s">
        <v>518</v>
      </c>
      <c r="K22" s="109"/>
    </row>
    <row r="23" spans="2:11">
      <c r="B23" s="110"/>
      <c r="K23" s="109"/>
    </row>
    <row r="24" spans="2:11">
      <c r="B24" s="110" t="s">
        <v>519</v>
      </c>
      <c r="D24" s="114" t="s">
        <v>520</v>
      </c>
      <c r="K24" s="109"/>
    </row>
    <row r="25" spans="2:11">
      <c r="B25" s="111" t="s">
        <v>708</v>
      </c>
      <c r="C25" s="112"/>
      <c r="D25" s="135" t="s">
        <v>709</v>
      </c>
      <c r="E25" s="112"/>
      <c r="F25" s="112"/>
      <c r="G25" s="112"/>
      <c r="H25" s="112"/>
      <c r="I25" s="112"/>
      <c r="J25" s="112"/>
      <c r="K25" s="113"/>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5" t="s">
        <v>569</v>
      </c>
    </row>
    <row r="3" spans="1:1">
      <c r="A3" t="s">
        <v>570</v>
      </c>
    </row>
    <row r="4" spans="1:1">
      <c r="A4" s="116"/>
    </row>
    <row r="5" spans="1:1">
      <c r="A5" s="117" t="s">
        <v>571</v>
      </c>
    </row>
    <row r="6" spans="1:1">
      <c r="A6" s="118"/>
    </row>
    <row r="7" spans="1:1">
      <c r="A7" s="119" t="s">
        <v>572</v>
      </c>
    </row>
    <row r="8" spans="1:1">
      <c r="A8" s="119" t="s">
        <v>573</v>
      </c>
    </row>
    <row r="9" spans="1:1">
      <c r="A9" s="116"/>
    </row>
    <row r="10" spans="1:1">
      <c r="A10" s="117" t="s">
        <v>574</v>
      </c>
    </row>
    <row r="11" spans="1:1">
      <c r="A11" s="118"/>
    </row>
    <row r="12" spans="1:1">
      <c r="A12" s="118" t="s">
        <v>575</v>
      </c>
    </row>
    <row r="13" spans="1:1">
      <c r="A13" s="118" t="s">
        <v>576</v>
      </c>
    </row>
    <row r="14" spans="1:1">
      <c r="A14" s="118" t="s">
        <v>577</v>
      </c>
    </row>
    <row r="15" spans="1:1">
      <c r="A15" s="116"/>
    </row>
    <row r="16" spans="1:1">
      <c r="A16" s="117" t="s">
        <v>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2026-08-16T23:22:00Z</dcterms:modified>
</cp:coreProperties>
</file>