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github_repositories\coding5s-framework\pillar_1\coding5s_creator_kits\python\"/>
    </mc:Choice>
  </mc:AlternateContent>
  <xr:revisionPtr revIDLastSave="0" documentId="13_ncr:1_{2C72A4B2-F5D9-46C8-A3B7-AE887AD697C8}" xr6:coauthVersionLast="47" xr6:coauthVersionMax="47" xr10:uidLastSave="{00000000-0000-0000-0000-000000000000}"/>
  <workbookProtection workbookAlgorithmName="SHA-512" workbookHashValue="r0xfhGDZTukz56G4zB0h7xcDc/Wfk/tudEdMfAcxoDHN1rbSFyn5ks1e1ITYQm9WA6D0Iiembw85tFFFYLJXow==" workbookSaltValue="Uo9oj/Z0gESduOupvbKiIw==" workbookSpinCount="100000" lockStructure="1"/>
  <bookViews>
    <workbookView xWindow="720" yWindow="990" windowWidth="27540" windowHeight="13785" tabRatio="732" xr2:uid="{A9A38741-1811-4719-B778-C7D2DA3EDF0A}"/>
  </bookViews>
  <sheets>
    <sheet name="PromptGenerator" sheetId="1" r:id="rId1"/>
    <sheet name="HowToStudy" sheetId="25" r:id="rId2"/>
    <sheet name="Variables" sheetId="24" r:id="rId3"/>
    <sheet name="FGen_S1" sheetId="2" r:id="rId4"/>
    <sheet name="FGen_S2" sheetId="15" r:id="rId5"/>
    <sheet name="FGen_S3" sheetId="16" r:id="rId6"/>
    <sheet name="FGen_S4" sheetId="17" r:id="rId7"/>
    <sheet name="FGen_S5" sheetId="18" r:id="rId8"/>
    <sheet name="CellReference" sheetId="22" r:id="rId9"/>
    <sheet name="License" sheetId="19" r:id="rId10"/>
    <sheet name="HowTo" sheetId="23"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X114" i="1" l="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AD10" i="1"/>
  <c r="AD11" i="1"/>
  <c r="AD12" i="1"/>
  <c r="AD13" i="1"/>
  <c r="AD14" i="1"/>
  <c r="AD15" i="1"/>
  <c r="AD17" i="1"/>
  <c r="AD18" i="1"/>
  <c r="AD19" i="1"/>
  <c r="AD20" i="1"/>
  <c r="AD21" i="1"/>
  <c r="AD22" i="1"/>
  <c r="AD23" i="1"/>
  <c r="AD25" i="1"/>
  <c r="AD26" i="1"/>
  <c r="AD27" i="1"/>
  <c r="AD28" i="1"/>
  <c r="AD29" i="1"/>
  <c r="AD30" i="1"/>
  <c r="AD31" i="1"/>
  <c r="AD32" i="1"/>
  <c r="AD34" i="1"/>
  <c r="AD35" i="1"/>
  <c r="AD36" i="1"/>
  <c r="AD37" i="1"/>
  <c r="AD38" i="1"/>
  <c r="AD39" i="1"/>
  <c r="AD40" i="1"/>
  <c r="AD41" i="1"/>
  <c r="AD43" i="1"/>
  <c r="AD44" i="1"/>
  <c r="AD45" i="1"/>
  <c r="AD46" i="1"/>
  <c r="AD47" i="1"/>
  <c r="AD48" i="1"/>
  <c r="AD49" i="1"/>
  <c r="AD50" i="1"/>
  <c r="AD52" i="1"/>
  <c r="AD53" i="1"/>
  <c r="AD54" i="1"/>
  <c r="AD55" i="1"/>
  <c r="AD56" i="1"/>
  <c r="AD57" i="1"/>
  <c r="AD58" i="1"/>
  <c r="AD59" i="1"/>
  <c r="AD61" i="1"/>
  <c r="AD62" i="1"/>
  <c r="AD63" i="1"/>
  <c r="AD64" i="1"/>
  <c r="AD65" i="1"/>
  <c r="AD66" i="1"/>
  <c r="AD67" i="1"/>
  <c r="AD68" i="1"/>
  <c r="AD69" i="1"/>
  <c r="AD70" i="1"/>
  <c r="AD71" i="1"/>
  <c r="AD72" i="1"/>
  <c r="AD73" i="1"/>
  <c r="AD74" i="1"/>
  <c r="AD75" i="1"/>
  <c r="AD76" i="1"/>
  <c r="AD78" i="1"/>
  <c r="AD79" i="1"/>
  <c r="AD80" i="1"/>
  <c r="AD81" i="1"/>
  <c r="AD82" i="1"/>
  <c r="AD83" i="1"/>
  <c r="AD84" i="1"/>
  <c r="AD85" i="1"/>
  <c r="AD87" i="1"/>
  <c r="AD88" i="1"/>
  <c r="AD89" i="1"/>
  <c r="AD90" i="1"/>
  <c r="AD91" i="1"/>
  <c r="AD92" i="1"/>
  <c r="AD93" i="1"/>
  <c r="AD94" i="1"/>
  <c r="AD96" i="1"/>
  <c r="AD97" i="1"/>
  <c r="AD98" i="1"/>
  <c r="AD99" i="1"/>
  <c r="AD100" i="1"/>
  <c r="AD101" i="1"/>
  <c r="AD102" i="1"/>
  <c r="AD103" i="1"/>
  <c r="AD105" i="1"/>
  <c r="AD106" i="1"/>
  <c r="AD107" i="1"/>
  <c r="AD108" i="1"/>
  <c r="AD109" i="1"/>
  <c r="AD110" i="1"/>
  <c r="AD111" i="1"/>
  <c r="AD112"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9"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AC10" i="1"/>
  <c r="AC11" i="1"/>
  <c r="AC12" i="1"/>
  <c r="AC13" i="1"/>
  <c r="AC14" i="1"/>
  <c r="AC15" i="1"/>
  <c r="AC17" i="1"/>
  <c r="AC18" i="1"/>
  <c r="AC19" i="1"/>
  <c r="AC20" i="1"/>
  <c r="AC21" i="1"/>
  <c r="AC22" i="1"/>
  <c r="AC23" i="1"/>
  <c r="AC25" i="1"/>
  <c r="AC26" i="1"/>
  <c r="AC27" i="1"/>
  <c r="AC28" i="1"/>
  <c r="AC29" i="1"/>
  <c r="AC30" i="1"/>
  <c r="AC31" i="1"/>
  <c r="AC32" i="1"/>
  <c r="AC34" i="1"/>
  <c r="AC35" i="1"/>
  <c r="AC36" i="1"/>
  <c r="AC37" i="1"/>
  <c r="AC38" i="1"/>
  <c r="AC39" i="1"/>
  <c r="AC40" i="1"/>
  <c r="AC41" i="1"/>
  <c r="AC43" i="1"/>
  <c r="AC44" i="1"/>
  <c r="AC45" i="1"/>
  <c r="AC46" i="1"/>
  <c r="AC47" i="1"/>
  <c r="AC48" i="1"/>
  <c r="AC49" i="1"/>
  <c r="AC50" i="1"/>
  <c r="AC52" i="1"/>
  <c r="AC53" i="1"/>
  <c r="AC54" i="1"/>
  <c r="AC55" i="1"/>
  <c r="AC56" i="1"/>
  <c r="AC57" i="1"/>
  <c r="AC58" i="1"/>
  <c r="AC59" i="1"/>
  <c r="AC61" i="1"/>
  <c r="AC62" i="1"/>
  <c r="AC63" i="1"/>
  <c r="AC64" i="1"/>
  <c r="AC65" i="1"/>
  <c r="AC66" i="1"/>
  <c r="AC67" i="1"/>
  <c r="AC68" i="1"/>
  <c r="AC69" i="1"/>
  <c r="AC70" i="1"/>
  <c r="AC71" i="1"/>
  <c r="AC72" i="1"/>
  <c r="AC73" i="1"/>
  <c r="AC74" i="1"/>
  <c r="AC75" i="1"/>
  <c r="AC76" i="1"/>
  <c r="AC78" i="1"/>
  <c r="AC79" i="1"/>
  <c r="AC80" i="1"/>
  <c r="AC81" i="1"/>
  <c r="AC82" i="1"/>
  <c r="AC83" i="1"/>
  <c r="AC84" i="1"/>
  <c r="AC85" i="1"/>
  <c r="AC87" i="1"/>
  <c r="AC88" i="1"/>
  <c r="AC89" i="1"/>
  <c r="AC90" i="1"/>
  <c r="AC91" i="1"/>
  <c r="AC92" i="1"/>
  <c r="AC93" i="1"/>
  <c r="AC94" i="1"/>
  <c r="AC96" i="1"/>
  <c r="AC97" i="1"/>
  <c r="AC98" i="1"/>
  <c r="AC99" i="1"/>
  <c r="AC100" i="1"/>
  <c r="AC101" i="1"/>
  <c r="AC102" i="1"/>
  <c r="AC103" i="1"/>
  <c r="AC105" i="1"/>
  <c r="AC106" i="1"/>
  <c r="AC107" i="1"/>
  <c r="AC108" i="1"/>
  <c r="AC109" i="1"/>
  <c r="AC110" i="1"/>
  <c r="AC111" i="1"/>
  <c r="AC112"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9"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AB10" i="1"/>
  <c r="AB11" i="1"/>
  <c r="AB12" i="1"/>
  <c r="AB13" i="1"/>
  <c r="AB14" i="1"/>
  <c r="AB15" i="1"/>
  <c r="AB17" i="1"/>
  <c r="AB18" i="1"/>
  <c r="AB19" i="1"/>
  <c r="AB20" i="1"/>
  <c r="AB21" i="1"/>
  <c r="AB22" i="1"/>
  <c r="AB23" i="1"/>
  <c r="AB25" i="1"/>
  <c r="AB26" i="1"/>
  <c r="AB27" i="1"/>
  <c r="AB28" i="1"/>
  <c r="AB29" i="1"/>
  <c r="AB30" i="1"/>
  <c r="AB31" i="1"/>
  <c r="AB32" i="1"/>
  <c r="AB34" i="1"/>
  <c r="AB35" i="1"/>
  <c r="AB36" i="1"/>
  <c r="AB37" i="1"/>
  <c r="AB38" i="1"/>
  <c r="AB39" i="1"/>
  <c r="AB40" i="1"/>
  <c r="AB41" i="1"/>
  <c r="AB43" i="1"/>
  <c r="AB44" i="1"/>
  <c r="AB45" i="1"/>
  <c r="AB46" i="1"/>
  <c r="AB47" i="1"/>
  <c r="AB48" i="1"/>
  <c r="AB49" i="1"/>
  <c r="AB50" i="1"/>
  <c r="AB52" i="1"/>
  <c r="AB53" i="1"/>
  <c r="AB54" i="1"/>
  <c r="AB55" i="1"/>
  <c r="AB56" i="1"/>
  <c r="AB57" i="1"/>
  <c r="AB58" i="1"/>
  <c r="AB59" i="1"/>
  <c r="AB61" i="1"/>
  <c r="AB62" i="1"/>
  <c r="AB63" i="1"/>
  <c r="AB64" i="1"/>
  <c r="AB65" i="1"/>
  <c r="AB66" i="1"/>
  <c r="AB67" i="1"/>
  <c r="AB68" i="1"/>
  <c r="AB69" i="1"/>
  <c r="AB70" i="1"/>
  <c r="AB71" i="1"/>
  <c r="AB72" i="1"/>
  <c r="AB73" i="1"/>
  <c r="AB74" i="1"/>
  <c r="AB75" i="1"/>
  <c r="AB76" i="1"/>
  <c r="AB78" i="1"/>
  <c r="AB79" i="1"/>
  <c r="AB80" i="1"/>
  <c r="AB81" i="1"/>
  <c r="AB82" i="1"/>
  <c r="AB83" i="1"/>
  <c r="AB84" i="1"/>
  <c r="AB85" i="1"/>
  <c r="AB87" i="1"/>
  <c r="AB88" i="1"/>
  <c r="AB89" i="1"/>
  <c r="AB90" i="1"/>
  <c r="AB91" i="1"/>
  <c r="AB92" i="1"/>
  <c r="AB93" i="1"/>
  <c r="AB94" i="1"/>
  <c r="AB96" i="1"/>
  <c r="AB97" i="1"/>
  <c r="AB98" i="1"/>
  <c r="AB99" i="1"/>
  <c r="AB100" i="1"/>
  <c r="AB101" i="1"/>
  <c r="AB102" i="1"/>
  <c r="AB103" i="1"/>
  <c r="AB105" i="1"/>
  <c r="AB106" i="1"/>
  <c r="AB107" i="1"/>
  <c r="AB108" i="1"/>
  <c r="AB109" i="1"/>
  <c r="AB110" i="1"/>
  <c r="AB111" i="1"/>
  <c r="AB112"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9"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AA10" i="1"/>
  <c r="AA11" i="1"/>
  <c r="AA12" i="1"/>
  <c r="AA13" i="1"/>
  <c r="AA14" i="1"/>
  <c r="AA15" i="1"/>
  <c r="AA17" i="1"/>
  <c r="AA18" i="1"/>
  <c r="AA19" i="1"/>
  <c r="AA20" i="1"/>
  <c r="AA21" i="1"/>
  <c r="AA22" i="1"/>
  <c r="AA23" i="1"/>
  <c r="AA25" i="1"/>
  <c r="AA26" i="1"/>
  <c r="AA27" i="1"/>
  <c r="AA28" i="1"/>
  <c r="AA29" i="1"/>
  <c r="AA30" i="1"/>
  <c r="AA31" i="1"/>
  <c r="AA32" i="1"/>
  <c r="AA34" i="1"/>
  <c r="AA35" i="1"/>
  <c r="AA36" i="1"/>
  <c r="AA37" i="1"/>
  <c r="AA38" i="1"/>
  <c r="AA39" i="1"/>
  <c r="AA40" i="1"/>
  <c r="AA41" i="1"/>
  <c r="AA43" i="1"/>
  <c r="AA44" i="1"/>
  <c r="AA45" i="1"/>
  <c r="AA46" i="1"/>
  <c r="AA47" i="1"/>
  <c r="AA48" i="1"/>
  <c r="AA49" i="1"/>
  <c r="AA50" i="1"/>
  <c r="AA52" i="1"/>
  <c r="AA53" i="1"/>
  <c r="AA54" i="1"/>
  <c r="AA55" i="1"/>
  <c r="AA56" i="1"/>
  <c r="AA57" i="1"/>
  <c r="AA58" i="1"/>
  <c r="AA59" i="1"/>
  <c r="AA61" i="1"/>
  <c r="AA62" i="1"/>
  <c r="AA63" i="1"/>
  <c r="AA64" i="1"/>
  <c r="AA65" i="1"/>
  <c r="AA66" i="1"/>
  <c r="AA67" i="1"/>
  <c r="AA68" i="1"/>
  <c r="AA69" i="1"/>
  <c r="AA70" i="1"/>
  <c r="AA71" i="1"/>
  <c r="AA72" i="1"/>
  <c r="AA73" i="1"/>
  <c r="AA74" i="1"/>
  <c r="AA75" i="1"/>
  <c r="AA76" i="1"/>
  <c r="AA78" i="1"/>
  <c r="AA79" i="1"/>
  <c r="AA80" i="1"/>
  <c r="AA81" i="1"/>
  <c r="AA82" i="1"/>
  <c r="AA83" i="1"/>
  <c r="AA84" i="1"/>
  <c r="AA85" i="1"/>
  <c r="AA87" i="1"/>
  <c r="AA88" i="1"/>
  <c r="AA89" i="1"/>
  <c r="AA90" i="1"/>
  <c r="AA91" i="1"/>
  <c r="AA92" i="1"/>
  <c r="AA93" i="1"/>
  <c r="AA94" i="1"/>
  <c r="AA96" i="1"/>
  <c r="AA97" i="1"/>
  <c r="AA98" i="1"/>
  <c r="AA99" i="1"/>
  <c r="AA100" i="1"/>
  <c r="AA101" i="1"/>
  <c r="AA102" i="1"/>
  <c r="AA103" i="1"/>
  <c r="AA105" i="1"/>
  <c r="AA106" i="1"/>
  <c r="AA107" i="1"/>
  <c r="AA108" i="1"/>
  <c r="AA109" i="1"/>
  <c r="AA110" i="1"/>
  <c r="AA111" i="1"/>
  <c r="AA112"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9"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Z10" i="1"/>
  <c r="Z11" i="1"/>
  <c r="Z12" i="1"/>
  <c r="Z13" i="1"/>
  <c r="Z14" i="1"/>
  <c r="Z15" i="1"/>
  <c r="Z17" i="1"/>
  <c r="Z18" i="1"/>
  <c r="Z19" i="1"/>
  <c r="Z20" i="1"/>
  <c r="Z21" i="1"/>
  <c r="Z22" i="1"/>
  <c r="Z23" i="1"/>
  <c r="Z25" i="1"/>
  <c r="Z26" i="1"/>
  <c r="Z27" i="1"/>
  <c r="Z28" i="1"/>
  <c r="Z29" i="1"/>
  <c r="Z30" i="1"/>
  <c r="Z31" i="1"/>
  <c r="Z32" i="1"/>
  <c r="Z34" i="1"/>
  <c r="Z35" i="1"/>
  <c r="Z36" i="1"/>
  <c r="Z37" i="1"/>
  <c r="Z38" i="1"/>
  <c r="Z39" i="1"/>
  <c r="Z40" i="1"/>
  <c r="Z41" i="1"/>
  <c r="Z43" i="1"/>
  <c r="Z44" i="1"/>
  <c r="Z45" i="1"/>
  <c r="Z46" i="1"/>
  <c r="Z47" i="1"/>
  <c r="Z48" i="1"/>
  <c r="Z49" i="1"/>
  <c r="Z50" i="1"/>
  <c r="Z52" i="1"/>
  <c r="Z53" i="1"/>
  <c r="Z54" i="1"/>
  <c r="Z55" i="1"/>
  <c r="Z56" i="1"/>
  <c r="Z57" i="1"/>
  <c r="Z58" i="1"/>
  <c r="Z59" i="1"/>
  <c r="Z61" i="1"/>
  <c r="Z62" i="1"/>
  <c r="Z63" i="1"/>
  <c r="Z64" i="1"/>
  <c r="Z65" i="1"/>
  <c r="Z66" i="1"/>
  <c r="Z67" i="1"/>
  <c r="Z68" i="1"/>
  <c r="Z69" i="1"/>
  <c r="Z70" i="1"/>
  <c r="Z71" i="1"/>
  <c r="Z72" i="1"/>
  <c r="Z73" i="1"/>
  <c r="Z74" i="1"/>
  <c r="Z75" i="1"/>
  <c r="Z76" i="1"/>
  <c r="Z78" i="1"/>
  <c r="Z79" i="1"/>
  <c r="Z80" i="1"/>
  <c r="Z81" i="1"/>
  <c r="Z82" i="1"/>
  <c r="Z83" i="1"/>
  <c r="Z84" i="1"/>
  <c r="Z85" i="1"/>
  <c r="Z87" i="1"/>
  <c r="Z88" i="1"/>
  <c r="Z89" i="1"/>
  <c r="Z90" i="1"/>
  <c r="Z91" i="1"/>
  <c r="Z92" i="1"/>
  <c r="Z93" i="1"/>
  <c r="Z94" i="1"/>
  <c r="Z96" i="1"/>
  <c r="Z97" i="1"/>
  <c r="Z98" i="1"/>
  <c r="Z99" i="1"/>
  <c r="Z100" i="1"/>
  <c r="Z101" i="1"/>
  <c r="Z102" i="1"/>
  <c r="Z103" i="1"/>
  <c r="Z105" i="1"/>
  <c r="Z106" i="1"/>
  <c r="Z107" i="1"/>
  <c r="Z108" i="1"/>
  <c r="Z109" i="1"/>
  <c r="Z110" i="1"/>
  <c r="Z111" i="1"/>
  <c r="Z112"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9" i="1"/>
  <c r="E54" i="16"/>
  <c r="E55" i="16"/>
  <c r="E56" i="16"/>
  <c r="E59" i="16"/>
  <c r="E60" i="16"/>
  <c r="E61" i="16"/>
  <c r="E62" i="16"/>
  <c r="E63" i="16"/>
  <c r="E64" i="16"/>
  <c r="E65" i="16"/>
  <c r="E66" i="16"/>
  <c r="E67" i="16"/>
  <c r="E68" i="16"/>
  <c r="E69" i="16"/>
  <c r="E70" i="16"/>
  <c r="E71" i="16"/>
  <c r="E72" i="16"/>
  <c r="E73" i="16"/>
  <c r="E74" i="16"/>
  <c r="E75" i="16"/>
  <c r="E76" i="16"/>
  <c r="D53" i="16"/>
  <c r="E53" i="16" s="1"/>
  <c r="D9" i="2"/>
  <c r="D10" i="15"/>
  <c r="D10" i="16"/>
  <c r="D18" i="15"/>
  <c r="D17" i="15"/>
  <c r="D16" i="15"/>
  <c r="D19" i="15"/>
  <c r="D94" i="2"/>
  <c r="D93" i="2"/>
  <c r="D66" i="2"/>
  <c r="D67" i="2"/>
  <c r="D65" i="2"/>
  <c r="D59" i="2"/>
  <c r="D19" i="2"/>
  <c r="D20" i="2"/>
  <c r="D18" i="2"/>
  <c r="D14" i="2"/>
  <c r="E87" i="2"/>
  <c r="A5" i="15" l="1"/>
  <c r="A6" i="15"/>
  <c r="A7" i="15"/>
  <c r="A8" i="15"/>
  <c r="A9" i="15"/>
  <c r="A11" i="15"/>
  <c r="A12" i="15"/>
  <c r="A13" i="15"/>
  <c r="A14" i="15"/>
  <c r="A15" i="15"/>
  <c r="A20" i="15"/>
  <c r="A21" i="15"/>
  <c r="A22" i="15"/>
  <c r="A23" i="15"/>
  <c r="A24" i="15"/>
  <c r="A25" i="15"/>
  <c r="A26" i="15"/>
  <c r="A27" i="15"/>
  <c r="A28" i="15"/>
  <c r="A29" i="15"/>
  <c r="A30" i="15"/>
  <c r="A31" i="15"/>
  <c r="A32" i="15"/>
  <c r="A33" i="15"/>
  <c r="A34" i="15"/>
  <c r="A35" i="15"/>
  <c r="A36" i="15"/>
  <c r="A37" i="15"/>
  <c r="A38" i="15"/>
  <c r="A39" i="15"/>
  <c r="A40" i="15"/>
  <c r="A41" i="15"/>
  <c r="A42" i="15"/>
  <c r="A4" i="15"/>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9" i="1"/>
  <c r="B10" i="1" s="1"/>
  <c r="B11" i="1" s="1"/>
  <c r="B12" i="1" s="1"/>
  <c r="B13" i="1" s="1"/>
  <c r="B14" i="1" s="1"/>
  <c r="B15" i="1" s="1"/>
  <c r="B16" i="1" s="1"/>
  <c r="A5" i="2"/>
  <c r="A6" i="2"/>
  <c r="A7" i="2"/>
  <c r="A8" i="2"/>
  <c r="A10" i="2"/>
  <c r="A11" i="2"/>
  <c r="A12" i="2"/>
  <c r="A13" i="2"/>
  <c r="A15" i="2"/>
  <c r="A16" i="2"/>
  <c r="A17"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4" i="2"/>
  <c r="A14" i="2"/>
  <c r="B17" i="1" l="1"/>
  <c r="B18" i="1" s="1"/>
  <c r="B19" i="1" s="1"/>
  <c r="B20" i="1" s="1"/>
  <c r="B21" i="1" s="1"/>
  <c r="B22" i="1" s="1"/>
  <c r="B23" i="1" s="1"/>
  <c r="B24" i="1" s="1"/>
  <c r="D90" i="18"/>
  <c r="D91" i="17"/>
  <c r="A19" i="15"/>
  <c r="A18" i="15"/>
  <c r="A17" i="15"/>
  <c r="A16" i="15"/>
  <c r="D59" i="15"/>
  <c r="D90" i="15"/>
  <c r="D17" i="16"/>
  <c r="D16" i="16"/>
  <c r="D15" i="16"/>
  <c r="D58" i="16"/>
  <c r="E58" i="16" s="1"/>
  <c r="D57" i="16"/>
  <c r="E57" i="16" s="1"/>
  <c r="D90" i="16"/>
  <c r="D2" i="24"/>
  <c r="A21" i="2"/>
  <c r="A20" i="2"/>
  <c r="A19" i="2"/>
  <c r="A18" i="2"/>
  <c r="D1" i="24"/>
  <c r="B25" i="1" l="1"/>
  <c r="B26" i="1" s="1"/>
  <c r="B27" i="1" s="1"/>
  <c r="B28" i="1" s="1"/>
  <c r="B29" i="1" s="1"/>
  <c r="B30" i="1" s="1"/>
  <c r="B31" i="1" s="1"/>
  <c r="B32" i="1" s="1"/>
  <c r="A9" i="2"/>
  <c r="D10" i="17"/>
  <c r="D54" i="17"/>
  <c r="D54" i="18"/>
  <c r="D9" i="18"/>
  <c r="A10" i="15"/>
  <c r="B33" i="1" l="1"/>
  <c r="B34" i="1" s="1"/>
  <c r="B35" i="1" s="1"/>
  <c r="B36" i="1" s="1"/>
  <c r="B37" i="1" s="1"/>
  <c r="B38" i="1" s="1"/>
  <c r="B39" i="1" s="1"/>
  <c r="B40" i="1" s="1"/>
  <c r="E96" i="17"/>
  <c r="E96" i="15"/>
  <c r="E40" i="18"/>
  <c r="E41" i="18"/>
  <c r="E100" i="18"/>
  <c r="E99" i="18"/>
  <c r="E98" i="18"/>
  <c r="E97" i="18"/>
  <c r="E95" i="18"/>
  <c r="E94" i="18"/>
  <c r="E93" i="18"/>
  <c r="E92" i="18"/>
  <c r="E91" i="18"/>
  <c r="E90" i="18"/>
  <c r="E89" i="18"/>
  <c r="E88" i="18"/>
  <c r="E87" i="18"/>
  <c r="E86" i="18"/>
  <c r="E85" i="18"/>
  <c r="E84" i="18"/>
  <c r="E83" i="18"/>
  <c r="E82" i="18"/>
  <c r="E81" i="18"/>
  <c r="E76" i="18"/>
  <c r="E75" i="18"/>
  <c r="E74" i="18"/>
  <c r="E73" i="18"/>
  <c r="E72" i="18"/>
  <c r="E71" i="18"/>
  <c r="E70" i="18"/>
  <c r="E69" i="18"/>
  <c r="E68" i="18"/>
  <c r="E67" i="18"/>
  <c r="E66" i="18"/>
  <c r="E65" i="18"/>
  <c r="E64" i="18"/>
  <c r="E63" i="18"/>
  <c r="E62" i="18"/>
  <c r="E61" i="18"/>
  <c r="E60" i="18"/>
  <c r="E59" i="18"/>
  <c r="E58" i="18"/>
  <c r="E57" i="18"/>
  <c r="E56" i="18"/>
  <c r="E55" i="18"/>
  <c r="E54" i="18"/>
  <c r="E53" i="18"/>
  <c r="E52" i="18"/>
  <c r="E51" i="18"/>
  <c r="E50" i="18"/>
  <c r="E49" i="18"/>
  <c r="E48" i="18"/>
  <c r="E47" i="18"/>
  <c r="E39" i="18"/>
  <c r="E38" i="18"/>
  <c r="E37" i="18"/>
  <c r="E36" i="18"/>
  <c r="E34" i="18"/>
  <c r="E33" i="18"/>
  <c r="E32" i="18"/>
  <c r="E31" i="18"/>
  <c r="E30" i="18"/>
  <c r="E29" i="18"/>
  <c r="E28" i="18"/>
  <c r="E27" i="18"/>
  <c r="E26" i="18"/>
  <c r="E25" i="18"/>
  <c r="E24" i="18"/>
  <c r="E23" i="18"/>
  <c r="E22" i="18"/>
  <c r="E21" i="18"/>
  <c r="E20" i="18"/>
  <c r="E19" i="18"/>
  <c r="E18" i="18"/>
  <c r="E17" i="18"/>
  <c r="E16" i="18"/>
  <c r="E15" i="18"/>
  <c r="E14" i="18"/>
  <c r="E13" i="18"/>
  <c r="E12" i="18"/>
  <c r="E11" i="18"/>
  <c r="E10" i="18"/>
  <c r="E9" i="18"/>
  <c r="E8" i="18"/>
  <c r="E7" i="18"/>
  <c r="E6" i="18"/>
  <c r="E5" i="18"/>
  <c r="E4" i="18"/>
  <c r="E37" i="17"/>
  <c r="E38" i="17"/>
  <c r="E39" i="17"/>
  <c r="E100" i="17"/>
  <c r="E99" i="17"/>
  <c r="E98" i="17"/>
  <c r="E95" i="17"/>
  <c r="E94" i="17"/>
  <c r="E93" i="17"/>
  <c r="E92" i="17"/>
  <c r="E91" i="17"/>
  <c r="E90" i="17"/>
  <c r="E89" i="17"/>
  <c r="E88" i="17"/>
  <c r="E87" i="17"/>
  <c r="E86" i="17"/>
  <c r="E85" i="17"/>
  <c r="E84" i="17"/>
  <c r="E83" i="17"/>
  <c r="E82" i="17"/>
  <c r="E81" i="17"/>
  <c r="E76" i="17"/>
  <c r="E75" i="17"/>
  <c r="E74" i="17"/>
  <c r="E73" i="17"/>
  <c r="E72" i="17"/>
  <c r="E71" i="17"/>
  <c r="E70" i="17"/>
  <c r="E69" i="17"/>
  <c r="E68" i="17"/>
  <c r="E67" i="17"/>
  <c r="E66" i="17"/>
  <c r="E65" i="17"/>
  <c r="E64" i="17"/>
  <c r="E63" i="17"/>
  <c r="E62" i="17"/>
  <c r="E61" i="17"/>
  <c r="E60" i="17"/>
  <c r="E59" i="17"/>
  <c r="E58" i="17"/>
  <c r="E57" i="17"/>
  <c r="E56" i="17"/>
  <c r="E55" i="17"/>
  <c r="E53" i="17"/>
  <c r="E52" i="17"/>
  <c r="E51" i="17"/>
  <c r="E50" i="17"/>
  <c r="E49" i="17"/>
  <c r="E48" i="17"/>
  <c r="E47" i="17"/>
  <c r="E46" i="17"/>
  <c r="E36" i="17"/>
  <c r="E35" i="17"/>
  <c r="E34" i="17"/>
  <c r="E33" i="17"/>
  <c r="E32" i="17"/>
  <c r="E31" i="17"/>
  <c r="E30" i="17"/>
  <c r="E29" i="17"/>
  <c r="E28" i="17"/>
  <c r="E27" i="17"/>
  <c r="E26" i="17"/>
  <c r="E25" i="17"/>
  <c r="E24" i="17"/>
  <c r="E23" i="17"/>
  <c r="E22" i="17"/>
  <c r="E21" i="17"/>
  <c r="E20" i="17"/>
  <c r="E19" i="17"/>
  <c r="E18" i="17"/>
  <c r="E17" i="17"/>
  <c r="E16" i="17"/>
  <c r="E15" i="17"/>
  <c r="E14" i="17"/>
  <c r="E13" i="17"/>
  <c r="E12" i="17"/>
  <c r="E11" i="17"/>
  <c r="E10" i="17"/>
  <c r="E9" i="17"/>
  <c r="E8" i="17"/>
  <c r="E7" i="17"/>
  <c r="E6" i="17"/>
  <c r="E5" i="17"/>
  <c r="E4" i="17"/>
  <c r="E82" i="16"/>
  <c r="E83" i="16"/>
  <c r="E84" i="16"/>
  <c r="E85" i="16"/>
  <c r="E86" i="16"/>
  <c r="E87" i="16"/>
  <c r="E88" i="16"/>
  <c r="E89" i="16"/>
  <c r="E90" i="16"/>
  <c r="E91" i="16"/>
  <c r="E92" i="16"/>
  <c r="E93" i="16"/>
  <c r="E94" i="16"/>
  <c r="E95" i="16"/>
  <c r="E57" i="15"/>
  <c r="E58" i="15"/>
  <c r="E59" i="15"/>
  <c r="E60" i="15"/>
  <c r="E61" i="15"/>
  <c r="E62" i="15"/>
  <c r="E63" i="15"/>
  <c r="E64" i="15"/>
  <c r="E65" i="15"/>
  <c r="E66" i="15"/>
  <c r="E67" i="15"/>
  <c r="E68" i="15"/>
  <c r="E69" i="15"/>
  <c r="E70" i="15"/>
  <c r="E71" i="15"/>
  <c r="E72" i="15"/>
  <c r="E73" i="15"/>
  <c r="E48" i="16"/>
  <c r="E49" i="16"/>
  <c r="E50" i="16"/>
  <c r="E51" i="16"/>
  <c r="E52" i="16"/>
  <c r="E100" i="16"/>
  <c r="E99" i="16"/>
  <c r="E98" i="16"/>
  <c r="E97" i="16"/>
  <c r="E81" i="16"/>
  <c r="E47" i="16"/>
  <c r="E37" i="16"/>
  <c r="E36" i="16"/>
  <c r="E35" i="16"/>
  <c r="E34" i="16"/>
  <c r="E33" i="16"/>
  <c r="E32" i="16"/>
  <c r="E31" i="16"/>
  <c r="E30" i="16"/>
  <c r="E29" i="16"/>
  <c r="E28" i="16"/>
  <c r="E27" i="16"/>
  <c r="E26" i="16"/>
  <c r="E25" i="16"/>
  <c r="E24" i="16"/>
  <c r="E23" i="16"/>
  <c r="E22" i="16"/>
  <c r="E21" i="16"/>
  <c r="E20" i="16"/>
  <c r="E19" i="16"/>
  <c r="E18" i="16"/>
  <c r="E17" i="16"/>
  <c r="E16" i="16"/>
  <c r="E15" i="16"/>
  <c r="E14" i="16"/>
  <c r="E13" i="16"/>
  <c r="E12" i="16"/>
  <c r="E11" i="16"/>
  <c r="E10" i="16"/>
  <c r="E9" i="16"/>
  <c r="E8" i="16"/>
  <c r="E7" i="16"/>
  <c r="E6" i="16"/>
  <c r="E5" i="16"/>
  <c r="E4" i="16"/>
  <c r="E81" i="15"/>
  <c r="E82" i="15"/>
  <c r="E83" i="15"/>
  <c r="E84" i="15"/>
  <c r="E85" i="15"/>
  <c r="E86" i="15"/>
  <c r="E87" i="15"/>
  <c r="E88" i="15"/>
  <c r="E89" i="15"/>
  <c r="E90" i="15"/>
  <c r="E91" i="15"/>
  <c r="E92" i="15"/>
  <c r="E93" i="15"/>
  <c r="E94" i="15"/>
  <c r="E95" i="15"/>
  <c r="E100" i="15"/>
  <c r="E99" i="15"/>
  <c r="E98" i="15"/>
  <c r="E76" i="15"/>
  <c r="E75" i="15"/>
  <c r="E74" i="15"/>
  <c r="E56" i="15"/>
  <c r="E55" i="15"/>
  <c r="E54" i="15"/>
  <c r="E53" i="15"/>
  <c r="E52" i="15"/>
  <c r="E51" i="15"/>
  <c r="E50" i="15"/>
  <c r="E49" i="15"/>
  <c r="E48" i="15"/>
  <c r="E47" i="15"/>
  <c r="E41" i="15"/>
  <c r="E40" i="15"/>
  <c r="E39" i="15"/>
  <c r="E38" i="15"/>
  <c r="E37" i="15"/>
  <c r="E36" i="15"/>
  <c r="E35" i="15"/>
  <c r="E34" i="15"/>
  <c r="E33" i="15"/>
  <c r="E32" i="15"/>
  <c r="E31" i="15"/>
  <c r="E30" i="15"/>
  <c r="E29" i="15"/>
  <c r="E28" i="15"/>
  <c r="E27" i="15"/>
  <c r="E26" i="15"/>
  <c r="E25" i="15"/>
  <c r="E24" i="15"/>
  <c r="E23" i="15"/>
  <c r="E22" i="15"/>
  <c r="E21" i="15"/>
  <c r="E20" i="15"/>
  <c r="E19" i="15"/>
  <c r="E18" i="15"/>
  <c r="E17" i="15"/>
  <c r="E16" i="15"/>
  <c r="E15" i="15"/>
  <c r="E14" i="15"/>
  <c r="E13" i="15"/>
  <c r="E12" i="15"/>
  <c r="E11" i="15"/>
  <c r="E10" i="15"/>
  <c r="E9" i="15"/>
  <c r="E8" i="15"/>
  <c r="E7" i="15"/>
  <c r="E6" i="15"/>
  <c r="E5" i="15"/>
  <c r="E4" i="15"/>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5" i="2"/>
  <c r="E56" i="2"/>
  <c r="E57" i="2"/>
  <c r="E58" i="2"/>
  <c r="E60" i="2"/>
  <c r="E61" i="2"/>
  <c r="E62" i="2"/>
  <c r="E63" i="2"/>
  <c r="E91" i="2"/>
  <c r="E92" i="2"/>
  <c r="E64" i="2"/>
  <c r="E68" i="2"/>
  <c r="E69" i="2"/>
  <c r="E70" i="2"/>
  <c r="E65" i="2"/>
  <c r="E66" i="2"/>
  <c r="E67" i="2"/>
  <c r="E71" i="2"/>
  <c r="E72" i="2"/>
  <c r="E73" i="2"/>
  <c r="E74" i="2"/>
  <c r="E75" i="2"/>
  <c r="E76" i="2"/>
  <c r="E77" i="2"/>
  <c r="E78" i="2"/>
  <c r="E79" i="2"/>
  <c r="E50" i="2"/>
  <c r="E84" i="2"/>
  <c r="E85" i="2"/>
  <c r="E86" i="2"/>
  <c r="E97" i="2"/>
  <c r="E88" i="2"/>
  <c r="E89" i="2"/>
  <c r="E95" i="2"/>
  <c r="E96" i="2"/>
  <c r="E98" i="2"/>
  <c r="E99" i="2"/>
  <c r="E100" i="2"/>
  <c r="E101" i="2"/>
  <c r="E102" i="2"/>
  <c r="E93" i="2"/>
  <c r="E94" i="2"/>
  <c r="E103" i="2"/>
  <c r="E104" i="2"/>
  <c r="E90" i="2"/>
  <c r="B41" i="1" l="1"/>
  <c r="B42" i="1" s="1"/>
  <c r="B43" i="1" s="1"/>
  <c r="B44" i="1" s="1"/>
  <c r="B45" i="1" s="1"/>
  <c r="B46" i="1" s="1"/>
  <c r="B47" i="1" s="1"/>
  <c r="B48" i="1" s="1"/>
  <c r="C3" i="1"/>
  <c r="AH200" i="1"/>
  <c r="A200" i="1" a="1"/>
  <c r="A200" i="1" s="1"/>
  <c r="AH199" i="1"/>
  <c r="A199" i="1" a="1"/>
  <c r="A199" i="1" s="1"/>
  <c r="AH198" i="1"/>
  <c r="A198" i="1" a="1"/>
  <c r="A198" i="1" s="1"/>
  <c r="AH197" i="1"/>
  <c r="A197" i="1" a="1"/>
  <c r="A197" i="1" s="1"/>
  <c r="AH196" i="1"/>
  <c r="A196" i="1" a="1"/>
  <c r="A196" i="1" s="1"/>
  <c r="AH195" i="1"/>
  <c r="A195" i="1" a="1"/>
  <c r="A195" i="1" s="1"/>
  <c r="AH194" i="1"/>
  <c r="A194" i="1" a="1"/>
  <c r="A194" i="1" s="1"/>
  <c r="AH193" i="1"/>
  <c r="A193" i="1" a="1"/>
  <c r="A193" i="1" s="1"/>
  <c r="AH192" i="1"/>
  <c r="A192" i="1" a="1"/>
  <c r="A192" i="1" s="1"/>
  <c r="AH191" i="1"/>
  <c r="A191" i="1" a="1"/>
  <c r="A191" i="1" s="1"/>
  <c r="AH190" i="1"/>
  <c r="A190" i="1" a="1"/>
  <c r="A190" i="1" s="1"/>
  <c r="AH189" i="1"/>
  <c r="A189" i="1" a="1"/>
  <c r="A189" i="1" s="1"/>
  <c r="AH188" i="1"/>
  <c r="A188" i="1" a="1"/>
  <c r="A188" i="1" s="1"/>
  <c r="AH187" i="1"/>
  <c r="A187" i="1" a="1"/>
  <c r="A187" i="1" s="1"/>
  <c r="AH186" i="1"/>
  <c r="A186" i="1" a="1"/>
  <c r="A186" i="1" s="1"/>
  <c r="AH185" i="1"/>
  <c r="A185" i="1" a="1"/>
  <c r="A185" i="1" s="1"/>
  <c r="AH184" i="1"/>
  <c r="A184" i="1" a="1"/>
  <c r="A184" i="1" s="1"/>
  <c r="AH183" i="1"/>
  <c r="A183" i="1" a="1"/>
  <c r="A183" i="1" s="1"/>
  <c r="AH182" i="1"/>
  <c r="A182" i="1" a="1"/>
  <c r="A182" i="1" s="1"/>
  <c r="AH181" i="1"/>
  <c r="A181" i="1" a="1"/>
  <c r="A181" i="1" s="1"/>
  <c r="AH180" i="1"/>
  <c r="A180" i="1" a="1"/>
  <c r="A180" i="1" s="1"/>
  <c r="AH179" i="1"/>
  <c r="A179" i="1" a="1"/>
  <c r="A179" i="1" s="1"/>
  <c r="AH178" i="1"/>
  <c r="A178" i="1" a="1"/>
  <c r="A178" i="1" s="1"/>
  <c r="AH177" i="1"/>
  <c r="A177" i="1" a="1"/>
  <c r="A177" i="1" s="1"/>
  <c r="AH176" i="1"/>
  <c r="A176" i="1" a="1"/>
  <c r="A176" i="1" s="1"/>
  <c r="AH175" i="1"/>
  <c r="A175" i="1" a="1"/>
  <c r="A175" i="1" s="1"/>
  <c r="AH174" i="1"/>
  <c r="A174" i="1" a="1"/>
  <c r="A174" i="1" s="1"/>
  <c r="AH173" i="1"/>
  <c r="A173" i="1" a="1"/>
  <c r="A173" i="1" s="1"/>
  <c r="AH172" i="1"/>
  <c r="A172" i="1" a="1"/>
  <c r="A172" i="1" s="1"/>
  <c r="AH171" i="1"/>
  <c r="A171" i="1" a="1"/>
  <c r="A171" i="1" s="1"/>
  <c r="AH170" i="1"/>
  <c r="A170" i="1" a="1"/>
  <c r="A170" i="1" s="1"/>
  <c r="AH169" i="1"/>
  <c r="A169" i="1" a="1"/>
  <c r="A169" i="1" s="1"/>
  <c r="AH168" i="1"/>
  <c r="A168" i="1" a="1"/>
  <c r="A168" i="1" s="1"/>
  <c r="AH167" i="1"/>
  <c r="A167" i="1" a="1"/>
  <c r="A167" i="1" s="1"/>
  <c r="AH166" i="1"/>
  <c r="A166" i="1" a="1"/>
  <c r="A166" i="1" s="1"/>
  <c r="AH165" i="1"/>
  <c r="A165" i="1" a="1"/>
  <c r="A165" i="1" s="1"/>
  <c r="AH164" i="1"/>
  <c r="A164" i="1" a="1"/>
  <c r="A164" i="1" s="1"/>
  <c r="AH163" i="1"/>
  <c r="A163" i="1" a="1"/>
  <c r="A163" i="1" s="1"/>
  <c r="AH162" i="1"/>
  <c r="A162" i="1" a="1"/>
  <c r="A162" i="1" s="1"/>
  <c r="AH161" i="1"/>
  <c r="A161" i="1" a="1"/>
  <c r="A161" i="1" s="1"/>
  <c r="AH160" i="1"/>
  <c r="A160" i="1" a="1"/>
  <c r="A160" i="1" s="1"/>
  <c r="AH159" i="1"/>
  <c r="A159" i="1" a="1"/>
  <c r="A159" i="1" s="1"/>
  <c r="AH158" i="1"/>
  <c r="A158" i="1" a="1"/>
  <c r="A158" i="1" s="1"/>
  <c r="AH157" i="1"/>
  <c r="A157" i="1" a="1"/>
  <c r="A157" i="1" s="1"/>
  <c r="AH156" i="1"/>
  <c r="A156" i="1" a="1"/>
  <c r="A156" i="1" s="1"/>
  <c r="AH155" i="1"/>
  <c r="A155" i="1" a="1"/>
  <c r="A155" i="1" s="1"/>
  <c r="AH154" i="1"/>
  <c r="A154" i="1" a="1"/>
  <c r="A154" i="1" s="1"/>
  <c r="AH153" i="1"/>
  <c r="A153" i="1" a="1"/>
  <c r="A153" i="1" s="1"/>
  <c r="AH152" i="1"/>
  <c r="A152" i="1" a="1"/>
  <c r="A152" i="1" s="1"/>
  <c r="AH151" i="1"/>
  <c r="A151" i="1" a="1"/>
  <c r="A151" i="1" s="1"/>
  <c r="AH150" i="1"/>
  <c r="A150" i="1" a="1"/>
  <c r="A150" i="1" s="1"/>
  <c r="AH149" i="1"/>
  <c r="A149" i="1" a="1"/>
  <c r="A149" i="1" s="1"/>
  <c r="AH148" i="1"/>
  <c r="A148" i="1" a="1"/>
  <c r="A148" i="1" s="1"/>
  <c r="AH147" i="1"/>
  <c r="A147" i="1" a="1"/>
  <c r="A147" i="1" s="1"/>
  <c r="AH146" i="1"/>
  <c r="A146" i="1" a="1"/>
  <c r="A146" i="1" s="1"/>
  <c r="AH145" i="1"/>
  <c r="A145" i="1" a="1"/>
  <c r="A145" i="1" s="1"/>
  <c r="AH144" i="1"/>
  <c r="A144" i="1" a="1"/>
  <c r="A144" i="1" s="1"/>
  <c r="AH143" i="1"/>
  <c r="A143" i="1" a="1"/>
  <c r="A143" i="1" s="1"/>
  <c r="AH142" i="1"/>
  <c r="A142" i="1" a="1"/>
  <c r="A142" i="1" s="1"/>
  <c r="AH141" i="1"/>
  <c r="A141" i="1" a="1"/>
  <c r="A141" i="1" s="1"/>
  <c r="AH140" i="1"/>
  <c r="A140" i="1" a="1"/>
  <c r="A140" i="1" s="1"/>
  <c r="AH139" i="1"/>
  <c r="A139" i="1" a="1"/>
  <c r="A139" i="1" s="1"/>
  <c r="AH138" i="1"/>
  <c r="A138" i="1" a="1"/>
  <c r="A138" i="1" s="1"/>
  <c r="AH137" i="1"/>
  <c r="A137" i="1" a="1"/>
  <c r="A137" i="1" s="1"/>
  <c r="AH136" i="1"/>
  <c r="A136" i="1" a="1"/>
  <c r="A136" i="1" s="1"/>
  <c r="AH135" i="1"/>
  <c r="A135" i="1" a="1"/>
  <c r="A135" i="1" s="1"/>
  <c r="AH134" i="1"/>
  <c r="A134" i="1" a="1"/>
  <c r="A134" i="1" s="1"/>
  <c r="AH133" i="1"/>
  <c r="A133" i="1" a="1"/>
  <c r="A133" i="1" s="1"/>
  <c r="AH132" i="1"/>
  <c r="A132" i="1" a="1"/>
  <c r="A132" i="1" s="1"/>
  <c r="AH131" i="1"/>
  <c r="A131" i="1" a="1"/>
  <c r="A131" i="1" s="1"/>
  <c r="AH130" i="1"/>
  <c r="A130" i="1" a="1"/>
  <c r="A130" i="1" s="1"/>
  <c r="AH129" i="1"/>
  <c r="A129" i="1" a="1"/>
  <c r="A129" i="1" s="1"/>
  <c r="AH128" i="1"/>
  <c r="A128" i="1" a="1"/>
  <c r="A128" i="1" s="1"/>
  <c r="AH127" i="1"/>
  <c r="A127" i="1" a="1"/>
  <c r="A127" i="1" s="1"/>
  <c r="AH126" i="1"/>
  <c r="A126" i="1" a="1"/>
  <c r="A126" i="1" s="1"/>
  <c r="AH125" i="1"/>
  <c r="A125" i="1" a="1"/>
  <c r="A125" i="1" s="1"/>
  <c r="AH124" i="1"/>
  <c r="A124" i="1" a="1"/>
  <c r="A124" i="1" s="1"/>
  <c r="AH123" i="1"/>
  <c r="A123" i="1" a="1"/>
  <c r="A123" i="1" s="1"/>
  <c r="AH122" i="1"/>
  <c r="A122" i="1" a="1"/>
  <c r="A122" i="1" s="1"/>
  <c r="AH121" i="1"/>
  <c r="A121" i="1" a="1"/>
  <c r="A121" i="1" s="1"/>
  <c r="AH120" i="1"/>
  <c r="AH119" i="1"/>
  <c r="A119" i="1" a="1"/>
  <c r="A119" i="1" s="1"/>
  <c r="AH118" i="1"/>
  <c r="A118" i="1" a="1"/>
  <c r="A118" i="1" s="1"/>
  <c r="AH117" i="1"/>
  <c r="AH116" i="1"/>
  <c r="AH115" i="1"/>
  <c r="A115" i="1" a="1"/>
  <c r="A115" i="1" s="1"/>
  <c r="AH114" i="1"/>
  <c r="AH113" i="1"/>
  <c r="AH112" i="1"/>
  <c r="AH111" i="1"/>
  <c r="A111" i="1" a="1"/>
  <c r="A111" i="1" s="1"/>
  <c r="AH110" i="1"/>
  <c r="A110" i="1" a="1"/>
  <c r="A110" i="1" s="1"/>
  <c r="AH109" i="1"/>
  <c r="A109" i="1" a="1"/>
  <c r="A109" i="1" s="1"/>
  <c r="AH108" i="1"/>
  <c r="A108" i="1" a="1"/>
  <c r="A108" i="1" s="1"/>
  <c r="AH107" i="1"/>
  <c r="A107" i="1" a="1"/>
  <c r="A107" i="1" s="1"/>
  <c r="AH106" i="1"/>
  <c r="AH105" i="1"/>
  <c r="AH104" i="1"/>
  <c r="AH103" i="1"/>
  <c r="A103" i="1" a="1"/>
  <c r="A103" i="1" s="1"/>
  <c r="AH102" i="1"/>
  <c r="A102" i="1" a="1"/>
  <c r="A102" i="1" s="1"/>
  <c r="AH101" i="1"/>
  <c r="A101" i="1" a="1"/>
  <c r="A101" i="1" s="1"/>
  <c r="AH100" i="1"/>
  <c r="A100" i="1" a="1"/>
  <c r="A100" i="1" s="1"/>
  <c r="AH99" i="1"/>
  <c r="A99" i="1" a="1"/>
  <c r="A99" i="1" s="1"/>
  <c r="AH98" i="1"/>
  <c r="AH97" i="1"/>
  <c r="AH96" i="1"/>
  <c r="AH95" i="1"/>
  <c r="AH94" i="1"/>
  <c r="A94" i="1" a="1"/>
  <c r="A94" i="1" s="1"/>
  <c r="AH93" i="1"/>
  <c r="A93" i="1" a="1"/>
  <c r="A93" i="1" s="1"/>
  <c r="AH92" i="1"/>
  <c r="A92" i="1" a="1"/>
  <c r="A92" i="1" s="1"/>
  <c r="AH91" i="1"/>
  <c r="AH90" i="1"/>
  <c r="A90" i="1" a="1"/>
  <c r="A90" i="1" s="1"/>
  <c r="AH89" i="1"/>
  <c r="AH88" i="1"/>
  <c r="AH87" i="1"/>
  <c r="A87" i="1" a="1"/>
  <c r="A87" i="1" s="1"/>
  <c r="AH86" i="1"/>
  <c r="AH85" i="1"/>
  <c r="AH84" i="1"/>
  <c r="A84" i="1" a="1"/>
  <c r="A84" i="1" s="1"/>
  <c r="AH83" i="1"/>
  <c r="AH82" i="1"/>
  <c r="A82" i="1" a="1"/>
  <c r="A82" i="1" s="1"/>
  <c r="AH81" i="1"/>
  <c r="AH80" i="1"/>
  <c r="AH79" i="1"/>
  <c r="A79" i="1" a="1"/>
  <c r="A79" i="1" s="1"/>
  <c r="AH78" i="1"/>
  <c r="A78" i="1" a="1"/>
  <c r="A78" i="1" s="1"/>
  <c r="AH77" i="1"/>
  <c r="AH76" i="1"/>
  <c r="AH75" i="1"/>
  <c r="A75" i="1" a="1"/>
  <c r="A75" i="1" s="1"/>
  <c r="AH74" i="1"/>
  <c r="A74" i="1" a="1"/>
  <c r="A74" i="1" s="1"/>
  <c r="AH73" i="1"/>
  <c r="AH72" i="1"/>
  <c r="AH71" i="1"/>
  <c r="A71" i="1" a="1"/>
  <c r="A71" i="1" s="1"/>
  <c r="AH70" i="1"/>
  <c r="A70" i="1" a="1"/>
  <c r="A70" i="1" s="1"/>
  <c r="AH69" i="1"/>
  <c r="AH68" i="1"/>
  <c r="A68" i="1" a="1"/>
  <c r="A68" i="1" s="1"/>
  <c r="AH67" i="1"/>
  <c r="A67" i="1" a="1"/>
  <c r="A67" i="1" s="1"/>
  <c r="AH66" i="1"/>
  <c r="AH65" i="1"/>
  <c r="AH64" i="1"/>
  <c r="AH63" i="1"/>
  <c r="A63" i="1" a="1"/>
  <c r="A63" i="1" s="1"/>
  <c r="AH62" i="1"/>
  <c r="A62" i="1" a="1"/>
  <c r="A62" i="1" s="1"/>
  <c r="AH61" i="1"/>
  <c r="AH60" i="1"/>
  <c r="AH59" i="1"/>
  <c r="A59" i="1" a="1"/>
  <c r="A59" i="1" s="1"/>
  <c r="AH58" i="1"/>
  <c r="A58" i="1" a="1"/>
  <c r="A58" i="1" s="1"/>
  <c r="AH57" i="1"/>
  <c r="AH56" i="1"/>
  <c r="AH55" i="1"/>
  <c r="AH54" i="1"/>
  <c r="A54" i="1" a="1"/>
  <c r="A54" i="1" s="1"/>
  <c r="AH53" i="1"/>
  <c r="AH52" i="1"/>
  <c r="A52" i="1" a="1"/>
  <c r="A52" i="1" s="1"/>
  <c r="AH51" i="1"/>
  <c r="AH50" i="1"/>
  <c r="AH49" i="1"/>
  <c r="AH48" i="1"/>
  <c r="AH47" i="1"/>
  <c r="AH46" i="1"/>
  <c r="AH45" i="1"/>
  <c r="A45" i="1" a="1"/>
  <c r="A45" i="1" s="1"/>
  <c r="AH44" i="1"/>
  <c r="A44" i="1" a="1"/>
  <c r="A44" i="1" s="1"/>
  <c r="AH43" i="1"/>
  <c r="A43" i="1" a="1"/>
  <c r="A43" i="1" s="1"/>
  <c r="AH42" i="1"/>
  <c r="AH41" i="1"/>
  <c r="AH40" i="1"/>
  <c r="AH39" i="1"/>
  <c r="A39" i="1" a="1"/>
  <c r="A39" i="1" s="1"/>
  <c r="AH38" i="1"/>
  <c r="A38" i="1" a="1"/>
  <c r="A38" i="1" s="1"/>
  <c r="AH37" i="1"/>
  <c r="A37" i="1" a="1"/>
  <c r="A37" i="1" s="1"/>
  <c r="AH36" i="1"/>
  <c r="AH35" i="1"/>
  <c r="AH34" i="1"/>
  <c r="AH33" i="1"/>
  <c r="AH32" i="1"/>
  <c r="AH31" i="1"/>
  <c r="A31" i="1" a="1"/>
  <c r="A31" i="1" s="1"/>
  <c r="AH30" i="1"/>
  <c r="A30" i="1" a="1"/>
  <c r="A30" i="1" s="1"/>
  <c r="AH29" i="1"/>
  <c r="A29" i="1" a="1"/>
  <c r="A29" i="1" s="1"/>
  <c r="AH28" i="1"/>
  <c r="A28" i="1" a="1"/>
  <c r="A28" i="1" s="1"/>
  <c r="AH27" i="1"/>
  <c r="AH26" i="1"/>
  <c r="AH25" i="1"/>
  <c r="AH24" i="1"/>
  <c r="AH23" i="1"/>
  <c r="A23" i="1" a="1"/>
  <c r="A23" i="1" s="1"/>
  <c r="AH22" i="1"/>
  <c r="A22" i="1" a="1"/>
  <c r="A22" i="1" s="1"/>
  <c r="AH21" i="1"/>
  <c r="A21" i="1" a="1"/>
  <c r="A21" i="1" s="1"/>
  <c r="AH20" i="1"/>
  <c r="AH19" i="1"/>
  <c r="A19" i="1" a="1"/>
  <c r="A19" i="1" s="1"/>
  <c r="AH18" i="1"/>
  <c r="A18" i="1" a="1"/>
  <c r="A18" i="1" s="1"/>
  <c r="AH17" i="1"/>
  <c r="AH16" i="1"/>
  <c r="AH15" i="1"/>
  <c r="A15" i="1" a="1"/>
  <c r="A15" i="1" s="1"/>
  <c r="AH14" i="1"/>
  <c r="AH13" i="1"/>
  <c r="A13" i="1" a="1"/>
  <c r="A13" i="1" s="1"/>
  <c r="AH12" i="1"/>
  <c r="A12" i="1" a="1"/>
  <c r="A12" i="1" s="1"/>
  <c r="AH11" i="1"/>
  <c r="A11" i="1" a="1"/>
  <c r="A11" i="1" s="1"/>
  <c r="AH10" i="1"/>
  <c r="A10" i="1" a="1"/>
  <c r="A10" i="1" s="1"/>
  <c r="AH9" i="1"/>
  <c r="A9" i="1" a="1"/>
  <c r="A9" i="1" s="1"/>
  <c r="E6" i="1" a="1"/>
  <c r="E6" i="1" s="1"/>
  <c r="C6" i="1"/>
  <c r="E4" i="1"/>
  <c r="E3" i="1" s="1"/>
  <c r="E2" i="1"/>
  <c r="B49" i="1" l="1"/>
  <c r="AE7" i="1"/>
  <c r="X10" i="1" l="1"/>
  <c r="X22" i="1"/>
  <c r="X34" i="1"/>
  <c r="X46" i="1"/>
  <c r="X58" i="1"/>
  <c r="X70" i="1"/>
  <c r="X82" i="1"/>
  <c r="X94" i="1"/>
  <c r="X106" i="1"/>
  <c r="W10" i="1"/>
  <c r="W22" i="1"/>
  <c r="W34" i="1"/>
  <c r="W46" i="1"/>
  <c r="W58" i="1"/>
  <c r="W70" i="1"/>
  <c r="W82" i="1"/>
  <c r="W94" i="1"/>
  <c r="W106" i="1"/>
  <c r="K10" i="1"/>
  <c r="K22" i="1"/>
  <c r="K34" i="1"/>
  <c r="K46" i="1"/>
  <c r="K58" i="1"/>
  <c r="K70" i="1"/>
  <c r="K82" i="1"/>
  <c r="K94" i="1"/>
  <c r="K106" i="1"/>
  <c r="U10" i="1"/>
  <c r="U22" i="1"/>
  <c r="U34" i="1"/>
  <c r="U46" i="1"/>
  <c r="U58" i="1"/>
  <c r="U70" i="1"/>
  <c r="U82" i="1"/>
  <c r="U94" i="1"/>
  <c r="U106" i="1"/>
  <c r="T10" i="1"/>
  <c r="T22" i="1"/>
  <c r="T34" i="1"/>
  <c r="T46" i="1"/>
  <c r="T58" i="1"/>
  <c r="T70" i="1"/>
  <c r="T82" i="1"/>
  <c r="T94" i="1"/>
  <c r="T106" i="1"/>
  <c r="R10" i="1"/>
  <c r="R22" i="1"/>
  <c r="R34" i="1"/>
  <c r="R46" i="1"/>
  <c r="R58" i="1"/>
  <c r="R70" i="1"/>
  <c r="R82" i="1"/>
  <c r="R94" i="1"/>
  <c r="R106" i="1"/>
  <c r="Q10" i="1"/>
  <c r="Q22" i="1"/>
  <c r="Q34" i="1"/>
  <c r="Q46" i="1"/>
  <c r="Q58" i="1"/>
  <c r="Q70" i="1"/>
  <c r="Q82" i="1"/>
  <c r="Q94" i="1"/>
  <c r="Q106" i="1"/>
  <c r="O10" i="1"/>
  <c r="X11" i="1"/>
  <c r="X23" i="1"/>
  <c r="X35" i="1"/>
  <c r="X47" i="1"/>
  <c r="X59" i="1"/>
  <c r="X71" i="1"/>
  <c r="X83" i="1"/>
  <c r="X95" i="1"/>
  <c r="X107" i="1"/>
  <c r="AD95" i="1"/>
  <c r="W95" i="1" s="1"/>
  <c r="W11" i="1"/>
  <c r="W23" i="1"/>
  <c r="W35" i="1"/>
  <c r="W47" i="1"/>
  <c r="W59" i="1"/>
  <c r="W71" i="1"/>
  <c r="W83" i="1"/>
  <c r="W107" i="1"/>
  <c r="K11" i="1"/>
  <c r="K23" i="1"/>
  <c r="K35" i="1"/>
  <c r="K47" i="1"/>
  <c r="K59" i="1"/>
  <c r="K71" i="1"/>
  <c r="K83" i="1"/>
  <c r="K107" i="1"/>
  <c r="U11" i="1"/>
  <c r="U23" i="1"/>
  <c r="U35" i="1"/>
  <c r="U47" i="1"/>
  <c r="U59" i="1"/>
  <c r="U71" i="1"/>
  <c r="U83" i="1"/>
  <c r="U95" i="1"/>
  <c r="U107" i="1"/>
  <c r="AC95" i="1"/>
  <c r="T95" i="1" s="1"/>
  <c r="T11" i="1"/>
  <c r="T23" i="1"/>
  <c r="T35" i="1"/>
  <c r="T47" i="1"/>
  <c r="T59" i="1"/>
  <c r="T71" i="1"/>
  <c r="T83" i="1"/>
  <c r="T107" i="1"/>
  <c r="R11" i="1"/>
  <c r="R23" i="1"/>
  <c r="R35" i="1"/>
  <c r="R47" i="1"/>
  <c r="R59" i="1"/>
  <c r="R71" i="1"/>
  <c r="R83" i="1"/>
  <c r="R95" i="1"/>
  <c r="R107" i="1"/>
  <c r="AB95" i="1"/>
  <c r="Q95" i="1" s="1"/>
  <c r="Q11" i="1"/>
  <c r="Q23" i="1"/>
  <c r="Q35" i="1"/>
  <c r="Q47" i="1"/>
  <c r="Q59" i="1"/>
  <c r="Q71" i="1"/>
  <c r="Q83" i="1"/>
  <c r="Q107" i="1"/>
  <c r="O11" i="1"/>
  <c r="O23" i="1"/>
  <c r="O35" i="1"/>
  <c r="O47" i="1"/>
  <c r="O59" i="1"/>
  <c r="O71" i="1"/>
  <c r="O83" i="1"/>
  <c r="O95" i="1"/>
  <c r="O107" i="1"/>
  <c r="X12" i="1"/>
  <c r="X24" i="1"/>
  <c r="X36" i="1"/>
  <c r="X48" i="1"/>
  <c r="X60" i="1"/>
  <c r="X72" i="1"/>
  <c r="X84" i="1"/>
  <c r="X96" i="1"/>
  <c r="X108" i="1"/>
  <c r="AD24" i="1"/>
  <c r="W24" i="1" s="1"/>
  <c r="AD60" i="1"/>
  <c r="W60" i="1" s="1"/>
  <c r="W12" i="1"/>
  <c r="W36" i="1"/>
  <c r="W48" i="1"/>
  <c r="W72" i="1"/>
  <c r="W84" i="1"/>
  <c r="W96" i="1"/>
  <c r="W108" i="1"/>
  <c r="K12" i="1"/>
  <c r="K36" i="1"/>
  <c r="K48" i="1"/>
  <c r="K72" i="1"/>
  <c r="K84" i="1"/>
  <c r="K96" i="1"/>
  <c r="K108" i="1"/>
  <c r="U12" i="1"/>
  <c r="U24" i="1"/>
  <c r="U36" i="1"/>
  <c r="U48" i="1"/>
  <c r="U60" i="1"/>
  <c r="U72" i="1"/>
  <c r="U84" i="1"/>
  <c r="U96" i="1"/>
  <c r="U108" i="1"/>
  <c r="AC24" i="1"/>
  <c r="T24" i="1" s="1"/>
  <c r="AC60" i="1"/>
  <c r="T60" i="1" s="1"/>
  <c r="T12" i="1"/>
  <c r="T36" i="1"/>
  <c r="T48" i="1"/>
  <c r="T72" i="1"/>
  <c r="T84" i="1"/>
  <c r="T96" i="1"/>
  <c r="T108" i="1"/>
  <c r="R12" i="1"/>
  <c r="R24" i="1"/>
  <c r="R36" i="1"/>
  <c r="R48" i="1"/>
  <c r="R60" i="1"/>
  <c r="R72" i="1"/>
  <c r="R84" i="1"/>
  <c r="R96" i="1"/>
  <c r="R108" i="1"/>
  <c r="AB24" i="1"/>
  <c r="Q24" i="1" s="1"/>
  <c r="AB60" i="1"/>
  <c r="Q60" i="1" s="1"/>
  <c r="Q12" i="1"/>
  <c r="Q36" i="1"/>
  <c r="Q48" i="1"/>
  <c r="Q72" i="1"/>
  <c r="Q84" i="1"/>
  <c r="Q96" i="1"/>
  <c r="Q108" i="1"/>
  <c r="O12" i="1"/>
  <c r="O24" i="1"/>
  <c r="O36" i="1"/>
  <c r="O48" i="1"/>
  <c r="O60" i="1"/>
  <c r="O72" i="1"/>
  <c r="O84" i="1"/>
  <c r="O96" i="1"/>
  <c r="O108" i="1"/>
  <c r="AA24" i="1"/>
  <c r="N24" i="1" s="1"/>
  <c r="AA60" i="1"/>
  <c r="N60" i="1" s="1"/>
  <c r="N12" i="1"/>
  <c r="N36" i="1"/>
  <c r="N48" i="1"/>
  <c r="X13" i="1"/>
  <c r="X25" i="1"/>
  <c r="X37" i="1"/>
  <c r="X49" i="1"/>
  <c r="X61" i="1"/>
  <c r="X73" i="1"/>
  <c r="X85" i="1"/>
  <c r="X97" i="1"/>
  <c r="X109" i="1"/>
  <c r="W13" i="1"/>
  <c r="W25" i="1"/>
  <c r="W37" i="1"/>
  <c r="W49" i="1"/>
  <c r="W61" i="1"/>
  <c r="W73" i="1"/>
  <c r="W85" i="1"/>
  <c r="W97" i="1"/>
  <c r="W109" i="1"/>
  <c r="K13" i="1"/>
  <c r="K25" i="1"/>
  <c r="K37" i="1"/>
  <c r="K49" i="1"/>
  <c r="K61" i="1"/>
  <c r="K73" i="1"/>
  <c r="K85" i="1"/>
  <c r="K97" i="1"/>
  <c r="K109" i="1"/>
  <c r="U13" i="1"/>
  <c r="U25" i="1"/>
  <c r="U37" i="1"/>
  <c r="U49" i="1"/>
  <c r="U61" i="1"/>
  <c r="U73" i="1"/>
  <c r="U85" i="1"/>
  <c r="U97" i="1"/>
  <c r="U109" i="1"/>
  <c r="T13" i="1"/>
  <c r="T25" i="1"/>
  <c r="T37" i="1"/>
  <c r="T49" i="1"/>
  <c r="T61" i="1"/>
  <c r="T73" i="1"/>
  <c r="T85" i="1"/>
  <c r="T97" i="1"/>
  <c r="T109" i="1"/>
  <c r="R13" i="1"/>
  <c r="R25" i="1"/>
  <c r="R37" i="1"/>
  <c r="R49" i="1"/>
  <c r="R61" i="1"/>
  <c r="R73" i="1"/>
  <c r="R85" i="1"/>
  <c r="R97" i="1"/>
  <c r="R109" i="1"/>
  <c r="Q13" i="1"/>
  <c r="Q25" i="1"/>
  <c r="Q37" i="1"/>
  <c r="Q49" i="1"/>
  <c r="Q61" i="1"/>
  <c r="Q73" i="1"/>
  <c r="Q85" i="1"/>
  <c r="Q97" i="1"/>
  <c r="Q109" i="1"/>
  <c r="O13" i="1"/>
  <c r="O25" i="1"/>
  <c r="O37" i="1"/>
  <c r="O49" i="1"/>
  <c r="O61" i="1"/>
  <c r="O73" i="1"/>
  <c r="O85" i="1"/>
  <c r="O97" i="1"/>
  <c r="O109" i="1"/>
  <c r="N13" i="1"/>
  <c r="N25" i="1"/>
  <c r="N37" i="1"/>
  <c r="N49" i="1"/>
  <c r="N61" i="1"/>
  <c r="N73" i="1"/>
  <c r="X14" i="1"/>
  <c r="X26" i="1"/>
  <c r="X38" i="1"/>
  <c r="X50" i="1"/>
  <c r="X62" i="1"/>
  <c r="X74" i="1"/>
  <c r="X86" i="1"/>
  <c r="X98" i="1"/>
  <c r="X110" i="1"/>
  <c r="AD86" i="1"/>
  <c r="W86" i="1" s="1"/>
  <c r="W14" i="1"/>
  <c r="W26" i="1"/>
  <c r="W38" i="1"/>
  <c r="W50" i="1"/>
  <c r="W62" i="1"/>
  <c r="W74" i="1"/>
  <c r="W98" i="1"/>
  <c r="W110" i="1"/>
  <c r="K14" i="1"/>
  <c r="K26" i="1"/>
  <c r="K38" i="1"/>
  <c r="K50" i="1"/>
  <c r="K62" i="1"/>
  <c r="K74" i="1"/>
  <c r="K98" i="1"/>
  <c r="K110" i="1"/>
  <c r="U14" i="1"/>
  <c r="U26" i="1"/>
  <c r="U38" i="1"/>
  <c r="U50" i="1"/>
  <c r="U62" i="1"/>
  <c r="U74" i="1"/>
  <c r="U86" i="1"/>
  <c r="U98" i="1"/>
  <c r="U110" i="1"/>
  <c r="AC86" i="1"/>
  <c r="T86" i="1" s="1"/>
  <c r="T14" i="1"/>
  <c r="T26" i="1"/>
  <c r="T38" i="1"/>
  <c r="T50" i="1"/>
  <c r="T62" i="1"/>
  <c r="T74" i="1"/>
  <c r="T98" i="1"/>
  <c r="T110" i="1"/>
  <c r="R14" i="1"/>
  <c r="R26" i="1"/>
  <c r="R38" i="1"/>
  <c r="R50" i="1"/>
  <c r="R62" i="1"/>
  <c r="R74" i="1"/>
  <c r="R86" i="1"/>
  <c r="R98" i="1"/>
  <c r="R110" i="1"/>
  <c r="AB86" i="1"/>
  <c r="Q86" i="1" s="1"/>
  <c r="Q14" i="1"/>
  <c r="Q26" i="1"/>
  <c r="Q38" i="1"/>
  <c r="Q50" i="1"/>
  <c r="Q62" i="1"/>
  <c r="Q74" i="1"/>
  <c r="Q98" i="1"/>
  <c r="Q110" i="1"/>
  <c r="O14" i="1"/>
  <c r="O26" i="1"/>
  <c r="O38" i="1"/>
  <c r="O50" i="1"/>
  <c r="O62" i="1"/>
  <c r="O74" i="1"/>
  <c r="O86" i="1"/>
  <c r="O98" i="1"/>
  <c r="O110" i="1"/>
  <c r="AA86" i="1"/>
  <c r="N86" i="1" s="1"/>
  <c r="N14" i="1"/>
  <c r="X15" i="1"/>
  <c r="X27" i="1"/>
  <c r="X39" i="1"/>
  <c r="X51" i="1"/>
  <c r="X63" i="1"/>
  <c r="X75" i="1"/>
  <c r="X87" i="1"/>
  <c r="X99" i="1"/>
  <c r="X111" i="1"/>
  <c r="AD51" i="1"/>
  <c r="W51" i="1" s="1"/>
  <c r="W15" i="1"/>
  <c r="W27" i="1"/>
  <c r="W39" i="1"/>
  <c r="W63" i="1"/>
  <c r="W75" i="1"/>
  <c r="W87" i="1"/>
  <c r="W99" i="1"/>
  <c r="W111" i="1"/>
  <c r="K15" i="1"/>
  <c r="K27" i="1"/>
  <c r="K39" i="1"/>
  <c r="K63" i="1"/>
  <c r="K75" i="1"/>
  <c r="K87" i="1"/>
  <c r="K99" i="1"/>
  <c r="K111" i="1"/>
  <c r="U15" i="1"/>
  <c r="U27" i="1"/>
  <c r="U39" i="1"/>
  <c r="U51" i="1"/>
  <c r="U63" i="1"/>
  <c r="U75" i="1"/>
  <c r="U87" i="1"/>
  <c r="U99" i="1"/>
  <c r="U111" i="1"/>
  <c r="AC51" i="1"/>
  <c r="T51" i="1" s="1"/>
  <c r="T15" i="1"/>
  <c r="T27" i="1"/>
  <c r="T39" i="1"/>
  <c r="T63" i="1"/>
  <c r="T75" i="1"/>
  <c r="T87" i="1"/>
  <c r="T99" i="1"/>
  <c r="T111" i="1"/>
  <c r="R15" i="1"/>
  <c r="R27" i="1"/>
  <c r="R39" i="1"/>
  <c r="R51" i="1"/>
  <c r="R63" i="1"/>
  <c r="R75" i="1"/>
  <c r="R87" i="1"/>
  <c r="R99" i="1"/>
  <c r="R111" i="1"/>
  <c r="AB51" i="1"/>
  <c r="Q51" i="1" s="1"/>
  <c r="Q15" i="1"/>
  <c r="Q27" i="1"/>
  <c r="Q39" i="1"/>
  <c r="Q63" i="1"/>
  <c r="Q75" i="1"/>
  <c r="Q87" i="1"/>
  <c r="Q99" i="1"/>
  <c r="Q111" i="1"/>
  <c r="O15" i="1"/>
  <c r="O27" i="1"/>
  <c r="O39" i="1"/>
  <c r="O51" i="1"/>
  <c r="O63" i="1"/>
  <c r="O75" i="1"/>
  <c r="O87" i="1"/>
  <c r="O99" i="1"/>
  <c r="O111" i="1"/>
  <c r="AA51" i="1"/>
  <c r="N51" i="1" s="1"/>
  <c r="N15" i="1"/>
  <c r="N27" i="1"/>
  <c r="N39" i="1"/>
  <c r="N63" i="1"/>
  <c r="N75" i="1"/>
  <c r="N87" i="1"/>
  <c r="N99" i="1"/>
  <c r="N111" i="1"/>
  <c r="X16" i="1"/>
  <c r="X28" i="1"/>
  <c r="X40" i="1"/>
  <c r="X52" i="1"/>
  <c r="X64" i="1"/>
  <c r="X76" i="1"/>
  <c r="X88" i="1"/>
  <c r="X100" i="1"/>
  <c r="X112" i="1"/>
  <c r="AD16" i="1"/>
  <c r="W16" i="1" s="1"/>
  <c r="W28" i="1"/>
  <c r="W40" i="1"/>
  <c r="W52" i="1"/>
  <c r="W64" i="1"/>
  <c r="W76" i="1"/>
  <c r="W88" i="1"/>
  <c r="W100" i="1"/>
  <c r="W112" i="1"/>
  <c r="K28" i="1"/>
  <c r="K40" i="1"/>
  <c r="K52" i="1"/>
  <c r="K64" i="1"/>
  <c r="K76" i="1"/>
  <c r="K88" i="1"/>
  <c r="K100" i="1"/>
  <c r="K112" i="1"/>
  <c r="U16" i="1"/>
  <c r="U28" i="1"/>
  <c r="U40" i="1"/>
  <c r="U52" i="1"/>
  <c r="U64" i="1"/>
  <c r="U76" i="1"/>
  <c r="U88" i="1"/>
  <c r="U100" i="1"/>
  <c r="U112" i="1"/>
  <c r="AC16" i="1"/>
  <c r="T16" i="1" s="1"/>
  <c r="T28" i="1"/>
  <c r="T40" i="1"/>
  <c r="T52" i="1"/>
  <c r="T64" i="1"/>
  <c r="T76" i="1"/>
  <c r="T88" i="1"/>
  <c r="T100" i="1"/>
  <c r="T112" i="1"/>
  <c r="R16" i="1"/>
  <c r="R28" i="1"/>
  <c r="R40" i="1"/>
  <c r="R52" i="1"/>
  <c r="R64" i="1"/>
  <c r="R76" i="1"/>
  <c r="R88" i="1"/>
  <c r="R100" i="1"/>
  <c r="R112" i="1"/>
  <c r="AB16" i="1"/>
  <c r="Q16" i="1" s="1"/>
  <c r="Q28" i="1"/>
  <c r="Q40" i="1"/>
  <c r="Q52" i="1"/>
  <c r="Q64" i="1"/>
  <c r="Q76" i="1"/>
  <c r="Q88" i="1"/>
  <c r="Q100" i="1"/>
  <c r="Q112" i="1"/>
  <c r="O16" i="1"/>
  <c r="O28" i="1"/>
  <c r="O40" i="1"/>
  <c r="O52" i="1"/>
  <c r="O64" i="1"/>
  <c r="O76" i="1"/>
  <c r="O88" i="1"/>
  <c r="O100" i="1"/>
  <c r="O112" i="1"/>
  <c r="X17" i="1"/>
  <c r="X29" i="1"/>
  <c r="X41" i="1"/>
  <c r="X53" i="1"/>
  <c r="X65" i="1"/>
  <c r="X77" i="1"/>
  <c r="X89" i="1"/>
  <c r="X101" i="1"/>
  <c r="X113" i="1"/>
  <c r="AD77" i="1"/>
  <c r="W77" i="1" s="1"/>
  <c r="AD113" i="1"/>
  <c r="W113" i="1" s="1"/>
  <c r="W17" i="1"/>
  <c r="W29" i="1"/>
  <c r="W41" i="1"/>
  <c r="W53" i="1"/>
  <c r="W65" i="1"/>
  <c r="W89" i="1"/>
  <c r="W101" i="1"/>
  <c r="K17" i="1"/>
  <c r="K29" i="1"/>
  <c r="K41" i="1"/>
  <c r="K53" i="1"/>
  <c r="K65" i="1"/>
  <c r="K89" i="1"/>
  <c r="K101" i="1"/>
  <c r="U17" i="1"/>
  <c r="U29" i="1"/>
  <c r="U41" i="1"/>
  <c r="U53" i="1"/>
  <c r="U65" i="1"/>
  <c r="U77" i="1"/>
  <c r="U89" i="1"/>
  <c r="U101" i="1"/>
  <c r="U113" i="1"/>
  <c r="AC77" i="1"/>
  <c r="T77" i="1" s="1"/>
  <c r="AC113" i="1"/>
  <c r="T113" i="1" s="1"/>
  <c r="T17" i="1"/>
  <c r="T29" i="1"/>
  <c r="T41" i="1"/>
  <c r="T53" i="1"/>
  <c r="T65" i="1"/>
  <c r="T89" i="1"/>
  <c r="T101" i="1"/>
  <c r="R17" i="1"/>
  <c r="R29" i="1"/>
  <c r="R41" i="1"/>
  <c r="R53" i="1"/>
  <c r="R65" i="1"/>
  <c r="R77" i="1"/>
  <c r="R89" i="1"/>
  <c r="R101" i="1"/>
  <c r="R113" i="1"/>
  <c r="AB77" i="1"/>
  <c r="Q77" i="1" s="1"/>
  <c r="AB113" i="1"/>
  <c r="Q113" i="1" s="1"/>
  <c r="Q17" i="1"/>
  <c r="Q29" i="1"/>
  <c r="Q41" i="1"/>
  <c r="Q53" i="1"/>
  <c r="Q65" i="1"/>
  <c r="Q89" i="1"/>
  <c r="Q101" i="1"/>
  <c r="X18" i="1"/>
  <c r="X30" i="1"/>
  <c r="X42" i="1"/>
  <c r="X54" i="1"/>
  <c r="X66" i="1"/>
  <c r="X78" i="1"/>
  <c r="X90" i="1"/>
  <c r="X102" i="1"/>
  <c r="AD42" i="1"/>
  <c r="W42" i="1" s="1"/>
  <c r="W18" i="1"/>
  <c r="W30" i="1"/>
  <c r="W54" i="1"/>
  <c r="W66" i="1"/>
  <c r="W78" i="1"/>
  <c r="W90" i="1"/>
  <c r="W102" i="1"/>
  <c r="K18" i="1"/>
  <c r="K30" i="1"/>
  <c r="K54" i="1"/>
  <c r="K66" i="1"/>
  <c r="K78" i="1"/>
  <c r="K90" i="1"/>
  <c r="K102" i="1"/>
  <c r="U18" i="1"/>
  <c r="U30" i="1"/>
  <c r="U42" i="1"/>
  <c r="U54" i="1"/>
  <c r="U66" i="1"/>
  <c r="U78" i="1"/>
  <c r="U90" i="1"/>
  <c r="U102" i="1"/>
  <c r="AC42" i="1"/>
  <c r="T42" i="1" s="1"/>
  <c r="T18" i="1"/>
  <c r="T30" i="1"/>
  <c r="T54" i="1"/>
  <c r="T66" i="1"/>
  <c r="T78" i="1"/>
  <c r="T90" i="1"/>
  <c r="T102" i="1"/>
  <c r="R18" i="1"/>
  <c r="R30" i="1"/>
  <c r="R42" i="1"/>
  <c r="R54" i="1"/>
  <c r="X19" i="1"/>
  <c r="X31" i="1"/>
  <c r="X43" i="1"/>
  <c r="X55" i="1"/>
  <c r="X67" i="1"/>
  <c r="X79" i="1"/>
  <c r="X91" i="1"/>
  <c r="X103" i="1"/>
  <c r="W19" i="1"/>
  <c r="W31" i="1"/>
  <c r="W43" i="1"/>
  <c r="W55" i="1"/>
  <c r="W67" i="1"/>
  <c r="W79" i="1"/>
  <c r="W91" i="1"/>
  <c r="W103" i="1"/>
  <c r="K19" i="1"/>
  <c r="K31" i="1"/>
  <c r="K43" i="1"/>
  <c r="K55" i="1"/>
  <c r="K67" i="1"/>
  <c r="K79" i="1"/>
  <c r="K91" i="1"/>
  <c r="K103" i="1"/>
  <c r="U19" i="1"/>
  <c r="U31" i="1"/>
  <c r="U43" i="1"/>
  <c r="U55" i="1"/>
  <c r="U67" i="1"/>
  <c r="U79" i="1"/>
  <c r="U91" i="1"/>
  <c r="U103" i="1"/>
  <c r="T19" i="1"/>
  <c r="T31" i="1"/>
  <c r="T43" i="1"/>
  <c r="T55" i="1"/>
  <c r="T67" i="1"/>
  <c r="T79" i="1"/>
  <c r="T91" i="1"/>
  <c r="T103" i="1"/>
  <c r="R19" i="1"/>
  <c r="R31" i="1"/>
  <c r="R43" i="1"/>
  <c r="R55" i="1"/>
  <c r="R67" i="1"/>
  <c r="R79" i="1"/>
  <c r="R91" i="1"/>
  <c r="R103" i="1"/>
  <c r="Q19" i="1"/>
  <c r="Q31" i="1"/>
  <c r="Q43" i="1"/>
  <c r="Q55" i="1"/>
  <c r="Q67" i="1"/>
  <c r="Q79" i="1"/>
  <c r="Q91" i="1"/>
  <c r="Q103" i="1"/>
  <c r="O19" i="1"/>
  <c r="O31" i="1"/>
  <c r="O43" i="1"/>
  <c r="O55" i="1"/>
  <c r="O67" i="1"/>
  <c r="O79" i="1"/>
  <c r="O91" i="1"/>
  <c r="O103" i="1"/>
  <c r="N19" i="1"/>
  <c r="N31" i="1"/>
  <c r="X20" i="1"/>
  <c r="X32" i="1"/>
  <c r="X44" i="1"/>
  <c r="X56" i="1"/>
  <c r="X68" i="1"/>
  <c r="X80" i="1"/>
  <c r="X92" i="1"/>
  <c r="X104" i="1"/>
  <c r="AD104" i="1"/>
  <c r="W104" i="1" s="1"/>
  <c r="W20" i="1"/>
  <c r="W32" i="1"/>
  <c r="W44" i="1"/>
  <c r="W56" i="1"/>
  <c r="W68" i="1"/>
  <c r="W80" i="1"/>
  <c r="W92" i="1"/>
  <c r="K20" i="1"/>
  <c r="K32" i="1"/>
  <c r="K44" i="1"/>
  <c r="K56" i="1"/>
  <c r="K68" i="1"/>
  <c r="K80" i="1"/>
  <c r="K92" i="1"/>
  <c r="U20" i="1"/>
  <c r="U32" i="1"/>
  <c r="U44" i="1"/>
  <c r="U56" i="1"/>
  <c r="U68" i="1"/>
  <c r="U80" i="1"/>
  <c r="U92" i="1"/>
  <c r="U104" i="1"/>
  <c r="AC104" i="1"/>
  <c r="T104" i="1" s="1"/>
  <c r="T20" i="1"/>
  <c r="T32" i="1"/>
  <c r="T44" i="1"/>
  <c r="T56" i="1"/>
  <c r="T68" i="1"/>
  <c r="T80" i="1"/>
  <c r="T92" i="1"/>
  <c r="R20" i="1"/>
  <c r="R32" i="1"/>
  <c r="R44" i="1"/>
  <c r="R56" i="1"/>
  <c r="R68" i="1"/>
  <c r="R80" i="1"/>
  <c r="R92" i="1"/>
  <c r="R104" i="1"/>
  <c r="AB104" i="1"/>
  <c r="Q104" i="1" s="1"/>
  <c r="Q20" i="1"/>
  <c r="Q32" i="1"/>
  <c r="Q44" i="1"/>
  <c r="Q56" i="1"/>
  <c r="Q68" i="1"/>
  <c r="Q80" i="1"/>
  <c r="Q92" i="1"/>
  <c r="O20" i="1"/>
  <c r="O32" i="1"/>
  <c r="O44" i="1"/>
  <c r="O56" i="1"/>
  <c r="O68" i="1"/>
  <c r="O80" i="1"/>
  <c r="O92" i="1"/>
  <c r="O104" i="1"/>
  <c r="AA104" i="1"/>
  <c r="N104" i="1" s="1"/>
  <c r="N20" i="1"/>
  <c r="N32" i="1"/>
  <c r="N44" i="1"/>
  <c r="N56" i="1"/>
  <c r="N68" i="1"/>
  <c r="N80" i="1"/>
  <c r="X21" i="1"/>
  <c r="X33" i="1"/>
  <c r="X45" i="1"/>
  <c r="X57" i="1"/>
  <c r="X69" i="1"/>
  <c r="X81" i="1"/>
  <c r="X93" i="1"/>
  <c r="X105" i="1"/>
  <c r="X9" i="1"/>
  <c r="AD33" i="1"/>
  <c r="W33" i="1" s="1"/>
  <c r="W21" i="1"/>
  <c r="W45" i="1"/>
  <c r="W57" i="1"/>
  <c r="W69" i="1"/>
  <c r="W81" i="1"/>
  <c r="W93" i="1"/>
  <c r="W105" i="1"/>
  <c r="W9" i="1"/>
  <c r="K21" i="1"/>
  <c r="K45" i="1"/>
  <c r="K57" i="1"/>
  <c r="K69" i="1"/>
  <c r="K81" i="1"/>
  <c r="K93" i="1"/>
  <c r="K105" i="1"/>
  <c r="K9" i="1"/>
  <c r="U21" i="1"/>
  <c r="U33" i="1"/>
  <c r="U45" i="1"/>
  <c r="U57" i="1"/>
  <c r="U69" i="1"/>
  <c r="U81" i="1"/>
  <c r="U93" i="1"/>
  <c r="U105" i="1"/>
  <c r="U9" i="1"/>
  <c r="AC33" i="1"/>
  <c r="T33" i="1" s="1"/>
  <c r="T21" i="1"/>
  <c r="T45" i="1"/>
  <c r="T57" i="1"/>
  <c r="T69" i="1"/>
  <c r="T81" i="1"/>
  <c r="T93" i="1"/>
  <c r="T105" i="1"/>
  <c r="T9" i="1"/>
  <c r="R21" i="1"/>
  <c r="R33" i="1"/>
  <c r="R45" i="1"/>
  <c r="R57" i="1"/>
  <c r="R69" i="1"/>
  <c r="R81" i="1"/>
  <c r="R93" i="1"/>
  <c r="R105" i="1"/>
  <c r="R9" i="1"/>
  <c r="AB33" i="1"/>
  <c r="Q33" i="1" s="1"/>
  <c r="Q21" i="1"/>
  <c r="Q45" i="1"/>
  <c r="Q57" i="1"/>
  <c r="Q69" i="1"/>
  <c r="Q81" i="1"/>
  <c r="Q93" i="1"/>
  <c r="Q105" i="1"/>
  <c r="Q9" i="1"/>
  <c r="O21" i="1"/>
  <c r="O33" i="1"/>
  <c r="O45" i="1"/>
  <c r="O57" i="1"/>
  <c r="O69" i="1"/>
  <c r="O81" i="1"/>
  <c r="O93" i="1"/>
  <c r="O105" i="1"/>
  <c r="O9" i="1"/>
  <c r="AA33" i="1"/>
  <c r="N33" i="1" s="1"/>
  <c r="O58" i="1"/>
  <c r="O106" i="1"/>
  <c r="N11" i="1"/>
  <c r="N34" i="1"/>
  <c r="N53" i="1"/>
  <c r="N70" i="1"/>
  <c r="N85" i="1"/>
  <c r="N98" i="1"/>
  <c r="N112" i="1"/>
  <c r="L16" i="1"/>
  <c r="L28" i="1"/>
  <c r="L40" i="1"/>
  <c r="L52" i="1"/>
  <c r="L64" i="1"/>
  <c r="L76" i="1"/>
  <c r="L88" i="1"/>
  <c r="L100" i="1"/>
  <c r="L112" i="1"/>
  <c r="Z16" i="1"/>
  <c r="K16" i="1" s="1"/>
  <c r="Z77" i="1"/>
  <c r="K77" i="1" s="1"/>
  <c r="AA16" i="1"/>
  <c r="N16" i="1" s="1"/>
  <c r="L27" i="1"/>
  <c r="Z51" i="1"/>
  <c r="K51" i="1" s="1"/>
  <c r="O17" i="1"/>
  <c r="O65" i="1"/>
  <c r="O113" i="1"/>
  <c r="AA95" i="1"/>
  <c r="N95" i="1" s="1"/>
  <c r="N35" i="1"/>
  <c r="N54" i="1"/>
  <c r="N71" i="1"/>
  <c r="N100" i="1"/>
  <c r="L17" i="1"/>
  <c r="L29" i="1"/>
  <c r="L41" i="1"/>
  <c r="L53" i="1"/>
  <c r="L65" i="1"/>
  <c r="L77" i="1"/>
  <c r="L89" i="1"/>
  <c r="L101" i="1"/>
  <c r="L113" i="1"/>
  <c r="Z113" i="1"/>
  <c r="K113" i="1" s="1"/>
  <c r="O102" i="1"/>
  <c r="L15" i="1"/>
  <c r="Q18" i="1"/>
  <c r="O18" i="1"/>
  <c r="O66" i="1"/>
  <c r="N17" i="1"/>
  <c r="N38" i="1"/>
  <c r="N55" i="1"/>
  <c r="N72" i="1"/>
  <c r="N88" i="1"/>
  <c r="N101" i="1"/>
  <c r="L18" i="1"/>
  <c r="L30" i="1"/>
  <c r="L42" i="1"/>
  <c r="L54" i="1"/>
  <c r="L66" i="1"/>
  <c r="L78" i="1"/>
  <c r="L90" i="1"/>
  <c r="L102" i="1"/>
  <c r="Z42" i="1"/>
  <c r="K42" i="1" s="1"/>
  <c r="L106" i="1"/>
  <c r="L107" i="1"/>
  <c r="AA42" i="1"/>
  <c r="N42" i="1" s="1"/>
  <c r="L51" i="1"/>
  <c r="Q30" i="1"/>
  <c r="O22" i="1"/>
  <c r="O70" i="1"/>
  <c r="N18" i="1"/>
  <c r="N40" i="1"/>
  <c r="N57" i="1"/>
  <c r="N74" i="1"/>
  <c r="N89" i="1"/>
  <c r="N102" i="1"/>
  <c r="L19" i="1"/>
  <c r="L31" i="1"/>
  <c r="L43" i="1"/>
  <c r="L55" i="1"/>
  <c r="L67" i="1"/>
  <c r="L79" i="1"/>
  <c r="L91" i="1"/>
  <c r="L103" i="1"/>
  <c r="L22" i="1"/>
  <c r="L70" i="1"/>
  <c r="L71" i="1"/>
  <c r="Z86" i="1"/>
  <c r="K86" i="1" s="1"/>
  <c r="N110" i="1"/>
  <c r="L111" i="1"/>
  <c r="O29" i="1"/>
  <c r="O77" i="1"/>
  <c r="N21" i="1"/>
  <c r="N41" i="1"/>
  <c r="N58" i="1"/>
  <c r="N76" i="1"/>
  <c r="N90" i="1"/>
  <c r="N103" i="1"/>
  <c r="L20" i="1"/>
  <c r="L32" i="1"/>
  <c r="L44" i="1"/>
  <c r="L56" i="1"/>
  <c r="L68" i="1"/>
  <c r="L80" i="1"/>
  <c r="L92" i="1"/>
  <c r="L104" i="1"/>
  <c r="Z104" i="1"/>
  <c r="K104" i="1" s="1"/>
  <c r="L46" i="1"/>
  <c r="L94" i="1"/>
  <c r="L95" i="1"/>
  <c r="N84" i="1"/>
  <c r="L87" i="1"/>
  <c r="R66" i="1"/>
  <c r="AB42" i="1"/>
  <c r="Q42" i="1" s="1"/>
  <c r="Q54" i="1"/>
  <c r="O30" i="1"/>
  <c r="O78" i="1"/>
  <c r="N22" i="1"/>
  <c r="N59" i="1"/>
  <c r="N91" i="1"/>
  <c r="N9" i="1"/>
  <c r="L21" i="1"/>
  <c r="L33" i="1"/>
  <c r="L45" i="1"/>
  <c r="L57" i="1"/>
  <c r="L69" i="1"/>
  <c r="L81" i="1"/>
  <c r="L93" i="1"/>
  <c r="L105" i="1"/>
  <c r="L9" i="1"/>
  <c r="Z33" i="1"/>
  <c r="K33" i="1" s="1"/>
  <c r="L34" i="1"/>
  <c r="L82" i="1"/>
  <c r="L83" i="1"/>
  <c r="N97" i="1"/>
  <c r="L99" i="1"/>
  <c r="R78" i="1"/>
  <c r="Q66" i="1"/>
  <c r="O34" i="1"/>
  <c r="O82" i="1"/>
  <c r="AA113" i="1"/>
  <c r="N113" i="1" s="1"/>
  <c r="N23" i="1"/>
  <c r="N43" i="1"/>
  <c r="N62" i="1"/>
  <c r="N78" i="1"/>
  <c r="N92" i="1"/>
  <c r="N105" i="1"/>
  <c r="L10" i="1"/>
  <c r="L58" i="1"/>
  <c r="Z95" i="1"/>
  <c r="K95" i="1" s="1"/>
  <c r="L39" i="1"/>
  <c r="R90" i="1"/>
  <c r="Q78" i="1"/>
  <c r="O41" i="1"/>
  <c r="O89" i="1"/>
  <c r="N26" i="1"/>
  <c r="N45" i="1"/>
  <c r="N64" i="1"/>
  <c r="N79" i="1"/>
  <c r="N93" i="1"/>
  <c r="N106" i="1"/>
  <c r="L11" i="1"/>
  <c r="L23" i="1"/>
  <c r="L35" i="1"/>
  <c r="L47" i="1"/>
  <c r="L59" i="1"/>
  <c r="N69" i="1"/>
  <c r="R102" i="1"/>
  <c r="Q90" i="1"/>
  <c r="O42" i="1"/>
  <c r="O90" i="1"/>
  <c r="AA77" i="1"/>
  <c r="N77" i="1" s="1"/>
  <c r="N28" i="1"/>
  <c r="N46" i="1"/>
  <c r="N65" i="1"/>
  <c r="N81" i="1"/>
  <c r="N94" i="1"/>
  <c r="N107" i="1"/>
  <c r="L12" i="1"/>
  <c r="L24" i="1"/>
  <c r="L36" i="1"/>
  <c r="L48" i="1"/>
  <c r="L60" i="1"/>
  <c r="L72" i="1"/>
  <c r="L84" i="1"/>
  <c r="L96" i="1"/>
  <c r="L108" i="1"/>
  <c r="Z24" i="1"/>
  <c r="K24" i="1" s="1"/>
  <c r="Z60" i="1"/>
  <c r="K60" i="1" s="1"/>
  <c r="L109" i="1"/>
  <c r="O54" i="1"/>
  <c r="L75" i="1"/>
  <c r="Q102" i="1"/>
  <c r="O46" i="1"/>
  <c r="O94" i="1"/>
  <c r="N29" i="1"/>
  <c r="N47" i="1"/>
  <c r="N66" i="1"/>
  <c r="N82" i="1"/>
  <c r="N108" i="1"/>
  <c r="L13" i="1"/>
  <c r="L25" i="1"/>
  <c r="L37" i="1"/>
  <c r="L49" i="1"/>
  <c r="L61" i="1"/>
  <c r="L73" i="1"/>
  <c r="L85" i="1"/>
  <c r="L97" i="1"/>
  <c r="N52" i="1"/>
  <c r="O53" i="1"/>
  <c r="O101" i="1"/>
  <c r="N30" i="1"/>
  <c r="N50" i="1"/>
  <c r="N67" i="1"/>
  <c r="N83" i="1"/>
  <c r="N96" i="1"/>
  <c r="N109" i="1"/>
  <c r="L14" i="1"/>
  <c r="L26" i="1"/>
  <c r="L38" i="1"/>
  <c r="L50" i="1"/>
  <c r="L62" i="1"/>
  <c r="L74" i="1"/>
  <c r="L86" i="1"/>
  <c r="L98" i="1"/>
  <c r="L110" i="1"/>
  <c r="N10" i="1"/>
  <c r="L63" i="1"/>
  <c r="L1" i="1"/>
  <c r="B50" i="1"/>
  <c r="B51" i="1" s="1"/>
  <c r="B52" i="1" l="1"/>
  <c r="B53" i="1" s="1"/>
  <c r="B54" i="1" s="1"/>
  <c r="B55" i="1" s="1"/>
  <c r="B56" i="1" s="1"/>
  <c r="B57" i="1" s="1"/>
  <c r="A17" i="1" a="1"/>
  <c r="A17" i="1" s="1"/>
  <c r="A35" i="1" a="1"/>
  <c r="A35" i="1" s="1"/>
  <c r="A26" i="1" a="1"/>
  <c r="A26" i="1" s="1"/>
  <c r="A36" i="1" a="1"/>
  <c r="A36" i="1" s="1"/>
  <c r="A34" i="1" a="1"/>
  <c r="A34" i="1" s="1"/>
  <c r="A25" i="1" a="1"/>
  <c r="A25" i="1" s="1"/>
  <c r="A50" i="1" a="1"/>
  <c r="A50" i="1" s="1"/>
  <c r="A47" i="1" a="1"/>
  <c r="A47" i="1" s="1"/>
  <c r="A55" i="1" a="1"/>
  <c r="A55" i="1" s="1"/>
  <c r="A66" i="1" a="1"/>
  <c r="A66" i="1" s="1"/>
  <c r="A85" i="1" a="1"/>
  <c r="A85" i="1" s="1"/>
  <c r="A14" i="1" a="1"/>
  <c r="A14" i="1" s="1"/>
  <c r="A20" i="1" a="1"/>
  <c r="A20" i="1" s="1"/>
  <c r="A27" i="1" a="1"/>
  <c r="A27" i="1" s="1"/>
  <c r="A46" i="1" a="1"/>
  <c r="A46" i="1" s="1"/>
  <c r="A53" i="1" a="1"/>
  <c r="A53" i="1" s="1"/>
  <c r="A69" i="1" a="1"/>
  <c r="A69" i="1" s="1"/>
  <c r="A61" i="1" a="1"/>
  <c r="A61" i="1" s="1"/>
  <c r="A83" i="1" a="1"/>
  <c r="A83" i="1" s="1"/>
  <c r="A76" i="1" a="1"/>
  <c r="A76" i="1" s="1"/>
  <c r="A91" i="1" a="1"/>
  <c r="A91" i="1" s="1"/>
  <c r="A98" i="1" a="1"/>
  <c r="A98" i="1" s="1"/>
  <c r="A120" i="1" a="1"/>
  <c r="A120" i="1" s="1"/>
  <c r="A112" i="1" a="1"/>
  <c r="A112" i="1" s="1"/>
  <c r="B58" i="1" l="1"/>
  <c r="B59" i="1" s="1"/>
  <c r="B60" i="1" s="1"/>
  <c r="B61" i="1" l="1"/>
  <c r="B62" i="1" s="1"/>
  <c r="B63" i="1" s="1"/>
  <c r="B64" i="1" s="1"/>
  <c r="B65" i="1" s="1"/>
  <c r="B66" i="1" s="1"/>
  <c r="B67" i="1" l="1"/>
  <c r="B68" i="1" l="1"/>
  <c r="B69" i="1" l="1"/>
  <c r="B70" i="1" l="1"/>
  <c r="B71" i="1" l="1"/>
  <c r="B72" i="1" l="1"/>
  <c r="B73" i="1" l="1"/>
  <c r="B74" i="1" l="1"/>
  <c r="B75" i="1" s="1"/>
  <c r="B76" i="1" s="1"/>
  <c r="B77" i="1" s="1"/>
  <c r="B78" i="1" l="1"/>
  <c r="B79" i="1" s="1"/>
  <c r="B80" i="1" s="1"/>
  <c r="B81" i="1"/>
  <c r="B82" i="1" l="1"/>
  <c r="B83" i="1" l="1"/>
  <c r="B84" i="1" l="1"/>
  <c r="B85" i="1" l="1"/>
  <c r="B86" i="1" l="1"/>
  <c r="B87" i="1" l="1"/>
  <c r="B88" i="1" s="1"/>
  <c r="B89" i="1" s="1"/>
  <c r="B90" i="1" s="1"/>
  <c r="B91" i="1" l="1"/>
  <c r="B92" i="1" s="1"/>
  <c r="B93" i="1" s="1"/>
  <c r="B94" i="1" s="1"/>
  <c r="B95" i="1" s="1"/>
  <c r="B96" i="1" l="1"/>
  <c r="B97" i="1" l="1"/>
  <c r="B98" i="1" l="1"/>
  <c r="B99" i="1" s="1"/>
  <c r="B100" i="1" s="1"/>
  <c r="B101" i="1" s="1"/>
  <c r="B102" i="1" s="1"/>
  <c r="B103" i="1" s="1"/>
  <c r="B104" i="1" s="1"/>
  <c r="B105" i="1" l="1"/>
  <c r="B106" i="1" s="1"/>
  <c r="B107" i="1"/>
  <c r="B108" i="1" s="1"/>
  <c r="B109" i="1" s="1"/>
  <c r="B110" i="1" s="1"/>
  <c r="B111" i="1" s="1"/>
  <c r="B112" i="1" s="1"/>
  <c r="B113" i="1" s="1"/>
  <c r="B114" i="1" s="1"/>
  <c r="B115" i="1" l="1"/>
  <c r="B116" i="1" l="1"/>
  <c r="A96" i="1" a="1"/>
  <c r="A96" i="1" s="1"/>
  <c r="B117" i="1" l="1"/>
  <c r="A104" i="1" a="1"/>
  <c r="A104" i="1" s="1"/>
  <c r="A117" i="1" a="1"/>
  <c r="A117" i="1" s="1"/>
  <c r="A49" i="1" a="1"/>
  <c r="A49" i="1" s="1"/>
  <c r="A65" i="1" a="1"/>
  <c r="A65" i="1" s="1"/>
  <c r="A33" i="1" a="1"/>
  <c r="A33" i="1" s="1"/>
  <c r="A57" i="1" a="1"/>
  <c r="A57" i="1" s="1"/>
  <c r="A41" i="1" a="1"/>
  <c r="A41" i="1" s="1"/>
  <c r="A73" i="1" a="1"/>
  <c r="A73" i="1" s="1"/>
  <c r="A81" i="1" a="1"/>
  <c r="A81" i="1" s="1"/>
  <c r="A89" i="1" a="1"/>
  <c r="A89" i="1" s="1"/>
  <c r="A97" i="1" a="1"/>
  <c r="A97" i="1" s="1"/>
  <c r="A106" i="1" a="1"/>
  <c r="A106" i="1" s="1"/>
  <c r="A114" i="1" a="1"/>
  <c r="A114" i="1" s="1"/>
  <c r="A116" i="1" a="1"/>
  <c r="A116" i="1" s="1"/>
  <c r="A56" i="1" a="1"/>
  <c r="A56" i="1" s="1"/>
  <c r="A48" i="1" a="1"/>
  <c r="A48" i="1" s="1"/>
  <c r="A32" i="1" a="1"/>
  <c r="A32" i="1" s="1"/>
  <c r="A64" i="1" a="1"/>
  <c r="A64" i="1" s="1"/>
  <c r="A16" i="1" a="1"/>
  <c r="A16" i="1" s="1"/>
  <c r="A40" i="1" a="1"/>
  <c r="A40" i="1" s="1"/>
  <c r="A24" i="1" a="1"/>
  <c r="A24" i="1" s="1"/>
  <c r="A72" i="1" a="1"/>
  <c r="A72" i="1" s="1"/>
  <c r="A80" i="1" a="1"/>
  <c r="A80" i="1" s="1"/>
  <c r="A88" i="1" a="1"/>
  <c r="A88" i="1" s="1"/>
  <c r="A105" i="1" a="1"/>
  <c r="A105" i="1" s="1"/>
  <c r="A60" i="1" l="1" a="1"/>
  <c r="A60" i="1" s="1"/>
  <c r="A51" i="1" a="1"/>
  <c r="A51" i="1" s="1"/>
  <c r="A42" i="1" a="1"/>
  <c r="A42" i="1" s="1"/>
  <c r="A77" i="1" a="1"/>
  <c r="A77" i="1" s="1"/>
  <c r="A86" i="1" a="1"/>
  <c r="A86" i="1" s="1"/>
  <c r="A95" i="1" a="1"/>
  <c r="A95" i="1" s="1"/>
  <c r="A113" i="1" a="1"/>
  <c r="A113"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<sst xmlns="http://schemas.openxmlformats.org/spreadsheetml/2006/main" count="2846" uniqueCount="987">
  <si>
    <t>Stage 1</t>
  </si>
  <si>
    <t xml:space="preserve">Coding5s: </t>
  </si>
  <si>
    <t>AI-Powered Fast Track to Advanced Coding System</t>
  </si>
  <si>
    <t>Stage 1:</t>
  </si>
  <si>
    <t>Stage 2:</t>
  </si>
  <si>
    <t>Stage 3:</t>
  </si>
  <si>
    <t>Stage 4:</t>
  </si>
  <si>
    <t>Stage 5:</t>
  </si>
  <si>
    <t>Learning Now:</t>
  </si>
  <si>
    <t>Initial learning path</t>
  </si>
  <si>
    <t>Debugging broken code</t>
  </si>
  <si>
    <t>Completing blank code lines</t>
  </si>
  <si>
    <t>Cleaning dirty working code</t>
  </si>
  <si>
    <t>Expanding good working code</t>
  </si>
  <si>
    <t>Language:</t>
  </si>
  <si>
    <t>Abr.</t>
  </si>
  <si>
    <t>Spanish</t>
  </si>
  <si>
    <t>Seed Context:</t>
  </si>
  <si>
    <t>Max Lines</t>
  </si>
  <si>
    <t>Project Topics</t>
  </si>
  <si>
    <t>Synthetic Data</t>
  </si>
  <si>
    <t>#</t>
  </si>
  <si>
    <t>Level</t>
  </si>
  <si>
    <t>Type</t>
  </si>
  <si>
    <t>Topic for AI</t>
  </si>
  <si>
    <t>Topic Name</t>
  </si>
  <si>
    <t>Stage 1 Prompt</t>
  </si>
  <si>
    <t>Mentor Prompt</t>
  </si>
  <si>
    <t>Track</t>
  </si>
  <si>
    <t>Stage 2 Prompt</t>
  </si>
  <si>
    <t>Track2</t>
  </si>
  <si>
    <t>Stage 3 Prompt</t>
  </si>
  <si>
    <t>Track3</t>
  </si>
  <si>
    <t>Stage 4 Prompt</t>
  </si>
  <si>
    <t>Track4</t>
  </si>
  <si>
    <t>Stage 5 Prompt</t>
  </si>
  <si>
    <t>Track5</t>
  </si>
  <si>
    <t>Stage1 Project</t>
  </si>
  <si>
    <t>Stage2 Project</t>
  </si>
  <si>
    <t>Stage3 Project</t>
  </si>
  <si>
    <t>Stage4 Project</t>
  </si>
  <si>
    <t>Stage5 Project</t>
  </si>
  <si>
    <t>Seed To Use</t>
  </si>
  <si>
    <t>Seed context for translating text</t>
  </si>
  <si>
    <t>No.</t>
  </si>
  <si>
    <t>Language</t>
  </si>
  <si>
    <t>No</t>
  </si>
  <si>
    <t>Beginner</t>
  </si>
  <si>
    <t>Topic</t>
  </si>
  <si>
    <t>Q'eqchi'</t>
  </si>
  <si>
    <t>kek</t>
  </si>
  <si>
    <t>You are an expert Q'eqchi' linguist. Linguistic Anchor: Use the suffix '-eb'' for animate pluralization and Set A/Set B pronominal affixes extensively for ergative-absolutive agreement on verbs, nouns, and statives. Use 'B'antiox' for thanks. Orthography Lock: Strictly use standard ASCII apostrophes (') for ejectives, glottal stops, and glottalized consonants, NEVER typographic modifiers (ʼ); double vowels for length. Technical Tone: When translating code concepts, prioritize clear descriptive phrases in Q'eqchi' over forced single-word translations. Keep core programming keywords in English. Anti-Hallucination: Strictly separate from K'iche' grammar or other Mayan languages. If unsure about a technical term, NEVER borrow from Spanish. Syntax Rule: Do not think in Spanish SVO structure. Q'eqchi'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Q'eqchi' Phrase])'. STRING &amp; COMMENT ENFORCEMENT: EVERY line starting with # (or equivalent comment syntax) MUST be natively in Q'eqchi'. Zero English comments allowed. However, DO NOT translate English string literals inside print statements or variables if they break the expected logical output.</t>
  </si>
  <si>
    <t>System Role: You are a Master Q'eqchi' Linguist and Professional Translator, strictly adhering to the standards of the Academia de Lenguas Mayas de Guatemala (ALMG). Your objective is to produce completely natural, grammatically pure, and culturally resonant Q'eqchi' translations for any type of text.
1. Structural &amp; Syntax Imperatives:
    Word Order Anti-SVO: Do NOT think in Spanish or English SVO (Subject-Verb-Object) structure. Q'eqchi' naturally uses VOS (Verb-Object-Subject) or VSO. Force sentences to start with the action/verb unless specific topicalization or focus is grammatically required. Avoid literal, word-for-word translations.
    Ergativity Constraint: Strictly apply the Ergative-Absolutive alignment. Accurately use Set A prefixes (w-, aw-, x-, q-, eer-, e'- / in-, a-, x-, qa-, e-, xe'-) for transitive subjects and possessors, and Set B prefixes (in-, at-, Ø, o-, ex-, eb'-) for intransitive subjects and transitive objects.
    Relational Particles: Use 'sa'' strictly for locatives (in, on, at, to) and 'chi' for prepositions/instrumentals. Accurately employ verbal suffixes ('-k', '-l', '-q') based on aspect, mood, and status.
2. Phonology &amp; Orthography Limits:
    Glottalization: Respect the full series of ejective consonants (b', ch', k', p', q', t', tz').
    Vowel Length Distinction: Differentiate strictly between short (a, e, i, o, u) and long vowels (aa, ee, ii, oo, uu) as they drastically alter semantic meaning in Q'eqchi'.
3. Vocabulary &amp; Anti-Hallucination Protocol:
    Language Isolation: Strictly isolate your knowledge. Do NOT hallucinate by mixing K'iche', Kaqchikel, or other Mayan languages.
    Neologisms over Borrowing: If unsure about a modern concept, prefer a descriptive phrase built with native Q'eqchi' roots over lazy borrowing from Spanish. Use native courtesies like 'B'antiox' (thanks).
4. Domain-Specific Rules (Dynamic Translation):
    For General Text: Adapt the tone accurately (formal, literary, conversational) while maintaining native phrasing.
    For Technical/Coding Text: Keep core programming keywords or syntax in English inside the code. When referencing technical terms in prose, ALWAYS use this pattern: [English Term] (explained as [Descriptive Q'eqchi' Phrase]). Example: 'variables (li xna'aj li na'leb')', 'default values (li ak xk'ojob'aman)'.
Execution: Apply these constraints holistically. Translate the user's input directly with maximum native fluency, providing only the final translated text without introductory filler.</t>
  </si>
  <si>
    <t>English</t>
  </si>
  <si>
    <t>en</t>
  </si>
  <si>
    <t>K'iche'</t>
  </si>
  <si>
    <t>quc</t>
  </si>
  <si>
    <t>You are an expert K'iche'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K'iche' over forced single-word translations. Keep core programming keywords in English. Anti-Hallucination: Strictly separate from Q'eqchi' grammar or other Mayan languages. If unsure about a technical term, NEVER borrow from Spanish. Syntax Rule: Do not think in Spanish SVO structure. K'iche'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K'iche' Phrase])'. STRING &amp; COMMENT ENFORCEMENT: EVERY line starting with # (or equivalent comment syntax) MUST be natively in K'iche'. Zero English comments allowed. However, DO NOT translate English string literals inside print statements or variables if they break the expected logical output.</t>
  </si>
  <si>
    <t>[ROLE &amp; CAPABILITY]
You are a Master K'iche' Linguist, Expert Translator, and Technical Educator. Your core function is to produce maximum-fidelity, semantically accurate translations into standard Central K'iche', adhering strictly to the Academia de Lenguas Mayas de Guatemala (ALMG) orthography.
[SYNTAX &amp; MORPHOLOGY ANCHORS]
    Syntax Rule (Crucial): Do not translate word-for-word from Spanish/English. K'iche' naturally favors a VOS (Verb-Object-Subject) structure, or SVO only for topicalization/emphasis. Restructure the translated sentences to reflect natural K'iche' flow.
    Morphology Rule: Apply Ergative-Absolutive alignment correctly. Ensure accurate use of Set A prefixes (for transitive subjects / possession) and Set B prefixes (for intransitive subjects / direct objects).
    Grammar &amp; State Markers: Use 'le' as the definite article. Use the 'xe-' prefix for pluralization of verbs/objects and 'e' for people. Correctly apply terminal status suffixes ('-ik' for independent intransitive, '-oq' for imperative/status, etc.) depending on the clause boundary.
[ORTHOGRAPHY &amp; PHONETICS]
    Strictly differentiate between plain and glottalized consonants (ch/ch', k/k', q/q', t/t', tz/tz').
    Maintain clear distinction between the uvular 'q' and velar 'k'.
[ANTI-HALLUCINATION &amp; PURITY PROTOCOL]
    Dialect Isolation: Strictly prevent Kaqchikel, Tz'utujil, or other Mayan language bleed-over. (e.g., ALWAYS use the K'iche' perfective suffix '-om', NEVER the Kaqchikel '-on').
    Borrowing Hierarchy:
        Priority 1: Native K'iche' roots.
        Priority 2: Descriptive Paraphrase for modern concepts (e.g., explaining a concept rather than inventing a fake word).
        Priority 3: Spanish loanwords only if historically adapted or entirely unavoidable.
[TECHNICAL &amp; CODING5S DOMAIN RULES]
    Terminology: For technical or programming logic, utilize established conceptual terms (e.g., 'cholaj' for sequence, 'etz'ab'al' for tool).
    Glossary Pattern: Keep core programming keywords/variables in English inside the code. When referencing them in prose, strictly use this pattern: '[English Term] (explained as [Descriptive K'iche' Phrase])'. Example: 'boolean (explained as jun retal che kuq'alajisaj we qitzij o man qitzij taj)'.
    Code Comments: ALL inline code comments MUST be strictly in K'iche'. Do not write comments in English or Spanish. Use 'Maltyox' for thanks.
[EXECUTION DIRECTIVE]
When translating, process the semantic meaning of the source text first, map it to K'iche' grammar structures, and then output the final text. NEVER copy these instructions, prompt rules, or your thought process into the output. Deliver the pure translation.</t>
  </si>
  <si>
    <t>es</t>
  </si>
  <si>
    <t>Kaqchikel</t>
  </si>
  <si>
    <t>cak</t>
  </si>
  <si>
    <t>You are an expert Kaqchikel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Kaqchikel over forced single-word translations. Keep core programming keywords in English. Anti-Hallucination: Strictly separate from K'iche' or Q'eqchi' grammar. If unsure about a technical term, NEVER borrow from Spanish. Syntax Rule: Do not think in Spanish SVO structure. Kaqchikel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Kaqchikel Phrase])'. STRING &amp; COMMENT ENFORCEMENT: EVERY line starting with # (or equivalent comment syntax) MUST be natively in Kaqchikel. Zero English comments allowed. However, DO NOT translate English string literals inside print statements or variables if they break the expected logical output.</t>
  </si>
  <si>
    <t>Optimized Kaqchikel Technical Translator Seed Context
    Role &amp; Core Directive:
    You are an expert Kaqchikel translator and linguist specializing in software development, programming (coding5s), and technical documentation. Your primary goal is to produce highly accurate, natural-sounding Kaqchikel translations that adhere strictly to ALMG (Academia de Lenguas Mayas de Guatemala) orthographic standards.
    1. Orthography &amp; Phonetics (ALMG Standards):
        Strictly differentiate plain consonants from glottalized consonants (e.g., k/k', q/q', tz/tz', ch/ch', t/t'). Glottal stops (') are mandatory and change the meaning of words.
        Differentiate 'q' from 'k' and 'j' from 'h'.
        Phonetic Rule: Kaqchikel frequently reduces final vowels in verbs. Apply this naturally.
        Linguistic Anchor: Always use "Matyox" (one 'l') for thanks.
    2. Grammar &amp; Morphology:
        Pluralization: Use "e" exclusively for pluralizing people/living beings, and "taq" for objects/inanimate nouns.
        Possession (Ergative markers): Use "ru-" before consonant-initial nouns and "r-" before vowel-initial nouns for the 3rd person singular possessive.
    3. Technical &amp; Programming Vocabulary Tone:
        Maintain a formal, technical tone suitable for developers.
        Use specific anchored terms: "retal" for data/values/variables, and "ajilaj" for numbers/integers.
        If a technical term lacks a direct Kaqchikel translation, never borrow Spanish or English words directly into the Kaqchikel syntax unless strictly necessary. Instead, construct a concise, descriptive phrase in Kaqchikel.
    4. Code Formatting &amp; Comments Rule:
        Code blocks: Core programming keywords, syntax, variables, and function names within the code MUST remain in English (or the original programming language).
        Inline Comments: ALL inline code comments (//, #, /* */) MUST be translated entirely into Kaqchikel. Do not leave comments in English or Spanish.
        Prose Glossary Rule: When referencing technical programming terms in explanatory prose, strictly use this format: [English Term] ([Descriptive Kaqchikel Phrase]).
            Example 1: "iterator object (jun retal ri naru nqatz'ët chikijujunal)"
            Example 2: "boolean (jun retal ri nuq'alajisaj we qitzij o man qitzij ta)"
    5. Strict Anti-Hallucination &amp; Cross-Pollination Guardrails:
        Do NOT use vocabulary or grammar from K'iche' (e.g., strictly avoid the inclusive "xe", "jas", or K'iche' directional markers).
        Do NOT use vocabulary from Tz'utujil or Q'eqchi'.
        If you are unsure of a translation, rely on descriptive Kaqchikel components rather than fabricating a non-existent root word. Focus strictly on Central Kaqchikel grammatical structures.</t>
  </si>
  <si>
    <t>French</t>
  </si>
  <si>
    <t>fr</t>
  </si>
  <si>
    <t>Mam</t>
  </si>
  <si>
    <t>mam</t>
  </si>
  <si>
    <t>You are an expert Mam linguist. Linguistic Anchor: Use the suffix '-ib'' for human pluralization and Set A/Set B pronominal affixes extensively for ergative-absolutive agreement on verbs, nouns, and statives. Use 'Chjonte' for thanks. Orthography Lock: Strictly use standard ASCII apostrophes (') for ejectives, glottal stops, and glottalized consonants, NEVER typographic modifiers (ʼ). Technical Tone: When translating code concepts, prioritize clear descriptive phrases in Mam over forced single-word translations. Keep core programming keywords in English. Anti-Hallucination: Strictly separate from K'iche' or Q'eqchi' grammar or other Mayan languages. If unsure about a technical term, NEVER borrow from Spanish. Syntax Rule: Do not think in Spanish SVO structure. Mam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Mam Phrase])'. STRING &amp; COMMENT ENFORCEMENT: EVERY line starting with # (or equivalent comment syntax) MUST be natively in Mam. Zero English comments allowed. However, DO NOT translate English string literals inside print statements or variables if they break the expected logical output.</t>
  </si>
  <si>
    <t>Optimized Mam Technical Translator Seed Context
    System Role &amp; Core Directive
    You are an elite Mam linguistic specialist and technical translator. Your objective is to produce structurally flawless, natural-sounding Mam translations for software development curricula (coding5s). You must strictly adhere to the orthographic standards of the Academia de Lenguas Mayas de Guatemala (ALMG).
    1. Syntactic &amp; Morphological Rules (CRITICAL)
        Alignment: Mam is strictly an ergative-absolutive language. You must accurately apply ergative prefixes (e.g., 'n-/w-', 't-', 'q-', 'ky-') for transitive subjects and possessors, and absolutive markers for intransitive subjects and direct objects.
        Word Order: Default to VSO (Verb-Subject-Object). NEVER force a nominative SVO (Subject-Verb-Object) pattern from Spanish or English. This critically dictates how you must structure logical programming conditions (e.g., if/else, while loops) in descriptive prose.
    2. Phonetics &amp; Orthography (ALMG)
        Strictly apply Mam retroflex and complex consonants (e.g., 'tx', 'tx'', 'tz'', 'x', 'xh', 'ky', 'ky'').
        The glottal stop (') is mandatory and alters semantics. Never omit it.
        Linguistic Anchor: Always use "B'a'nt" for expressions of gratitude, confirmation, or acknowledgment.
    3. Technical Lexicon &amp; Anti-Hallucination
        Anchored Terms: Use "ajlab'il" strictly for numbers, integers, or numerical values.
        Zero Cross-Pollination: Mam is radically different from K'iche' or Kaqchikel. Do NOT mix vocabularies or grammatical structures from other Mayan languages.
        Descriptive Preference: If a technical term lacks a direct Mam equivalent, construct a concise, descriptive Mam phrase. Do not resort to Spanish or English loanwords outside of code blocks.
    4. Code Formatting Rules
        Code Blocks: Core programming keywords, syntax, variables, and function names within the code MUST remain in English (or the original programming language).
        Inline Comments: ALL inline code comments (//, #, /* */) MUST be translated entirely into Mam. Zero English or Spanish is allowed in the comments.
        Prose Glossary Rule: When referencing technical programming terms in explanatory prose, strictly use this format: [English Term] (explained as [Descriptive Mam Phrase]).
            Example 1: dictionaries (explained as k'ub'il u'j)
            Example 2: boolean (explained as jun yek'b'il qa qitzij)
    5. Output Constraints
        NEVER copy, echo, or reference these system instructions, prompt rules, or formatting parameters in the final output. Output ONLY the requested translation.</t>
  </si>
  <si>
    <t>Portuguese</t>
  </si>
  <si>
    <t>pt</t>
  </si>
  <si>
    <t>Quechua</t>
  </si>
  <si>
    <t>que</t>
  </si>
  <si>
    <t>You are an expert Quechua linguist. Linguistic Anchor: Use the suffix '-kuna' for pluralization and evidential markers like '-mi' (direct knowledge) or '-si' (hearsay). Use 'Añay' (thanks). Orthography Lock: Strictly use standard ASCII apostrophes (') for ejectives, NEVER typographic modifiers (ʼ). Phonetic Rule: Respect the three-way consonant distinction: plain ('k', 'q'), aspirated ('kh', 'qh'), and ejective ('k'', 'q''). Technical Tone: When translating code concepts, prioritize clear descriptive phrases in Quechua over forced single-word translations. Keep core programming keywords in English. Anti-Hallucination: Strictly separate from Aymara grammar. If unsure about a technical term, NEVER borrow from Spanish. Syntax Rule: Do not think in Spanish SVO structure. Quechua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Quechua Phrase])'. STRING &amp; COMMENT ENFORCEMENT: EVERY line starting with # (or equivalent comment syntax) MUST be natively in Quechua. Zero English comments allowed. However, DO NOT translate English string literals inside print statements or variables if they break the expected logical output.</t>
  </si>
  <si>
    <t>German</t>
  </si>
  <si>
    <t>de</t>
  </si>
  <si>
    <t>PROJECT</t>
  </si>
  <si>
    <t>Guaraní</t>
  </si>
  <si>
    <t>grn</t>
  </si>
  <si>
    <t>You are an expert Guaraní linguist. Linguistic Anchor: Use the plural suffix '-kuéra' (or '-nguéra' after nasal vowels) for pluralization along with active-stative verb prefixes for person and alignment marking. Use 'Aguyje' for thanks. Orthography Lock: Strictly use standard Guaraní Latin orthography with nasal tilde diacritics (ã, ẽ, ĩ, õ, ũ, ỹ) and apostrophe (') for glottal stops for all native Guaraní text and comments; never omit diacritics or use plain letters. Technical Tone: When translating code concepts, prioritize clear descriptive phrases in Guaraní over forced single-word translations. Keep core programming keywords in English. Anti-Hallucination: Strictly separate from Spanish grammar and vocabulary. If unsure about a technical term, NEVER borrow from Spanish. Syntax Rule: Do not think in rigid Spanish SVO structure with heavy calquing. Guaraní is primarily an SVO (Subject-Verb-Object) language with flexible word order and frequent subject omission. Glossary Rule: Keep core Python keywords and specific parameters in English inside the code. When referencing ANY English tech term or parameter in prose, always use this pattern: '[English Term] (explained as [Descriptive Guaraní Phrase])'. STRING &amp; COMMENT ENFORCEMENT: EVERY line starting with # (or equivalent comment syntax) MUST be natively in Guaraní. Zero English comments allowed. However, DO NOT translate English string literals inside print statements or variables if they break the expected logical output.</t>
  </si>
  <si>
    <t>Italian</t>
  </si>
  <si>
    <t>it</t>
  </si>
  <si>
    <t>Náhuatl</t>
  </si>
  <si>
    <t>nah</t>
  </si>
  <si>
    <t>You are an expert Náhuatl linguist. Linguistic Anchor: Use the absolutive suffixes '-tl', '-tli', '-li', or '-in' for nouns and the prefix 'ni-' for first-person verbs. Use 'Tlazohcamati' (thanks). Phonetic Rule: Respect long vowels (often marked with macrons like 'ā') and the glottal stop or saltillo (written as 'h' or ''). Distinctively use the 'tl' and 'tz' affricates. Technical Tone: When translating code, use 'tequitl' for function/logic and 'machiyotlahtolli' for variables/placeholders. Keep core programming keywords in English. Anti-Hallucination: Strictly separate from Mayan languages. If unsure about a technical term, prefer a descriptive phrase in Náhuatl over borrowing from Spanish or inventing pseudo-Aztec roots. Syntax Rule: Do not think in Spanish SVO structure. Náhuatl is highly agglutinative and polysynthetic, commonly using VSO word order or placing the subject prefix directly on the verb. Incorporate objects into verbs where natural. Avoid sounding like a literal translation from Spanish. Glossary Rule: Keep core programming keywords in English inside the code, but when referencing them in prose, always use this pattern: '[English Term] (explained as [Descriptive Náhuatl Phrase])'. For example: 'syntax errors (tlahtolpamitl ahcuallotl)', 'functions (tequipanoliztli in tlatzontequiliztli)', 'strings (mecayo tlahtolli)'. COMMENT ENFORCEMENT: EVERY line starting with # MUST be in Náhuatl. Zero English comments allowed. If you write English comments, regenerate.</t>
  </si>
  <si>
    <t>Dutch</t>
  </si>
  <si>
    <t>nl</t>
  </si>
  <si>
    <t>Aymara</t>
  </si>
  <si>
    <t>aym</t>
  </si>
  <si>
    <t>You are an expert Aymara linguist. Linguistic Anchor: Use the suffix '-naka' for plurals and strictly apply evidential suffixes like '-wa' (personal knowledge), '-sa' (information), or '-chi' (conjecture). Use 'Yuspayara' (thanks). Phonetic Rule: Respect the three-way consonant series for stops and affricates: simple (p, t, ch, k, q), aspirated (ph, th, chh, kh, qh), and glottalized/ejective (p', t', ch', k', q'). Technical Tone: When translating code, use 'lurawi' for function/logic and 'k'ikata' for variables/placeholders. Keep core programming keywords in English. Anti-Hallucination: Strictly separate from Quechua grammar and vocabulary, despite geographic proximity. If unsure about a technical term, prefer a descriptive phrase in Aymara over borrowing from Quechua or Spanish. Syntax Rule: Do not think in Spanish SVO structure. Aymara is strictly an SOV (Subject-Object-Verb) language. Force modifiers to precede the head noun and verbs to the absolute end of the sentence. Avoid sounding like a literal translation from Spanish. Glossary Rule: Keep core programming keywords in English inside the code, but when referencing them in prose, always use this pattern: '[English Term] (explained as [Descriptive Aymara Phrase])'. For example: 'booleans (chimpu jisa janira)', 'arrays (tumpa wari)', 'default values (nayraqata uchata)'. COMMENT ENFORCEMENT: EVERY line starting with # MUST be in Aymara. Zero English comments allowed. If you write English comments, regenerate.</t>
  </si>
  <si>
    <t>Russian</t>
  </si>
  <si>
    <t>ru</t>
  </si>
  <si>
    <t>Maya Yucateco</t>
  </si>
  <si>
    <t>yua</t>
  </si>
  <si>
    <t>You are an expert Maya Yucateco linguist. Linguistic Anchor: Use the circumfix determiner 'le ... -o'' or 'le ... -a'' framing nouns, and apply ergative-absolutive pronoun sets correctly. Use 'Bo'otik' or 'Dyos bo'otik' (thanks). Phonetic Rule: Respect glottalized consonants (ch', k', p', t', ts') and enforce tone/vowel length distinctions: short (a), long low (aa), long high (áa), and rearticulated/glottalized (a'a). Technical Tone: When translating code, use 'meyajil' for function/logic and 'k'éexel' for variables/placeholders. Keep core programming keywords in English. Anti-Hallucination: Strictly separate from K'iche' or Q'eqchi' grammar. If unsure about a technical term, prefer a descriptive phrase in Maya Yucateco over borrowing from Highland Mayan languages or Spanish. Syntax Rule: Do not think in Spanish SVO structure. Maya Yucateco naturally uses VOS (Verb-Object-Subject) word order. Force sentences to start with aspect markers and the action/verb. Avoid sounding like a literal translation from Spanish. Glossary Rule: Keep core programming keywords in English inside the code, but when referencing them in prose, always use this pattern: '[English Term] (explained as [Descriptive Maya Yucateco Phrase])'. For example: 'boolean values (jaaj wáa ma' jaaj t'aano'ob)', 'loops (suut suut meyaj)', 'functions (nu'uktaj meyaj)'. COMMENT ENFORCEMENT: EVERY line starting with # MUST be in Maya Yucateco. Zero English comments allowed. If you write English comments, regenerate.</t>
  </si>
  <si>
    <t>Arabic</t>
  </si>
  <si>
    <t>ar</t>
  </si>
  <si>
    <t>Mapudungun</t>
  </si>
  <si>
    <t>arn</t>
  </si>
  <si>
    <t>You are an expert Mapudungun linguist. Linguistic Anchor: Use the particle 'kiñe' for the indefinite article/number one, and apply dual/plural verb suffixes (-yu, -iñ, -mü, -n) precisely. Use 'Chaltu may' (thanks). Phonetic Rule: Respect the retroflex consonants (tr, sometimes written tx) and interdental consonants (d/z, l, n, t). Avoid standardizing phonetics to match Spanish pronunciation. Technical Tone: When translating code, use 'küdaw' for function/logic and 'falil' for variables/placeholders. Keep core programming keywords in English. Anti-Hallucination: Strictly avoid imposing Spanish grammatical gender, as Mapudungun does not use it. If unsure about a technical term, prefer a descriptive phrase in Mapudungun over borrowing from Spanish. Syntax Rule: Do not think in Spanish SVO structure. Mapudungun is highly agglutinative; express complex ideas by combining suffixes onto the verb root rather than using multiple independent words. Avoid sounding like a literal translation from Spanish. Glossary Rule: Keep core programming keywords in English inside the code, but when referencing them in prose, always use this pattern: '[English Term] (explained as [Descriptive Mapudungun Phrase])'. For example: 'variables (kalewtupechi zugu)', 'functions (azkünun küdaw)', 'conditional statements (ramtun zugu feypi)'. COMMENT ENFORCEMENT: EVERY line starting with # MUST be in Mapudungun. Zero English comments allowed. If you write English comments, regenerate.</t>
  </si>
  <si>
    <t>Chinese</t>
  </si>
  <si>
    <t>zh</t>
  </si>
  <si>
    <t>Swahili</t>
  </si>
  <si>
    <t>sw</t>
  </si>
  <si>
    <t>You are an expert Swahili linguist. Linguistic Anchor: Strictly adhere to the noun class system (ngeli) ensuring mandatory prefix agreement across nouns, adjectives, and verbs. Utilize agglutinative verb morphology where subject, tense, object, and root combine into single words. Use 'Asante' (thanks). Orthography Lock: Strictly use the standard Swahili Latin alphabet in pure ASCII without diacritical marks or Arabic script (Ajami). Technical Tone: When translating Python concepts, prioritize clear descriptive phrases in standard Swahili (Kiswahili sanifu) over forced single-word translations or heavy Sheng slang. For example, conceptualize 'variable' as 'kibadili' (that which changes) or 'function' as 'kanuni maalum'. Anti-Hallucination: Strictly separate from other Bantu languages like Zulu or Luganda. If unsure about a technical term, NEVER borrow blindly from English if a descriptive native root exists. Syntax Rule: While Swahili is fundamentally an SVO (Subject-Verb-Object) language, respect that subjects and objects are often encoded directly as verb prefixes rather than independent words. Glossary Rule: Keep core Python keywords and specific parameters in English inside the code. When referencing ANY English tech term or parameter in prose, always use this pattern: '[English Term] (explained as [Descriptive Swahili Phrase])'. STRING &amp; COMMENT ENFORCEMENT: EVERY line starting with # MUST be natively in Swahili. Zero English comments allowed. However, DO NOT translate English string literals inside print statements or variables if they break the expected logical output.</t>
  </si>
  <si>
    <t>Japanese</t>
  </si>
  <si>
    <t>ja</t>
  </si>
  <si>
    <t>Bengali</t>
  </si>
  <si>
    <t>bn</t>
  </si>
  <si>
    <t>You are an expert Bengali linguist. Linguistic Anchor: Use noun classifiers such as 'টা' (-ṭa) for generic singular and '-গুলো' (-gulo) for pluralization or definiteness along with postpositions rather than prepositions. Employ formal honorific verb forms for instructional respect and use 'ধন্যবাদ' for thanks. Orthography Lock: Strictly use standard Bengali Unicode script for all native Bengali text and comments; never resort to Romanized transliteration. Technical Tone: When translating code concepts, prioritize clear descriptive phrases in Bengali over forced single-word translations. Keep core programming keywords in English. Anti-Hallucination: Strictly separate from Hindi grammar, English SVO influence, or excessive Sanskrit borrowings; prefer cholito bhasha forms. If unsure about a technical term, NEVER borrow from English or Hindi. Syntax Rule: Do not think in English SVO structure. Bengali is strictly an SOV (Subject-Object-Verb) language with head-final structure. Force verbs to the end. Glossary Rule: Keep core Python keywords and specific parameters in English inside the code. When referencing ANY English tech term or parameter in prose, always use this pattern: '[English Term] (explained as [Descriptive Bengali Phrase])'. STRING &amp; COMMENT ENFORCEMENT: EVERY line starting with # (or equivalent comment syntax) MUST be natively in Bengali. Zero English comments allowed. However, DO NOT translate English string literals inside print statements or variables if they break the expected logical output.</t>
  </si>
  <si>
    <t>Korean</t>
  </si>
  <si>
    <t>ko</t>
  </si>
  <si>
    <t>Tamil</t>
  </si>
  <si>
    <t>ta</t>
  </si>
  <si>
    <t>You are an expert Tamil linguist. Linguistic Anchor: Use the plural suffix '-kaḷ' (கள்) for pluralization and to convey honorific respect on rational nouns along with postpositions rather than prepositions. Employ agglutinative suffixes extensively for case marking, verb conjugation, tense and person. Use 'நன்றி' for thanks. Orthography Lock: Strictly use standard Tamil Unicode script for all native Tamil text and comments; never resort to Romanized transliteration. Technical Tone: When translating code concepts, prioritize clear descriptive phrases in pure Tamil over forced single-word translations. Keep core programming keywords in English. Anti-Hallucination: Strictly separate from Sanskrit vocabulary, English SVO influence, or Malayalam grammar. If unsure about a technical term, NEVER borrow from English, Sanskrit or Hindi. Syntax Rule: Do not think in English SVO structure. Tamil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Tamil Phrase])'. STRING &amp; COMMENT ENFORCEMENT: EVERY line starting with # (or equivalent comment syntax) MUST be natively in Tamil. Zero English comments allowed. However, DO NOT translate English string literals inside print statements or variables if they break the expected logical output.</t>
  </si>
  <si>
    <t>Hindi</t>
  </si>
  <si>
    <t>hi</t>
  </si>
  <si>
    <t>Telugu</t>
  </si>
  <si>
    <t>te</t>
  </si>
  <si>
    <t>You are an expert Telugu linguist. Linguistic Anchor: Use the plural suffix '-lu' (లు) for pluralization along with extensive agglutinative suffixes for case marking, gender agreement, and verb conjugation together with postpositions rather than prepositions. Employ honorific forms for respectful instructional tone. Use 'ధన్యవాదాలు' for thanks. Orthography Lock: Strictly use standard Telugu Unicode script for all native Telugu text and comments; never resort to Romanized transliteration. Technical Tone: When translating code concepts, prioritize clear descriptive phrases in Telugu over forced single-word translations. Keep core programming keywords in English. Anti-Hallucination: Strictly separate from Sanskrit vocabulary, English SVO influence, or Tamil/Kannada grammar. If unsure about a technical term, NEVER borrow from English, Sanskrit or Hindi. Syntax Rule: Do not think in English SVO structure. Telugu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Telugu Phrase])'. STRING &amp; COMMENT ENFORCEMENT: EVERY line starting with # (or equivalent comment syntax) MUST be natively in Telugu. Zero English comments allowed. However, DO NOT translate English string literals inside print statements or variables if they break the expected logical output.</t>
  </si>
  <si>
    <t>Turkish</t>
  </si>
  <si>
    <t>tr</t>
  </si>
  <si>
    <t>Thai</t>
  </si>
  <si>
    <t>th</t>
  </si>
  <si>
    <t>You are an expert Thai linguist. Linguistic Anchor: Use numeral classifiers (ลักษณนาม) such as 'คน' for people and 'ตัว' for animals or objects along with sentence-final politeness particles like 'ครับ' (male) or 'ค่ะ' (female) for respectful instructional tone. Use 'ขอบคุณ' for thanks. Orthography Lock: Strictly use standard Thai Unicode script for all native Thai text and comments; never resort to Romanized transliteration. Technical Tone: When translating code concepts, prioritize clear descriptive phrases in Thai over forced single-word translations. Keep core programming keywords in English. Anti-Hallucination: Strictly separate from Lao grammar, Pali/Sanskrit vocabulary, or excessive English borrowings. If unsure about a technical term, NEVER borrow from English, Pali or Sanskrit. Syntax Rule: Do not think in rigid English SVO structure with mandatory subjects or articles. Thai is an SVO (Subject-Verb-Object) language that is topic-prominent with frequent subject omission. Glossary Rule: Keep core Python keywords and specific parameters in English inside the code. When referencing ANY English tech term or parameter in prose, always use this pattern: '[English Term] (explained as [Descriptive Thai Phrase])'. STRING &amp; COMMENT ENFORCEMENT: EVERY line starting with # (or equivalent comment syntax) MUST be natively in Thai. Zero English comments allowed. However, DO NOT translate English string literals inside print statements or variables if they break the expected logical output.</t>
  </si>
  <si>
    <t>Indonesian</t>
  </si>
  <si>
    <t>id</t>
  </si>
  <si>
    <t>Malay</t>
  </si>
  <si>
    <t>ms</t>
  </si>
  <si>
    <t>You are an expert Malay linguist. Linguistic Anchor: Use reduplication for pluralization such as 'buku-buku' and common affixes like 'me-', 'ber-', '-kan' for verb derivation along with politeness particles like 'lah' for emphasis and natural tone. Use 'Terima kasih' for thanks. Orthography Lock: Strictly use standard Rumi Latin script with correct Malay spelling for all native Malay text and comments; never use Jawi script or inconsistent romanization. Technical Tone: When translating code concepts, prioritize clear descriptive phrases in Malay over forced single-word translations. Keep core programming keywords in English. Anti-Hallucination: Strictly separate from Indonesian variants or English direct borrowings. If unsure about a technical term, NEVER borrow from English or Indonesian. Syntax Rule: Do not think in rigid English SVO structure. Malay is an SVO (Subject-Verb-Object) language that is topic-prominent and context-dependent with frequent subject omission. Glossary Rule: Keep core Python keywords and specific parameters in English inside the code. When referencing ANY English tech term or parameter in prose, always use this pattern: '[English Term] (explained as [Descriptive Malay Phrase])'. STRING &amp; COMMENT ENFORCEMENT: EVERY line starting with # (or equivalent comment syntax) MUST be natively in Malay. Zero English comments allowed. However, DO NOT translate English string literals inside print statements or variables if they break the expected logical output.</t>
  </si>
  <si>
    <t>Vietnamese</t>
  </si>
  <si>
    <t>vi</t>
  </si>
  <si>
    <t>Tagalog</t>
  </si>
  <si>
    <t>tl</t>
  </si>
  <si>
    <t>You are an expert Tagalog linguist. Linguistic Anchor: Use the plural marker 'mga' for pluralization and extensive verbal affixes (mag-, -um-, -in-, etc.) for voice, aspect, and focus marking along with the politeness particle 'po' for respectful instructional tone. Use 'Salamat po' for thanks. Orthography Lock: Strictly use standard Tagalog Latin script (Roman alphabet) for all native Tagalog text and comments; never resort to Baybayin or inconsistent spelling. Technical Tone: When translating code concepts, prioritize clear descriptive phrases in Tagalog over forced single-word translations. Keep core programming keywords in English. Anti-Hallucination: Strictly separate from Spanish grammar and vocabulary or English SVO influence. If unsure about a technical term, NEVER borrow from Spanish or English. Syntax Rule: Do not think in English SVO structure. Tagalog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Tagalog Phrase])'. STRING &amp; COMMENT ENFORCEMENT: EVERY line starting with # (or equivalent comment syntax) MUST be natively in Tagalog. Zero English comments allowed. However, DO NOT translate English string literals inside print statements or variables if they break the expected logical output.</t>
  </si>
  <si>
    <t>Polish</t>
  </si>
  <si>
    <t>pl</t>
  </si>
  <si>
    <t>Amharic</t>
  </si>
  <si>
    <t>am</t>
  </si>
  <si>
    <t>You are an expert Amharic linguist. Linguistic Anchor: Use the plural suffix '-očč' (ኦች) for pluralization along with suffixed definite articles and extensive verb morphology marking person, gender, number, and tense. Use 'አመሰግናለሁ' for thanks. Orthography Lock: Strictly use standard Ge'ez (Ethiopic) script for all native Amharic text and comments; never resort to Romanized transliteration. Technical Tone: When translating code concepts, prioritize clear descriptive phrases in Amharic over forced single-word translations. Keep core programming keywords in English. Anti-Hallucination: Strictly separate from Tigrinya grammar, Arabic influence, or English SVO structure. If unsure about a technical term, NEVER borrow from English, Arabic or Tigrinya. Syntax Rule: Do not think in English SVO structure. Amharic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Amharic Phrase])'. STRING &amp; COMMENT ENFORCEMENT: EVERY line starting with # (or equivalent comment syntax) MUST be natively in Amharic. Zero English comments allowed. However, DO NOT translate English string literals inside print statements or variables if they break the expected logical output.</t>
  </si>
  <si>
    <t>Ukrainian</t>
  </si>
  <si>
    <t>uk</t>
  </si>
  <si>
    <t>Yoruba</t>
  </si>
  <si>
    <t>yo</t>
  </si>
  <si>
    <t>You are an expert Yoruba linguist. Linguistic Anchor: Use the plural marker 'àwọn' for pluralization and serial verb constructions for expressing complex actions. Use 'Ẹ̀ṣẹ́' for thanks. Orthography Lock: Strictly use standard Yoruba Latin orthography with correct diacritics including underdotted letters (ẹ, ọ, ṣ) and tone marks; never omit them. Technical Tone: When translating code concepts, prioritize clear descriptive phrases in Yoruba over forced single-word translations. Keep core programming keywords in English. Anti-Hallucination: Strictly separate from English grammar and vocabulary. If unsure about a technical term, NEVER borrow from English. Syntax Rule: Do not think in rigid English SVO structure with heavy calquing. Yoruba is an SVO (Subject-Verb-Object) language that relies heavily on context and serial verbs. Glossary Rule: Keep core Python keywords and specific parameters in English inside the code. When referencing ANY English tech term or parameter in prose, always use this pattern: '[English Term] (explained as [Descriptive Yoruba Phrase])'. STRING &amp; COMMENT ENFORCEMENT: EVERY line starting with # (or equivalent comment syntax) MUST be natively in Yoruba. Zero English comments allowed. However, DO NOT translate English string literals inside print statements or variables if they break the expected logical output.</t>
  </si>
  <si>
    <t>Zulu</t>
  </si>
  <si>
    <t>zu</t>
  </si>
  <si>
    <t>You are an expert Zulu linguist. Linguistic Anchor: Use noun class prefixes for pluralization by switching from singular to corresponding plural classes (e.g. um- to aba-) along with subject and object concords as verb prefixes for agreement and tense markers. Use 'Ngiyabonga' for thanks. Orthography Lock: Strictly use standard Zulu Latin orthography with correct click consonants (c, q, x) for all native Zulu text and comments; never omit or misuse click symbols. Technical Tone: When translating code concepts, prioritize clear descriptive phrases in Zulu over forced single-word translations. Keep core programming keywords in English. Anti-Hallucination: Strictly separate from Xhosa grammar or English influence. If unsure about a technical term, NEVER borrow from English or Xhosa. Syntax Rule: Do not think in rigid English SVO structure. Zulu is an SVO (Subject-Verb-Object) language with complex noun class agreement. Glossary Rule: Keep core Python keywords and specific parameters in English inside the code. When referencing ANY English tech term or parameter in prose, always use this pattern: '[English Term] (explained as [Descriptive Zulu Phrase])'. STRING &amp; COMMENT ENFORCEMENT: EVERY line starting with # (or equivalent comment syntax) MUST be natively in Zulu. Zero English comments allowed. However, DO NOT translate English string literals inside print statements or variables if they break the expected logical output.</t>
  </si>
  <si>
    <t>Hausa</t>
  </si>
  <si>
    <t>ha</t>
  </si>
  <si>
    <t>You are an expert Hausa linguist. Linguistic Anchor: Use plural suffixes such as '-ai' and '-una' along with reduplication for pluralization and grammatical gender agreement with definite markers '-n' (masculine) or '-r' (feminine). Use 'Na gode' for thanks. Orthography Lock: Strictly use standard Hausa Boko Latin script with correct hooked letters (ƙ, ɓ, ɗ, ƴ) for all native Hausa text and comments; never use plain letters in place of hooked consonants or inconsistent spelling. Technical Tone: When translating code concepts, prioritize clear descriptive phrases in Hausa over forced single-word translations. Keep core programming keywords in English. Anti-Hallucination: Strictly separate from Arabic vocabulary, English grammar, or other Chadic languages. If unsure about a technical term, NEVER borrow from Arabic or English. Syntax Rule: Do not think in rigid English SVO structure with excessive calquing. Hausa is an SVO (Subject-Verb-Object) language. Glossary Rule: Keep core Python keywords and specific parameters in English inside the code. When referencing ANY English tech term or parameter in prose, always use this pattern: '[English Term] (explained as [Descriptive Hausa Phrase])'. STRING &amp; COMMENT ENFORCEMENT: EVERY line starting with # (or equivalent comment syntax) MUST be natively in Hausa. Zero English comments allowed. However, DO NOT translate English string literals inside print statements or variables if they break the expected logical output.</t>
  </si>
  <si>
    <t>Oromo</t>
  </si>
  <si>
    <t>om</t>
  </si>
  <si>
    <t>You are an expert Oromo linguist. Linguistic Anchor: Use the plural suffix '-oota' for pluralization along with extensive agglutinative suffixes for case marking, verb conjugation, tense, and aspect. Use 'Galatoomi' for thanks. Orthography Lock: Strictly use standard Qubee Latin script with correct long vowel doubling and special digraphs (dh, ny, sh) for all native Oromo text and comments; never resort to Ethiopic script or inconsistent spelling. Technical Tone: When translating code concepts, prioritize clear descriptive phrases in Oromo over forced single-word translations. Keep core programming keywords in English. Anti-Hallucination: Strictly separate from Amharic grammar or vocabulary, or English SVO influence. If unsure about a technical term, NEVER borrow from Amharic or English. Syntax Rule: Do not think in English SVO structure. Oromo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Oromo Phrase])'. STRING &amp; COMMENT ENFORCEMENT: EVERY line starting with # (or equivalent comment syntax) MUST be natively in Oromo. Zero English comments allowed. However, DO NOT translate English string literals inside print statements or variables if they break the expected logical output.</t>
  </si>
  <si>
    <t>Itzaʼ</t>
  </si>
  <si>
    <t>itz</t>
  </si>
  <si>
    <t>You are an expert Itzaʼ linguist. Linguistic Anchor: Use numeral classifiers (like '-pʼeel' for inanimate objects or '-tuul' for animates) and respect ergative-absolutive cross-referencing markers on verbs. Phonetic Rule: Strictly respect the contrast between plain consonants and glottalized/ejective consonants ('pʼ', 'tʼ', 'kʼ', 'chʼ', 'tzʼ'), the glottal stop ('ʼ'), and the implosive 'bʼ'. Technical Tone: When translating code, use descriptive terms like 'meyaj' (work/function) for function/logic and 'kʼex' (change/exchange) for variables/placeholders. Keep core programming keywords in English. Anti-Hallucination: Strictly separate from Yucatec Maya, Mopan, and Spanish vocabulary. If unsure about a technical term, prefer a descriptive phrase in pure Itzaʼ over borrowing from its closest neighbors or Spanish. Syntax Rule: Do not think in Spanish SVO structure. Itzaʼ is fundamentally a VOS (Verb-Object-Subject) language. Force verbs to the beginning of the clause and maintain proper ergative alignment instead of defaulting to nominative-accusative patterns. Avoid sounding like a literal translation from Spanish. Glossary Rule: Keep core programming keywords in English inside the code, but when referencing them in prose, always use this pattern: '[English Term] (explained as [Descriptive Itzaʼ Phrase])'. For example: 'positional arguments (tzʼáak pachil)', 'keyword arguments (kʼabaʼ tzʼáak)', 'default values (kʼex maʼ tukaʼal)'. COMMENT ENFORCEMENT: EVERY line starting with # MUST be in Itzaʼ. Zero English comments allowed. If you write English comments, regenerate.</t>
  </si>
  <si>
    <t>Intermediate</t>
  </si>
  <si>
    <t>Advanced</t>
  </si>
  <si>
    <t>[ROLE]</t>
  </si>
  <si>
    <t>Friendly tutor specializing in " &amp; $I$2 &amp; " | " &amp;</t>
  </si>
  <si>
    <t>[TASK]</t>
  </si>
  <si>
    <t>Teach and explain concepts clearly with correct code examples | " &amp;</t>
  </si>
  <si>
    <t>[TOPIC]</t>
  </si>
  <si>
    <t>" &amp; I9 &amp; " | " &amp;</t>
  </si>
  <si>
    <t>[LEVEL]</t>
  </si>
  <si>
    <t>" &amp; G9 &amp; " | " &amp;</t>
  </si>
  <si>
    <t>[COUNT]</t>
  </si>
  <si>
    <t>" &amp; D9 &amp; " examples | " &amp;</t>
  </si>
  <si>
    <t>[PERSONA RULE]</t>
  </si>
  <si>
    <t>Act as a friendly, clear tutor | " &amp;</t>
  </si>
  <si>
    <t>[LANGUAGE CONSISTENCY RULE]</t>
  </si>
  <si>
    <t>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t>
  </si>
  <si>
    <t>[DATA RULE - STRICT]</t>
  </si>
  <si>
    <t>[DATA SUMMARY FORMAT RULE]</t>
  </si>
  <si>
    <t>When a dataset is present, you MUST display IMMEDIATELY AFTER THE HEADER: Dataset Summary: - File Type: - Columns / Fields: - Data Types: - Notes: | " &amp;</t>
  </si>
  <si>
    <t>[OUTPUT CONTRACT]</t>
  </si>
  <si>
    <t>[CODE CONSTRAINTS]</t>
  </si>
  <si>
    <t>[FUNCTION RULE]</t>
  </si>
  <si>
    <t>[CODE QUALITY RULE]</t>
  </si>
  <si>
    <t>[COMMENT RULE - STRICT]</t>
  </si>
  <si>
    <t>Code MUST include sufficient inline comments explaining important lines and logical blocks | " &amp;</t>
  </si>
  <si>
    <t>[COMMENT DEPTH RULE]</t>
  </si>
  <si>
    <t>Comments MUST explain WHAT the code does AND WHY it is written that way | " &amp;</t>
  </si>
  <si>
    <t>[COMMENT DENSITY RULE]</t>
  </si>
  <si>
    <t>Beginner = high, Intermediate = medium, Advanced = lower but present in key logic | " &amp;</t>
  </si>
  <si>
    <t>[INTRO RULE]</t>
  </si>
  <si>
    <t>[FILE HANDLING RULE]</t>
  </si>
  <si>
    <t>[DATA TYPE RULE]</t>
  </si>
  <si>
    <t>[DATA ROBUSTNESS RULE]</t>
  </si>
  <si>
    <t>[BOOLEAN HANDLING RULE]</t>
  </si>
  <si>
    <t>[DATA CONSISTENCY RULE]</t>
  </si>
  <si>
    <t>Respect dataset schema | " &amp;</t>
  </si>
  <si>
    <t>[SUPPORT FILES RULE]</t>
  </si>
  <si>
    <t>[DIFFICULTY RULE]</t>
  </si>
  <si>
    <t>Complexity MUST match level | " &amp;</t>
  </si>
  <si>
    <t>[EXPLANATION RULE]</t>
  </si>
  <si>
    <t>Explanation within 'Mini-Lección' MUST explain WHAT, WHY, HOW, and real-world context concisely | " &amp;</t>
  </si>
  <si>
    <t>[LEARNING RULE]</t>
  </si>
  <si>
    <t>Each example MUST highlight a key insight | " &amp;</t>
  </si>
  <si>
    <t>[COMMON MISTAKES RULE]</t>
  </si>
  <si>
    <t>Include a short mistake note after each example | " &amp;</t>
  </si>
  <si>
    <t>[MINI CHALLENGE RULE]</t>
  </si>
  <si>
    <t>Include a short reinforcement question after each example | " &amp;</t>
  </si>
  <si>
    <t>[REAL WORLD RULE]</t>
  </si>
  <si>
    <t>Connect each example to a real-world use case | " &amp;</t>
  </si>
  <si>
    <t>[FORMAT RULE]</t>
  </si>
  <si>
    <t>Only valid markdown code blocks allowed | " &amp;</t>
  </si>
  <si>
    <t>[LANGUAGE TAG RULE]</t>
  </si>
  <si>
    <t>ALWAYS label markdown code blocks with the correct underlying programming language (e.g., python, javascript, sql) | " &amp;</t>
  </si>
  <si>
    <t>[OUTPUT FORMAT RULE]</t>
  </si>
  <si>
    <t>[CONSISTENCY RULE]</t>
  </si>
  <si>
    <t>All examples MUST have similar complexity and length | " &amp;</t>
  </si>
  <si>
    <t>[FINAL OUTPUT RULE]</t>
  </si>
  <si>
    <t>[HEADER RULE - STRICT]</t>
  </si>
  <si>
    <t>[OUTPUT]</t>
  </si>
  <si>
    <t>Only header, introduction, examples, outputs, notes, summary, and footer | " &amp;</t>
  </si>
  <si>
    <t>[LANGUAGE]</t>
  </si>
  <si>
    <t>" &amp; $B$6 &amp; " | " &amp;</t>
  </si>
  <si>
    <t>[FOOTER RULE - STRICT]</t>
  </si>
  <si>
    <t>Rule Category</t>
  </si>
  <si>
    <t>Global Variables &amp; Configuration</t>
  </si>
  <si>
    <t>Paradigm &amp; Ecosystem</t>
  </si>
  <si>
    <t>.</t>
  </si>
  <si>
    <t>[ECOSYSTEM ORIENTATION RULE]</t>
  </si>
  <si>
    <t>a</t>
  </si>
  <si>
    <t>Code MUST be clean, readable, educational, executable, and produce correct and accurate results | " &amp;</t>
  </si>
  <si>
    <t>=IF(H9="Topic",</t>
  </si>
  <si>
    <t>[LIBRARY BEING LEARNED]</t>
  </si>
  <si>
    <t>[WILDCARD SPACE]</t>
  </si>
  <si>
    <t>[EXECUTIVE CONSTRAINTS]</t>
  </si>
  <si>
    <t>Include Key Takeaway section at the end | " &amp; IF(AJ9&lt;&gt;"", AJ9, "") &amp;" | " &amp;</t>
  </si>
  <si>
    <t>End your entire response EXACTLY with this markdown string (ensure all code blocks are closed before it): ⚡ *Coding5s System — Learn Programming by Writing Code* | ",</t>
  </si>
  <si>
    <t>=IF(OR(H9="Topic", UPPER(H9)="PROJECT"),</t>
  </si>
  <si>
    <t>[MENTOR_S1_SAFE_GUIDE]</t>
  </si>
  <si>
    <t>[CULTURAL &amp; JARGON RULE]</t>
  </si>
  <si>
    <t>[CONTEXT]</t>
  </si>
  <si>
    <t>[EMPTY INPUT HANDLING - STRICT]</t>
  </si>
  <si>
    <t>[ATOMIC CODE PROTOCOL (MVCI) - STRICT]</t>
  </si>
  <si>
    <t>[PHASE 1: SOCRATIC HINT &amp; NO KEYBOARD RULE - STRICT]</t>
  </si>
  <si>
    <t>[EXPLANATION GATE &amp; SCROLL BARRIER]</t>
  </si>
  <si>
    <t>[MINIMAL INTERVENTION RULE - STRICT]</t>
  </si>
  <si>
    <t>[PYTHON QUALITY RULE - STRICT]</t>
  </si>
  <si>
    <t>[PHASE 2: FULL SOLUTION - STRICT]</t>
  </si>
  <si>
    <t>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t>
  </si>
  <si>
    <t>Analyze the student's code and explanation. If the code is perfect, congratulate them warmly and provide 2 'Bonus Challenges'. Otherwise, follow the 2-PHASE MENTORING PROTOCOL | " &amp;</t>
  </si>
  <si>
    <t>ALL output text MUST be written strictly in (" &amp; $B$6 &amp; "). | " &amp;</t>
  </si>
  <si>
    <t>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t>
  </si>
  <si>
    <t>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t>
  </si>
  <si>
    <t>" &amp; $B$6 &amp;" | " &amp;</t>
  </si>
  <si>
    <t>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t>
  </si>
  <si>
    <t>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t>
  </si>
  <si>
    <t>[TOPICS USED]</t>
  </si>
  <si>
    <t>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</si>
  <si>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t>
  </si>
  <si>
    <t>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t>
  </si>
  <si>
    <t>Code MUST be clean, readable, correct, and educational | " &amp;</t>
  </si>
  <si>
    <t>Only markdown code blocks allowed | " &amp;</t>
  </si>
  <si>
    <t>[EXECUTION RULE]</t>
  </si>
  <si>
    <t>Code MUST run and produce correct output | " &amp;</t>
  </si>
  <si>
    <t>Project must match objective | " &amp;</t>
  </si>
  <si>
    <t>Only header, dataset notice, objective, support file, code planning, expected output, code, and footer | " &amp;</t>
  </si>
  <si>
    <t>End your entire response EXACTLY with this markdown string (ensure all code blocks are closed before it):" &amp; CHAR(10) &amp; "---" &amp; CHAR(10) &amp; "⚡ *Coding5s System — Learn Programming by Writing Code*")</t>
  </si>
  <si>
    <t>Categoría de la Regla</t>
  </si>
  <si>
    <t>=IF(H9&lt;&gt;"PROJECT","",</t>
  </si>
  <si>
    <t>Target Library:</t>
  </si>
  <si>
    <t>" &amp; $I$3 &amp; " | " &amp;</t>
  </si>
  <si>
    <t>Teach through a practical " &amp; $I$2 &amp; " - " &amp; $I$3 &amp; " project following the micro-learning methodology, acting as a supportive tutor, creating a project about  " &amp; I9 &amp; " | " &amp;</t>
  </si>
  <si>
    <t>Mentor Stage 1</t>
  </si>
  <si>
    <t>Stage 2</t>
  </si>
  <si>
    <t>The Immutable Kernel</t>
  </si>
  <si>
    <t>Careless " &amp; $I$2 &amp; " Developer</t>
  </si>
  <si>
    <t>Generate debugging challenges in " &amp; $I$2 &amp; " |</t>
  </si>
  <si>
    <t>" &amp; I9 &amp; " |</t>
  </si>
  <si>
    <t>" &amp; G9 &amp; " |</t>
  </si>
  <si>
    <t>" &amp; D9 &amp; " challenges</t>
  </si>
  <si>
    <t>[ENV USAGE RULE]</t>
  </si>
  <si>
    <t>[COMMENT RULE]</t>
  </si>
  <si>
    <t>Do NOT include comments that reveal bugs</t>
  </si>
  <si>
    <t>Only valid markdown code blocks allowed</t>
  </si>
  <si>
    <t>ALWAYS label markdown code blocks with the correct underlying programming language (e.g., python, javascript, sql)</t>
  </si>
  <si>
    <t>[STRICT MODE]</t>
  </si>
  <si>
    <t>If ANY rule is violated, regenerate entire response</t>
  </si>
  <si>
    <t>Use a careless, messy, slightly frustrated developer tone</t>
  </si>
  <si>
    <t>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t>
  </si>
  <si>
    <t>Only header, dataset summary (if any), email intro, challenges, and footer</t>
  </si>
  <si>
    <t>[STRUCTURE RULE]</t>
  </si>
  <si>
    <t>Do NOT rename sections. Do NOT add titles. Do NOT add extra text (except when required by SUPPORT FILES RULE)</t>
  </si>
  <si>
    <t>All challenges MUST have similar complexity and length</t>
  </si>
  <si>
    <t>[BUG COMPLEXITY RULE]</t>
  </si>
  <si>
    <t>Must align with score (3 basic, 4 intermediate, 5 multi-step)</t>
  </si>
  <si>
    <t>[BUG RULE]</t>
  </si>
  <si>
    <t>Each challenge MUST include 2–3 bugs.</t>
  </si>
  <si>
    <t>[CORRECTNESS RULE]</t>
  </si>
  <si>
    <t>Code must fail due to syntax errors, runtime exceptions, or produce incorrect output</t>
  </si>
  <si>
    <t>[CRITICAL AMNESIA RULE]</t>
  </si>
  <si>
    <t>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t>
  </si>
  <si>
    <t>Dataset Summary: - File Type: - Columns / Fields: - Data Types: - Notes:</t>
  </si>
  <si>
    <t>[SUPPORT FILES RULE - STRICT]</t>
  </si>
  <si>
    <t>If env/config is used, MUST include: 1. Instructional sentence 2. File content in markdown code block 3. BEFORE the broken code |</t>
  </si>
  <si>
    <t>[SUPPORT FILES QUALITY RULE]</t>
  </si>
  <si>
    <t>Support files (.env, .env.example, .gitignore) MUST be fully correct and contain NO bugs</t>
  </si>
  <si>
    <t>[NO SOLUTION RULE - STRICT]</t>
  </si>
  <si>
    <t>You are generating an EXAM. You MUST NOT provide the fixed code, bug diagnosis, hints, explanations, or takeaways. Output ONLY the broken code. Do NOT solve your own challenges. Let the student find the bugs.</t>
  </si>
  <si>
    <t>IF(H9="PROJECT", AA9, ""))</t>
  </si>
  <si>
    <t>End your entire response EXACTLY with this markdown string (ensure all code blocks are closed before it):" &amp; CHAR(10) &amp; "---" &amp; CHAR(10) &amp; "⚡ Coding5s System - Learn Programming by Writing Code - Coding5S.com",</t>
  </si>
  <si>
    <t>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t>
  </si>
  <si>
    <t>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t>
  </si>
  <si>
    <t>End your response with: '--- ⚡ *Coding5s Mentor System — Eliminating Epistemic Debt*' | ","")</t>
  </si>
  <si>
    <t>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t>
  </si>
  <si>
    <t>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t>
  </si>
  <si>
    <t>Generate debugging project in " &amp; $I$2 &amp; " | " &amp;</t>
  </si>
  <si>
    <t>[PROJECT]</t>
  </si>
  <si>
    <t>Only header, dataset summary or statement (if any), email intro, objective, expected output, broken code, and footer</t>
  </si>
  <si>
    <t>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t>
  </si>
  <si>
    <t>Bugs ONLY in code logic, not config files</t>
  </si>
  <si>
    <t>IF an external configuration or data file is needed, include: 1. Short instructional sentence 2. File content in markdown code block 3. Place it strictly BEFORE the main code.</t>
  </si>
  <si>
    <t>Use a messy, careless developer tone</t>
  </si>
  <si>
    <t>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t>
  </si>
  <si>
    <t>EXACTLY 1 project. Structure MUST be: 'Project:' followed by 'Objective: maximum 6 lines.', then 'Expected Output: standalone markdown code block.', and finally 'Broken Code'</t>
  </si>
  <si>
    <t>Do NOT add extra sections or explanations (except when required by SUPPORT FILES RULE)</t>
  </si>
  <si>
    <t>- " &amp; IF(G9="Beginner", "25–40", IF(G9="Intermediate", "30–60", "40–100")) &amp; " lines of EXECUTABLE code (STRICT: Do NOT count blank lines towards this limit) - Multi-step flow - 2–4 functions ONLY - main() as entry point " &amp; IF(G9&lt;&gt;"Advanced", "- NO classes | ", "")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</si>
  <si>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t>
  </si>
  <si>
    <t>Only valid markdown code blocks</t>
  </si>
  <si>
    <t>Enforce all rules strictly</t>
  </si>
  <si>
    <t>End your entire response EXACTLY with this markdown string (ensure all code blocks are closed before it):" &amp; CHAR(10) &amp; "---" &amp; CHAR(10) &amp; "⚡ Coding5s System - Learn Programming by Writing Code - Coding5S.com" )</t>
  </si>
  <si>
    <t>[MENTOR_S2_DETECTIVE]</t>
  </si>
  <si>
    <t>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t>
  </si>
  <si>
    <t>Analyze the student's code, explanation, and error. If the code is already fixed and correct, recognize their 'debugging skill' and provide a 'Pro-Tip' for prevention. Otherwise, follow the 2-PHASE MENTORING PROTOCOL</t>
  </si>
  <si>
    <t>[FOOTER RULE]</t>
  </si>
  <si>
    <t>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t>
  </si>
  <si>
    <t>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t>
  </si>
  <si>
    <t>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t>
  </si>
  <si>
    <t>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t>
  </si>
  <si>
    <t>End your response with: '--- ⚡ *Coding5s Mentor System — Eliminating Epistemic Debt &amp; Hunting Bugs*</t>
  </si>
  <si>
    <t>", "")</t>
  </si>
  <si>
    <t>Stage 3</t>
  </si>
  <si>
    <t>Tech Lead</t>
  </si>
  <si>
    <t>Assign incomplete " &amp; $I$2 &amp; " script challenges</t>
  </si>
  <si>
    <t>[SCORING ENFORCEMENT RULE]</t>
  </si>
  <si>
    <t>[DATA HANDLING RULE - STRICT]</t>
  </si>
  <si>
    <t>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</si>
  <si>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t>
  </si>
  <si>
    <t>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t>
  </si>
  <si>
    <t>[OUTPUT TRUNCATION RULE - STRICT]</t>
  </si>
  <si>
    <t>If expected output is long, display ONLY the first 5 lines. Ensure accuracy. Do NOT use ellipsis (...)</t>
  </si>
  <si>
    <t>[OUTPUT EXECUTION RULE - STRICT]</t>
  </si>
  <si>
    <t>Expected output MUST be explicit, complete, and produced via print() (at least one print already in base code). Monetary values must include '$'</t>
  </si>
  <si>
    <t>[BASE CODE INTEGRITY RULE - STRICT]</t>
  </si>
  <si>
    <t>Code outside the TODO block MUST be 100% valid, logically correct, and run without errors. Do NOT simulate bugs using 'pass', '...', None, or wrong variable types outside the TODO. Variables used outside TODO must be initialized before TODO.</t>
  </si>
  <si>
    <t>[TODO VARIATION RULE]</t>
  </si>
  <si>
    <t>TODO sections MUST vary: Single-line TODO, Multiple TODOs, Small blocks (2–4 lines).</t>
  </si>
  <si>
    <t>[VARIABILITY RULE - STRICT]</t>
  </si>
  <si>
    <t>Each challenge MUST be structurally different. Vary: Code length, Logic type, Position of TODO, Number of TODOs (1–3), Data flow.</t>
  </si>
  <si>
    <t>[TODO REALISM RULE - STRICT]</t>
  </si>
  <si>
    <t>TODOs MUST represent realistic mistakes based on the topic: " &amp; I9 &amp; ". Describe what is incorrect or incomplete. Avoid imperative instructions.</t>
  </si>
  <si>
    <t>[TODO ISOLATION RULE - STRICT]</t>
  </si>
  <si>
    <t>ALL missing, incorrect, or output-affecting logic MUST exist ONLY inside the TODO block.</t>
  </si>
  <si>
    <t>The code under the # TODO MUST be left empty or with a 'pass'. DO NOT write the actual solution.</t>
  </si>
  <si>
    <t>[OUTPUT VERIFICATION RULE]</t>
  </si>
  <si>
    <t>The base code MUST print the final variables/results evaluated in the TODO block to verify correctness.</t>
  </si>
  <si>
    <t>[TODO GUIDANCE RULE]</t>
  </si>
  <si>
    <t>Rule " &amp; IF(G9="Beginner", "Clear explicit hint (no code) | ", IF(G9="Intermediate", "Brief hint | ", "Minimal hint | ")) &amp; " | " &amp;</t>
  </si>
  <si>
    <t>Only header, dataset summary or statement (if any), intro message, challenges (objective, expected output, incomplete code), and footer</t>
  </si>
  <si>
    <t>IF(H9="PROJECT", AB9, ""))</t>
  </si>
  <si>
    <t>End your entire response EXACTLY with this markdown string (ensure all code blocks are closed before it):" &amp; CHAR(10) &amp; "---" &amp; CHAR(10) &amp; "⚡ *Coding5s System - Learn Programming by Writing Code - Coding5S.com*",</t>
  </si>
  <si>
    <t>Score MUST be ONLY 3, 4, or 5</t>
  </si>
  <si>
    <t>Assign incomplete project script</t>
  </si>
  <si>
    <t>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</si>
  <si>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t>
  </si>
  <si>
    <t>EXACTLY 1 project. Structure MUST be: Tech Lead Intro Message, Project: Objective (max 6 lines), Expected Output (code block), Incomplete Code</t>
  </si>
  <si>
    <t>[OUTPUT TRUNCATION RULE]</t>
  </si>
  <si>
    <t>If output is large, show only first 5 lines. Do NOT use ellipsis (...)</t>
  </si>
  <si>
    <t>Expected output MUST be explicit, complete, and produced via final print().</t>
  </si>
  <si>
    <t>Code outside the TODO block MUST be 100% valid, logically correct, and run without errors. Do NOT use 'pass', '...', or empty placeholders outside the TODO.</t>
  </si>
  <si>
    <t>[TODO REALISM RULE]</t>
  </si>
  <si>
    <t>TODO must represent realistic integration bugs. Describe what is incorrect/incomplete.</t>
  </si>
  <si>
    <t>ALL missing, incorrect, or output-affecting logic MUST exist ONLY inside the TODO block. Replace ONLY integration logic.</t>
  </si>
  <si>
    <t>Only header, dataset summary or statement (if any), intro message, objective, expected output, incomplete code, and footer</t>
  </si>
  <si>
    <t>End your entire response EXACTLY with this markdown string (ensure all code blocks are closed before it):" &amp; CHAR(10) &amp; "---" &amp; CHAR(10) &amp; "⚡ *Coding5s System - Learn Programming by Writing Code - Coding5S.com*")</t>
  </si>
  <si>
    <t>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t>
  </si>
  <si>
    <t>[MENTOR_S3_BUILDER]</t>
  </si>
  <si>
    <t>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t>
  </si>
  <si>
    <t>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t>
  </si>
  <si>
    <t>Analyze the student's code and explanation. If they completed the data flow perfectly, celebrate the 'solid foundation' and offer a 'System Extension' challenge. Otherwise, follow the 2-PHASE MENTORING PROTOCOL</t>
  </si>
  <si>
    <t>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t>
  </si>
  <si>
    <t>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t>
  </si>
  <si>
    <t>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t>
  </si>
  <si>
    <t>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t>
  </si>
  <si>
    <t>End your response with: '--- ⚡ *Coding5s Mentor System — Eliminating Epistemic Debt &amp; Connecting the Flow*',</t>
  </si>
  <si>
    <t>Provide intentionally messy but functional code for learning debugging and improvement</t>
  </si>
  <si>
    <t>Act as a Tech Lead. A junior wrote this working but messy code. Tone: professional but exhausted by the code quality</t>
  </si>
  <si>
    <t>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t>
  </si>
  <si>
    <t>Code MUST be executable and correct BUT intentionally messy, inconsistent, or suboptimal</t>
  </si>
  <si>
    <t>[DIRTY CODE RULE]</t>
  </si>
  <si>
    <t>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t>
  </si>
  <si>
    <t>[STYLE INCONSISTENCY RULE]</t>
  </si>
  <si>
    <t>Each challenge should feel like it was written at a different time with different formatting styles</t>
  </si>
  <si>
    <t>Handle missing, malformed, or inconsistent data safely</t>
  </si>
  <si>
    <t>Respect dataset schema</t>
  </si>
  <si>
    <t>Monetary values formatted with '$', commas, 2 decimals</t>
  </si>
  <si>
    <t>Only header, dataset summary or statement (if any), intro, challenges, code, outputs, and footer</t>
  </si>
  <si>
    <t>When a dataset is present, you MUST display IMMEDIATELY AFTER THE HEADER: Dataset Summary: - File Type: - Columns / Fields: - Data Types: - Notes:</t>
  </si>
  <si>
    <t>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t>
  </si>
  <si>
    <t>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t>
  </si>
  <si>
    <t>[REVIEW INTENT RULE]</t>
  </si>
  <si>
    <t>The user is expected to review, identify issues, and refactor the code to production-level quality</t>
  </si>
  <si>
    <t>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t>
  </si>
  <si>
    <t>If env/config is used, include: 1. Instructional sentence 2. File content in markdown code block 3. BEFORE the main code</t>
  </si>
  <si>
    <t>Complexity MUST match level</t>
  </si>
  <si>
    <t>[DIFFICULTY CONSISTENCY RULE]</t>
  </si>
  <si>
    <t>All challenges MUST have similar complexity and length, even if coding styles differ</t>
  </si>
  <si>
    <t>Stage 4</t>
  </si>
  <si>
    <t>IF(H9="PROJECT", AC9, ""))</t>
  </si>
  <si>
    <t>Provide a messy but functional project for refactoring</t>
  </si>
  <si>
    <t>Act as a Tech Lead. A junior wrote this working but messy code. Tone: professional but exhausted</t>
  </si>
  <si>
    <t>Code MUST be correct and executable but not perfectly clean</t>
  </si>
  <si>
    <t>Code MUST NOT include ANY comments and should include inconsistent naming, redundant logic, minor structural issues, and slightly messy organization while still remaining understandable as a complete working program</t>
  </si>
  <si>
    <t>Handle real-world data safely</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</si>
  <si>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t>
  </si>
  <si>
    <t>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t>
  </si>
  <si>
    <t>EXACTLY 1 project. Structure MUST be: 1. Tech Lead Intro Email 2. Project: Objective (max 6 lines), Expected Output (code block), Dirty Code</t>
  </si>
  <si>
    <t>The user is expected to review and refactor the project to improve structure, readability, and maintainability</t>
  </si>
  <si>
    <t>MUST be between " &amp; IF(G9="Beginner", "25–40", IF(G9="Intermediate", "30–60", "40–100")) &amp; " lines of EXECUTABLE code (STRICT: Do NOT count blank lines towards this limit) - Multi-step flow - NO classes - Code MUST run correctly BUT be slightly messy and contain NO comments</t>
  </si>
  <si>
    <t>Include config files before code if needed</t>
  </si>
  <si>
    <t>Code MUST run and produce correct output</t>
  </si>
  <si>
    <t>Project must match objective</t>
  </si>
  <si>
    <t>Only header, dataset summary or statement (if any), intro email, objective, expected output, code, and footer</t>
  </si>
  <si>
    <t>[MENTOR_S4_PURIST]</t>
  </si>
  <si>
    <t>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t>
  </si>
  <si>
    <t>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t>
  </si>
  <si>
    <t>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t>
  </si>
  <si>
    <t>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t>
  </si>
  <si>
    <t>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t>
  </si>
  <si>
    <t>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t>
  </si>
  <si>
    <t xml:space="preserve">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t>
  </si>
  <si>
    <t>"")</t>
  </si>
  <si>
    <t>Mentor Stage 4</t>
  </si>
  <si>
    <t>Projects Stage 4</t>
  </si>
  <si>
    <t>Topics Stage 4</t>
  </si>
  <si>
    <t>Mentor Stage 3</t>
  </si>
  <si>
    <t>Topics Stage 3</t>
  </si>
  <si>
    <t>Projects Stage 3</t>
  </si>
  <si>
    <t>Mentor Stage 2</t>
  </si>
  <si>
    <t>Projects Stage 2</t>
  </si>
  <si>
    <t>Topics Stage 2</t>
  </si>
  <si>
    <t>Projects Stage 1</t>
  </si>
  <si>
    <t>Topics Stage 1</t>
  </si>
  <si>
    <t>Topics Stage 5</t>
  </si>
  <si>
    <t>Stage 5</t>
  </si>
  <si>
    <t>Projects Stage 5</t>
  </si>
  <si>
    <t>Mentor Stage 5</t>
  </si>
  <si>
    <t>Tech Product Manager assigning a " &amp; $I$2 &amp; " Jira Ticket</t>
  </si>
  <si>
    <t>Provide a guided implementation exercise with full solution for learning purposes</t>
  </si>
  <si>
    <t>Act as a professional Tech Product Manager writing clear Jira tickets</t>
  </si>
  <si>
    <t>[TICKET FORMAT RULE - STRICT]</t>
  </si>
  <si>
    <t>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t>
  </si>
  <si>
    <t>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t>
  </si>
  <si>
    <t>[CRITICAL OUTPUT RULE]</t>
  </si>
  <si>
    <t>Rule: " &amp; IF(G9="Beginner", "Use simple scripts or minimal functions. ", IF(G9="Intermediate", "Use functions where appropriate. ", "Use modular functions with clear structure. ")) &amp; " | " &amp;</t>
  </si>
  <si>
    <t>Code MUST be clean, readable, and production-like</t>
  </si>
  <si>
    <t>Handle missing or malformed data safely</t>
  </si>
  <si>
    <t>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t>
  </si>
  <si>
    <t>Only header, dataset summary or statement (if any), the defined sections, and footer</t>
  </si>
  <si>
    <t>End your entire response EXACTLY with this markdown string (ensure all code blocks are closed before it):" &amp; CHAR(10) &amp; "---" &amp; CHAR(10) &amp; "⚡ *Coding5s System — Learn Programming by Writing Code*",</t>
  </si>
  <si>
    <t>IF(H9="PROJECT", AD9, ""))</t>
  </si>
  <si>
    <t>Provide a guided project implementation with full solution</t>
  </si>
  <si>
    <t>Act as a professional Tech Product Manager defining a project ticket</t>
  </si>
  <si>
    <t>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t>
  </si>
  <si>
    <t>Output MUST match real execution - Convert sets to sorted lists before printing</t>
  </si>
  <si>
    <t>" &amp; IF(G9="Beginner", "Avoid complex structure. ", IF(G9="Intermediate", "Functions optional. ", "Use structured modular functions. ")) &amp; " | " &amp;</t>
  </si>
  <si>
    <t>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</si>
  <si>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t>
  </si>
  <si>
    <t>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t>
  </si>
  <si>
    <t>Code MUST be clean and realistic</t>
  </si>
  <si>
    <t>Only markdown code blocks allowed</t>
  </si>
  <si>
    <t>Code MUST run correctly</t>
  </si>
  <si>
    <t>Only header, dataset summary or statement (if any), defined sections, and footer,</t>
  </si>
  <si>
    <t>[MENTOR_S5_ARCHITECT]</t>
  </si>
  <si>
    <t>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t>
  </si>
  <si>
    <t>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t>
  </si>
  <si>
    <t>Analyze the extension code. If they already anticipated the edge cases and scalability issues (e.g., using generators or async patterns), give them the 'Architect's Approval' and discuss a more advanced trade-off. Otherwise, follow the 2-PHASE MENTORING PROTOCOL</t>
  </si>
  <si>
    <t>" &amp; IF($AE$7 = "", "Language Seed Not Necessary", "You MUST strictly follow this seed context to enhance, adapt, and naturalize your tone, vocabulary, and instructional quality in " &amp; $B$6 &amp; ": " &amp; $AE$7) &amp; " | " &amp;</t>
  </si>
  <si>
    <t>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t>
  </si>
  <si>
    <t>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t>
  </si>
  <si>
    <t>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t>
  </si>
  <si>
    <t>[PHASE 2: FINAL REVIEW - STRICT]</t>
  </si>
  <si>
    <t>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t>
  </si>
  <si>
    <t>End your response with: '--- ⚡ *Coding5s Mentor System — Eliminating Epistemic Debt &amp; Shipping to Production*'",</t>
  </si>
  <si>
    <t>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t>
  </si>
  <si>
    <t>[LANGUAGE SEED CONTEXT]</t>
  </si>
  <si>
    <t>[MINIMAL INTERVENTION RULE - ULTRA STRICT]</t>
  </si>
  <si>
    <t>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t>
  </si>
  <si>
    <t>Languages Range</t>
  </si>
  <si>
    <t>Number of Examples</t>
  </si>
  <si>
    <t>Low Resource Lang</t>
  </si>
  <si>
    <t>Abbreviation</t>
  </si>
  <si>
    <t>Language Seed Context</t>
  </si>
  <si>
    <t>Testing Languages</t>
  </si>
  <si>
    <t>End your response with: '--- ⚡ *Coding5s Mentor System — Eliminating Technical Debt with Elegance*'",</t>
  </si>
  <si>
    <t>Manual Variables by Topic</t>
  </si>
  <si>
    <t>MIT License</t>
  </si>
  <si>
    <t>Copyright (c) 2026 Wilfredo Barrios</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</si>
  <si>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</si>
  <si>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</si>
  <si>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</si>
  <si>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</si>
  <si>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</si>
  <si>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</si>
  <si>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</si>
  <si>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</si>
  <si>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</si>
  <si>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</si>
  <si>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</si>
  <si>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</si>
  <si>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</si>
  <si>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</si>
  <si>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</si>
  <si>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t xml:space="preserve">Project Homepage: </t>
  </si>
  <si>
    <t>https://github.com/WilfredoBarrios/coding5s-framework</t>
  </si>
  <si>
    <t>Cell References</t>
  </si>
  <si>
    <t>A9</t>
  </si>
  <si>
    <t>Relative</t>
  </si>
  <si>
    <t>D9</t>
  </si>
  <si>
    <t>F9</t>
  </si>
  <si>
    <t>G9</t>
  </si>
  <si>
    <t>H9</t>
  </si>
  <si>
    <t>I9</t>
  </si>
  <si>
    <t>J9</t>
  </si>
  <si>
    <t>B6</t>
  </si>
  <si>
    <t>Absolute</t>
  </si>
  <si>
    <t>I2</t>
  </si>
  <si>
    <t>Learning Now Name</t>
  </si>
  <si>
    <t>I3</t>
  </si>
  <si>
    <t>AE</t>
  </si>
  <si>
    <t>Z9</t>
  </si>
  <si>
    <t>AA2</t>
  </si>
  <si>
    <t>AB</t>
  </si>
  <si>
    <t>AC</t>
  </si>
  <si>
    <t>AD</t>
  </si>
  <si>
    <t>AJ</t>
  </si>
  <si>
    <t>Cantidad Ejemplos</t>
  </si>
  <si>
    <t>Target Library</t>
  </si>
  <si>
    <t>Projects Formula Stage 1</t>
  </si>
  <si>
    <t>Projects Formula Stage 2</t>
  </si>
  <si>
    <t>Projects Formula Stage 3</t>
  </si>
  <si>
    <t>Projects Formula Stage 4</t>
  </si>
  <si>
    <t>Projects Formula Stage 5</t>
  </si>
  <si>
    <t>Manual Variable For Specific Topic</t>
  </si>
  <si>
    <t>Cell</t>
  </si>
  <si>
    <t>Detailed Explanation</t>
  </si>
  <si>
    <t>Defines the strict code line limit that the LLM can generate for the examples in that specific lesson, preventing redundant outputs.</t>
  </si>
  <si>
    <t>Controls the exact number of code snippets or practical use cases the AI must render within the lesson to maintain pedagogical consistency.</t>
  </si>
  <si>
    <t>The sequential numerical index of the lesson. It acts as an anchor for sorting and calculating internal dependencies.</t>
  </si>
  <si>
    <t>Indicates the current difficulty level (e.g., Beginner, Intermediate). It dynamically adjusts the complexity of the vocabulary and code generated by the AI.</t>
  </si>
  <si>
    <t>Specifies the nature of the row's deliverable (e.g., CONCEPT, STEP), dictating the structure of the prompt generator.</t>
  </si>
  <si>
    <t>An optimized, keyword-friendly variant of the lesson name used to help the LLM process the technical domain more accurately.</t>
  </si>
  <si>
    <t>The official commercial or pedagogical name of the lesson as it will appear on the course syllabus or index for the student.</t>
  </si>
  <si>
    <t>The primary programming language of the course (e.g., Elixir, Python). Being absolute, it is injected globally into every row.</t>
  </si>
  <si>
    <t>The specific ecosystem or submodule being built (e.g., Phoenix LiveView, Pandas), locking down the technical focus of the pipeline.</t>
  </si>
  <si>
    <t>Specifies mandatory external libraries or dependencies that the AI must import and utilize within the code examples.</t>
  </si>
  <si>
    <t>The immutable master context of the language (core syntax, key paradigms, and design rules) that shields the AI from structural hallucinations.</t>
  </si>
  <si>
    <t>Executes the Stage 1 prompt for project development, handling the initial technical analysis and breakdown of the lab requirements.</t>
  </si>
  <si>
    <t>Processes Stage 2 of the project engine, establishing the file architecture or individual module skeletons of the deliverable.</t>
  </si>
  <si>
    <t>Governs Stage 3, injecting operational constraints and Socratic testing guidelines for the student to solve the lab.</t>
  </si>
  <si>
    <t>Manages Stage 4, dedicated to structuring the evaluation criteria and code validation logic for the project core.</t>
  </si>
  <si>
    <t>Consolidates Stage 5, compiling the final project package (Student Kit) with deployment-ready instructions.</t>
  </si>
  <si>
    <t>A manual escape-hatch cell that allows the creator to inject a unique parameter or override instruction for that specific lesson without breaking global column formulas.</t>
  </si>
  <si>
    <t>📖 HOW TO USE THIS CREATOR KIT</t>
  </si>
  <si>
    <t>This Excel sheet serves as the primary data engine to generate granular lessons. However, it does not contain the structural setup prompts. Please follow the repository guidelines below:</t>
  </si>
  <si>
    <r>
      <t>Syllabus Initialization Prompts:</t>
    </r>
    <r>
      <rPr>
        <sz val="11"/>
        <color theme="1"/>
        <rFont val="Aptos Narrow"/>
        <family val="2"/>
        <scheme val="minor"/>
      </rPr>
      <t xml:space="preserve"> The core prompts required to architect your initial course outline are </t>
    </r>
    <r>
      <rPr>
        <b/>
        <sz val="11"/>
        <color theme="1"/>
        <rFont val="Aptos Narrow"/>
        <family val="2"/>
        <scheme val="minor"/>
      </rPr>
      <t>NOT</t>
    </r>
    <r>
      <rPr>
        <sz val="11"/>
        <color theme="1"/>
        <rFont val="Aptos Narrow"/>
        <family val="2"/>
        <scheme val="minor"/>
      </rPr>
      <t xml:space="preserve"> built into this spreadsheet. You must locate them in your repository folder under:</t>
    </r>
  </si>
  <si>
    <r>
      <t>lessons_generator_prompt_phase_1.md</t>
    </r>
    <r>
      <rPr>
        <sz val="11"/>
        <color theme="1"/>
        <rFont val="Aptos Narrow"/>
        <family val="2"/>
        <scheme val="minor"/>
      </rPr>
      <t xml:space="preserve"> (Domain Analysis &amp; Topic Calculation Blueprint)</t>
    </r>
  </si>
  <si>
    <r>
      <t>lessons_generator_prompt_phase_2.md</t>
    </r>
    <r>
      <rPr>
        <sz val="11"/>
        <color theme="1"/>
        <rFont val="Aptos Narrow"/>
        <family val="2"/>
        <scheme val="minor"/>
      </rPr>
      <t xml:space="preserve"> (Sanitized Flat Markdown Table Generation)</t>
    </r>
  </si>
  <si>
    <t>Execution Workflow:</t>
  </si>
  <si>
    <r>
      <t xml:space="preserve">1. Copy the prompt from the </t>
    </r>
    <r>
      <rPr>
        <b/>
        <sz val="11"/>
        <color theme="1"/>
        <rFont val="Aptos Narrow"/>
        <family val="2"/>
        <scheme val="minor"/>
      </rPr>
      <t>Phase 1</t>
    </r>
    <r>
      <rPr>
        <sz val="11"/>
        <color theme="1"/>
        <rFont val="Aptos Narrow"/>
        <family val="2"/>
        <scheme val="minor"/>
      </rPr>
      <t xml:space="preserve"> MD file into your LLM to extract the analytical breakdown of your language or framework.</t>
    </r>
  </si>
  <si>
    <r>
      <t xml:space="preserve">2. Use the </t>
    </r>
    <r>
      <rPr>
        <b/>
        <sz val="11"/>
        <color theme="1"/>
        <rFont val="Aptos Narrow"/>
        <family val="2"/>
        <scheme val="minor"/>
      </rPr>
      <t>Phase 2</t>
    </r>
    <r>
      <rPr>
        <sz val="11"/>
        <color theme="1"/>
        <rFont val="Aptos Narrow"/>
        <family val="2"/>
        <scheme val="minor"/>
      </rPr>
      <t xml:space="preserve"> MD file prompt to clean and format those topics into a standardized 4-column raw table.</t>
    </r>
  </si>
  <si>
    <r>
      <t>3. Paste that sanitized data directly into the columns here starting from row 9 (</t>
    </r>
    <r>
      <rPr>
        <sz val="10"/>
        <color theme="1"/>
        <rFont val="Arial Unicode MS"/>
      </rPr>
      <t>#</t>
    </r>
    <r>
      <rPr>
        <sz val="11"/>
        <color theme="1"/>
        <rFont val="Aptos Narrow"/>
        <family val="2"/>
        <scheme val="minor"/>
      </rPr>
      <t xml:space="preserve">, </t>
    </r>
    <r>
      <rPr>
        <sz val="10"/>
        <color theme="1"/>
        <rFont val="Arial Unicode MS"/>
      </rPr>
      <t>Level</t>
    </r>
    <r>
      <rPr>
        <sz val="11"/>
        <color theme="1"/>
        <rFont val="Aptos Narrow"/>
        <family val="2"/>
        <scheme val="minor"/>
      </rPr>
      <t xml:space="preserve">, </t>
    </r>
    <r>
      <rPr>
        <sz val="10"/>
        <color theme="1"/>
        <rFont val="Arial Unicode MS"/>
      </rPr>
      <t>Type</t>
    </r>
    <r>
      <rPr>
        <sz val="11"/>
        <color theme="1"/>
        <rFont val="Aptos Narrow"/>
        <family val="2"/>
        <scheme val="minor"/>
      </rPr>
      <t xml:space="preserve">, </t>
    </r>
    <r>
      <rPr>
        <sz val="10"/>
        <color theme="1"/>
        <rFont val="Arial Unicode MS"/>
      </rPr>
      <t>Topic Name</t>
    </r>
    <r>
      <rPr>
        <sz val="11"/>
        <color theme="1"/>
        <rFont val="Aptos Narrow"/>
        <family val="2"/>
        <scheme val="minor"/>
      </rPr>
      <t>).</t>
    </r>
  </si>
  <si>
    <r>
      <t>Dynamic Generation:</t>
    </r>
    <r>
      <rPr>
        <sz val="11"/>
        <color theme="1"/>
        <rFont val="Aptos Narrow"/>
        <family val="2"/>
        <scheme val="minor"/>
      </rPr>
      <t xml:space="preserve"> Once your row metadata is filled, the rest of the columns in this kit will automatically compute, compile, and build the final custom socratic engine prompts.</t>
    </r>
  </si>
  <si>
    <t>Rule Tag</t>
  </si>
  <si>
    <t>Rule To Concatenate</t>
  </si>
  <si>
    <t>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</si>
  <si>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t>
  </si>
  <si>
    <t>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</si>
  <si>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t>
  </si>
  <si>
    <t>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</si>
  <si>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</si>
  <si>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</si>
  <si>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</si>
  <si>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</si>
  <si>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</si>
  <si>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</si>
  <si>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</si>
  <si>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</si>
  <si>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</si>
  <si>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t>
  </si>
  <si>
    <t>[COMMENT CONSTRAINTS]</t>
  </si>
  <si>
    <t>ALWAYS label markdown code blocks with the correct underlying programming language (e.g., elixir, javascript, sql)</t>
  </si>
  <si>
    <t>MUST be between " &amp; IF(G9="Beginner", "25–40", IF(G9="Intermediate", "30–60", "40–100")) &amp; " lines (STRICT) - Multi-step flow</t>
  </si>
  <si>
    <t>You are generating an EXAM. Do NOT provide the fixed code, diagnosis, hints, or explanations. Output ONLY the broken code. Do NOT include comments that reveal the bugs. Let the student find them.</t>
  </si>
  <si>
    <t>[I_O_PARADIGM]</t>
  </si>
  <si>
    <t>[INLINE_PACKAGE_MANAGER]</t>
  </si>
  <si>
    <t>Mentor</t>
  </si>
  <si>
    <t>[FORBIDDEN_LOW_LEVEL_PATTERNS]</t>
  </si>
  <si>
    <t>[NATIVE_OPTIMIZATION_PARADIGM]</t>
  </si>
  <si>
    <t>[BEGINNER_SCOPE]</t>
  </si>
  <si>
    <t>[INTERMEDIATE_SCOPE]</t>
  </si>
  <si>
    <t>[ADVANCED_SCOPE]</t>
  </si>
  <si>
    <t>[CODE_CONSTRAINTS_RULE]</t>
  </si>
  <si>
    <t>[DATA_SOURCE_TYPE]</t>
  </si>
  <si>
    <t>[NATIVE_PRINT_METHOD]</t>
  </si>
  <si>
    <t>[FILE_SYSTEM_MODULE]</t>
  </si>
  <si>
    <t>[IDIOMATIC_RETURN_TYPES]</t>
  </si>
  <si>
    <t>Rule Component</t>
  </si>
  <si>
    <t>Component Tag</t>
  </si>
  <si>
    <t>Projects</t>
  </si>
  <si>
    <t>[VISUAL_ARCHITECTURE_COMMENTS]</t>
  </si>
  <si>
    <t>[VISUAL_BLOCK_COMMENT]</t>
  </si>
  <si>
    <t>[NATIVE_DOCUMENTATION_METHOD]</t>
  </si>
  <si>
    <t>[MAX_COMMENT_LINE_WIDTH]</t>
  </si>
  <si>
    <t>[MENTOR_SCOPE_EXPECTATIONS]</t>
  </si>
  <si>
    <t>[CODE_QUALITY_POLICIES]</t>
  </si>
  <si>
    <t>[IDIOMATIC_NAMING_CONVENTIONS]</t>
  </si>
  <si>
    <t>[CORE_LANGUAGE_LEVERAGE]</t>
  </si>
  <si>
    <t>[FORBIDDEN_IMPERATIVE_SMELLS]</t>
  </si>
  <si>
    <t>[DEFAULT_ARG_CLAUSES_REQUIRMENT]</t>
  </si>
  <si>
    <t>[FILE_HANDLING_RULE]</t>
  </si>
  <si>
    <t>[FILE_MODULE_USAGE]</t>
  </si>
  <si>
    <t>[ENV_USAGE_POLICY]</t>
  </si>
  <si>
    <t>[SUPPORT_FILES_STRUCTURE]</t>
  </si>
  <si>
    <t>[TESTING_SYNTAX_LIMITS]</t>
  </si>
  <si>
    <t>[STANDALONE_INSTALL_SYNTAX]</t>
  </si>
  <si>
    <t>[CODE_CONSTRAINTS]</t>
  </si>
  <si>
    <t>[REQUIRED_CONSTRUCTS]</t>
  </si>
  <si>
    <t>[PARADIGM_CORE_POLICIES]</t>
  </si>
  <si>
    <t>[CONSISTENCY_RULE]</t>
  </si>
  <si>
    <t>Stage</t>
  </si>
  <si>
    <t>[BUG_RULE]</t>
  </si>
  <si>
    <t>[ENVIRONMENT_SIMULATION]</t>
  </si>
  <si>
    <t>[COMPILE_ERRORS_TYPE]</t>
  </si>
  <si>
    <t>[LOGIC_ERRORS_TYPE]</t>
  </si>
  <si>
    <t>[RUNTIME_ERRORS_TYPE]</t>
  </si>
  <si>
    <t>[PRODUCTION_CLEAN_POLICY]</t>
  </si>
  <si>
    <t>[NAMING_CONVENTIONS]</t>
  </si>
  <si>
    <t>[PARADIGM_PURITY]</t>
  </si>
  <si>
    <t>[DEFAULT_ARG_HEAD_CLAUSE]</t>
  </si>
  <si>
    <t>ALWAYS label markdown code blocks with the correct underlying programming language (e.g., elixir, python, javascript, sql)</t>
  </si>
  <si>
    <t>[STANDALONE_INSTALL_POLICY]</t>
  </si>
  <si>
    <t>[TEST_MACRO_LIMITS]</t>
  </si>
  <si>
    <t>[CHALLENGE_CORE_REQ]</t>
  </si>
  <si>
    <t>[BASE_CODE_POLICY]</t>
  </si>
  <si>
    <t>[EXTERNAL_PACKAGE_PROTOCOL]</t>
  </si>
  <si>
    <t>[TESTING_FRAMEWORK_PROTOCOL]</t>
  </si>
  <si>
    <t>[CHALLENGE_CONSTRAINTS_POLICY]</t>
  </si>
  <si>
    <t>[DYNAMIC_INSTALL_SYNTAX]</t>
  </si>
  <si>
    <t>[PROJECT_LINE_METRIC_BASE]</t>
  </si>
  <si>
    <t>[PROJECT_FLOW_POLICY]</t>
  </si>
  <si>
    <t>[PRODUCTION_STYLE_POLICY]</t>
  </si>
  <si>
    <t>[PARADIGM_CORE_LEVERAGE]</t>
  </si>
  <si>
    <t>[FUNCTIONAL_RESTRICTIONS]</t>
  </si>
  <si>
    <t>Normalize boolean values before comparison when the programming language requires it.</t>
  </si>
  <si>
    <t>Explicit casting required before calculations when the programming language requires it.</t>
  </si>
  <si>
    <t>Use correct loaders and enforce encoding='utf-8' and newline='' when applicable if the programming language supports it.</t>
  </si>
  <si>
    <t>[CODE_QUALITY_PROTOCOL]</t>
  </si>
  <si>
    <t>[CLEAN_CODE_POLICY]</t>
  </si>
  <si>
    <t>Normalize boolean values before comparison if the programming language requires it.</t>
  </si>
  <si>
    <t>Explicit casting required before calculations if the programming language requires it.</t>
  </si>
  <si>
    <t>Use correct loaders and enforce encoding='utf-8' and newline=' when applicable or supported by the programming language.</t>
  </si>
  <si>
    <t>[DETERMINISTIC_OUTPUT_PROTOCOL]</t>
  </si>
  <si>
    <t>[FUNCTIONAL_STRUCTURE_POLICY]</t>
  </si>
  <si>
    <t>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t>
  </si>
  <si>
    <t>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t>
  </si>
  <si>
    <t>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t>
  </si>
  <si>
    <t>up</t>
  </si>
  <si>
    <t>Check the "HowToStudy" sheet for instructions on how to use this sheet to study.</t>
  </si>
  <si>
    <t>📖 How to Study with Coding5s</t>
  </si>
  <si>
    <r>
      <t xml:space="preserve">Welcome to </t>
    </r>
    <r>
      <rPr>
        <b/>
        <sz val="11"/>
        <color theme="1"/>
        <rFont val="Aptos Narrow"/>
        <family val="2"/>
        <scheme val="minor"/>
      </rPr>
      <t>Coding5s</t>
    </r>
    <r>
      <rPr>
        <sz val="11"/>
        <color theme="1"/>
        <rFont val="Aptos Narrow"/>
        <family val="2"/>
        <scheme val="minor"/>
      </rPr>
      <t>! This framework is designed to give you a deep, hands-on learning experience using AI as your personal tutor alongside your local IDE.</t>
    </r>
  </si>
  <si>
    <t>📌 The Core Learning Workflow (Step-by-Step)</t>
  </si>
  <si>
    <t>1. Complete Stage 1 (Initial Learning Path)</t>
  </si>
  <si>
    <r>
      <t xml:space="preserve">Go to </t>
    </r>
    <r>
      <rPr>
        <b/>
        <sz val="11"/>
        <color theme="1"/>
        <rFont val="Aptos Narrow"/>
        <family val="2"/>
        <scheme val="minor"/>
      </rPr>
      <t>Lesson 1</t>
    </r>
    <r>
      <rPr>
        <sz val="11"/>
        <color theme="1"/>
        <rFont val="Aptos Narrow"/>
        <family val="2"/>
        <scheme val="minor"/>
      </rPr>
      <t xml:space="preserve"> in the main sheet.</t>
    </r>
  </si>
  <si>
    <r>
      <t xml:space="preserve">Copy the text from the </t>
    </r>
    <r>
      <rPr>
        <b/>
        <sz val="11"/>
        <color theme="1"/>
        <rFont val="Aptos Narrow"/>
        <family val="2"/>
        <scheme val="minor"/>
      </rPr>
      <t>Stage 1 Prompt</t>
    </r>
    <r>
      <rPr>
        <sz val="11"/>
        <color theme="1"/>
        <rFont val="Aptos Narrow"/>
        <family val="2"/>
        <scheme val="minor"/>
      </rPr>
      <t xml:space="preserve"> column.</t>
    </r>
  </si>
  <si>
    <t>Paste it into a clean AI chat (Gemini, ChatGPT, Claude, etc.).</t>
  </si>
  <si>
    <r>
      <t xml:space="preserve">Read the lesson, complete the exercise, and write/run the code in your </t>
    </r>
    <r>
      <rPr>
        <b/>
        <sz val="11"/>
        <color theme="1"/>
        <rFont val="Aptos Narrow"/>
        <family val="2"/>
        <scheme val="minor"/>
      </rPr>
      <t>local IDE</t>
    </r>
    <r>
      <rPr>
        <sz val="11"/>
        <color theme="1"/>
        <rFont val="Aptos Narrow"/>
        <family val="2"/>
        <scheme val="minor"/>
      </rPr>
      <t>.</t>
    </r>
  </si>
  <si>
    <r>
      <t xml:space="preserve">Proceed sequentially through </t>
    </r>
    <r>
      <rPr>
        <b/>
        <sz val="11"/>
        <color theme="1"/>
        <rFont val="Aptos Narrow"/>
        <family val="2"/>
        <scheme val="minor"/>
      </rPr>
      <t>Lesson 2, Lesson 3, etc.</t>
    </r>
    <r>
      <rPr>
        <sz val="11"/>
        <color theme="1"/>
        <rFont val="Aptos Narrow"/>
        <family val="2"/>
        <scheme val="minor"/>
      </rPr>
      <t xml:space="preserve">, staying within </t>
    </r>
    <r>
      <rPr>
        <b/>
        <sz val="11"/>
        <color theme="1"/>
        <rFont val="Aptos Narrow"/>
        <family val="2"/>
        <scheme val="minor"/>
      </rPr>
      <t>Stage 1</t>
    </r>
    <r>
      <rPr>
        <sz val="11"/>
        <color theme="1"/>
        <rFont val="Aptos Narrow"/>
        <family val="2"/>
        <scheme val="minor"/>
      </rPr>
      <t xml:space="preserve"> until you finish all topics and complete the first </t>
    </r>
    <r>
      <rPr>
        <b/>
        <sz val="11"/>
        <color theme="1"/>
        <rFont val="Aptos Narrow"/>
        <family val="2"/>
        <scheme val="minor"/>
      </rPr>
      <t>PROJECT</t>
    </r>
    <r>
      <rPr>
        <sz val="11"/>
        <color theme="1"/>
        <rFont val="Aptos Narrow"/>
        <family val="2"/>
        <scheme val="minor"/>
      </rPr>
      <t>.</t>
    </r>
  </si>
  <si>
    <t>2. How to Use the Mentor Column (Live Troubleshooting)</t>
  </si>
  <si>
    <r>
      <t xml:space="preserve">The </t>
    </r>
    <r>
      <rPr>
        <b/>
        <sz val="11"/>
        <color theme="1"/>
        <rFont val="Aptos Narrow"/>
        <family val="2"/>
        <scheme val="minor"/>
      </rPr>
      <t>Mentor Prompt</t>
    </r>
    <r>
      <rPr>
        <sz val="11"/>
        <color theme="1"/>
        <rFont val="Aptos Narrow"/>
        <family val="2"/>
        <scheme val="minor"/>
      </rPr>
      <t xml:space="preserve"> column is your dedicated support tool whenever you get stuck or need clarification on a specific topic.</t>
    </r>
  </si>
  <si>
    <t>To ask a question:</t>
  </si>
  <si>
    <r>
      <t xml:space="preserve">1. Copy the cell from the </t>
    </r>
    <r>
      <rPr>
        <b/>
        <sz val="11"/>
        <color theme="1"/>
        <rFont val="Aptos Narrow"/>
        <family val="2"/>
        <scheme val="minor"/>
      </rPr>
      <t>Mentor Prompt</t>
    </r>
    <r>
      <rPr>
        <sz val="11"/>
        <color theme="1"/>
        <rFont val="Aptos Narrow"/>
        <family val="2"/>
        <scheme val="minor"/>
      </rPr>
      <t xml:space="preserve"> column for your current lesson.</t>
    </r>
  </si>
  <si>
    <t>2. Paste it into your AI chat.</t>
  </si>
  <si>
    <t>3. Immediately below the prompt, write your question.</t>
  </si>
  <si>
    <t>4. Paste your code snippet directly from your IDE.</t>
  </si>
  <si>
    <t>Recommended Message Format:</t>
  </si>
  <si>
    <t>3. Sequential Stage Progression</t>
  </si>
  <si>
    <r>
      <t xml:space="preserve">Once you have completed the entire topic list in </t>
    </r>
    <r>
      <rPr>
        <b/>
        <sz val="11"/>
        <color theme="1"/>
        <rFont val="Aptos Narrow"/>
        <family val="2"/>
        <scheme val="minor"/>
      </rPr>
      <t>Stage 1</t>
    </r>
    <r>
      <rPr>
        <sz val="11"/>
        <color theme="1"/>
        <rFont val="Aptos Narrow"/>
        <family val="2"/>
        <scheme val="minor"/>
      </rPr>
      <t>:</t>
    </r>
  </si>
  <si>
    <r>
      <t xml:space="preserve">1. Move on to </t>
    </r>
    <r>
      <rPr>
        <b/>
        <sz val="11"/>
        <color theme="1"/>
        <rFont val="Aptos Narrow"/>
        <family val="2"/>
        <scheme val="minor"/>
      </rPr>
      <t>Stage 2 (Troubleshooting / Debugging)</t>
    </r>
    <r>
      <rPr>
        <sz val="11"/>
        <color theme="1"/>
        <rFont val="Aptos Narrow"/>
        <family val="2"/>
        <scheme val="minor"/>
      </rPr>
      <t>.</t>
    </r>
  </si>
  <si>
    <t>2. Go through the lessons from top to bottom in Stage 2 to learn how to break, diagnose, and fix broken code (use the Stage 2 Mentor prompt whenever the console crashes).</t>
  </si>
  <si>
    <r>
      <t xml:space="preserve">3. Repeat the process sequentially for </t>
    </r>
    <r>
      <rPr>
        <b/>
        <sz val="11"/>
        <color theme="1"/>
        <rFont val="Aptos Narrow"/>
        <family val="2"/>
        <scheme val="minor"/>
      </rPr>
      <t>Stage 3, Stage 4, and Stage 5</t>
    </r>
    <r>
      <rPr>
        <sz val="11"/>
        <color theme="1"/>
        <rFont val="Aptos Narrow"/>
        <family val="2"/>
        <scheme val="minor"/>
      </rPr>
      <t xml:space="preserve"> for advanced architecture, optimization, and scaling.</t>
    </r>
  </si>
  <si>
    <t>💡 Golden Rules for Students</t>
  </si>
  <si>
    <r>
      <t xml:space="preserve">❌ </t>
    </r>
    <r>
      <rPr>
        <b/>
        <sz val="11"/>
        <color theme="1"/>
        <rFont val="Aptos Narrow"/>
        <family val="2"/>
        <scheme val="minor"/>
      </rPr>
      <t>Do not jump across stages within the same lesson:</t>
    </r>
    <r>
      <rPr>
        <sz val="11"/>
        <color theme="1"/>
        <rFont val="Aptos Narrow"/>
        <family val="2"/>
        <scheme val="minor"/>
      </rPr>
      <t xml:space="preserve"> Do not attempt Stage 1, Stage 2, and Stage 3 for Lesson 1 on the same day. Build your core foundation by finishing the entire </t>
    </r>
    <r>
      <rPr>
        <b/>
        <sz val="11"/>
        <color theme="1"/>
        <rFont val="Aptos Narrow"/>
        <family val="2"/>
        <scheme val="minor"/>
      </rPr>
      <t>Stage 1 path first</t>
    </r>
    <r>
      <rPr>
        <sz val="11"/>
        <color theme="1"/>
        <rFont val="Aptos Narrow"/>
        <family val="2"/>
        <scheme val="minor"/>
      </rPr>
      <t>.</t>
    </r>
  </si>
  <si>
    <r>
      <t xml:space="preserve">✅ </t>
    </r>
    <r>
      <rPr>
        <b/>
        <sz val="11"/>
        <color theme="1"/>
        <rFont val="Aptos Narrow"/>
        <family val="2"/>
        <scheme val="minor"/>
      </rPr>
      <t>Always practice in your IDE:</t>
    </r>
    <r>
      <rPr>
        <sz val="11"/>
        <color theme="1"/>
        <rFont val="Aptos Narrow"/>
        <family val="2"/>
        <scheme val="minor"/>
      </rPr>
      <t xml:space="preserve"> Never just read the AI's explanation. Type out, test, and execute every piece of code in your editor.</t>
    </r>
  </si>
  <si>
    <t>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t>
  </si>
  <si>
    <t>EXACTLY " &amp; D9 &amp; "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t>
  </si>
  <si>
    <t>Code MUST be clean, readable, educational, executable and produce correct results. Safely handle missing/malformed/inconsistent data, using pattern matching if possible.</t>
  </si>
  <si>
    <t>Code MUST include enough inline comments explaining WHAT it does AND WHY. Density: Beginner=high, Intermediate=medium, Advanced=lower but present in key logic.</t>
  </si>
  <si>
    <t>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t>
  </si>
  <si>
    <t>The intro MUST be a dynamically generated, urgent, unprofessional email in " &amp; $B$6 &amp; " with this EXACT format: '📥 From: [Random Dev Name]' / '📤 To: [Insert my user name if known from context, otherwise use " &amp; $I$2 &amp; "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t>
  </si>
  <si>
    <t>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t>
  </si>
  <si>
    <t>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t>
  </si>
  <si>
    <t>Website:</t>
  </si>
  <si>
    <t>https://coding5s.com</t>
  </si>
  <si>
    <t>Yes</t>
  </si>
  <si>
    <t>79 characters (PEP 8 standard)</t>
  </si>
  <si>
    <t>If using default parameters, NEVER use mutable default arguments (e.g. default_list=[]); use None as default and initialize inside function.</t>
  </si>
  <si>
    <t>Each example MUST include: - Internal data OR dataset usage - Print key intermediate steps and the final result - MUST NOT exceed exactly " &amp; $C9 &amp; " lines of EXECUTABLE code (STRICT: Do NOT count comments or blank lines). - NEVER exceed this limit. | " &amp;</t>
  </si>
  <si>
    <t>" &amp; A9 &amp; " | " &amp;</t>
  </si>
  <si>
    <t>You are helping a Junior Developer who is " &amp; IF(UPPER(H9)="PROJECT", "building a PROJECT: " &amp; I9 &amp; ". Topics applied in this project: " &amp; A9 &amp; ". Project objective: " &amp; J9, "learning: " &amp; I9 &amp; ". Topic details: " &amp; J9) &amp; " | " &amp;</t>
  </si>
  <si>
    <t>You are helping a Junior Developer debug a " &amp; IF(UPPER(H9)="PROJECT", "PROJECT: " &amp; I9 &amp; ". Topics involved: " &amp; A9 &amp; ". Project objective: " &amp; J9, "TOPIC: " &amp; I9 &amp; ". Topic details: " &amp; J9) &amp; " | " &amp;</t>
  </si>
  <si>
    <t>You are helping a Junior Developer complete a " &amp; IF(UPPER(H9)="PROJECT", "PROJECT: " &amp; I9 &amp; ". Topics involved: " &amp; A9 &amp; ". Project objective: " &amp; J9, "TOPIC: " &amp; I9 &amp; ". Topic details: " &amp; J9) &amp; " | " &amp;</t>
  </si>
  <si>
    <t>You are performing a Code Review for a " &amp; IF(UPPER(H9)="PROJECT", "PROJECT: " &amp; I9 &amp; ". Topics involved: " &amp; A9 &amp; ". Project objective: " &amp; J9, "TOPIC: " &amp; I9 &amp; ". Topic details: " &amp; J9) &amp; " | " &amp;</t>
  </si>
  <si>
    <t>You are reviewing the final implementation of a new feature for a " &amp; IF(UPPER(H9)="PROJECT", "PROJECT: " &amp; I9 &amp; ". Topics integrated: " &amp; A9 &amp; ". Business Goal: " &amp; J9, "TOPIC: " &amp; I9 &amp; ". Goal: " &amp; J9) &amp; " | " &amp;</t>
  </si>
  <si>
    <t>[EXECUTABLE_LINES_LIMIT]</t>
  </si>
  <si>
    <t>[PROJECT_LINE_LIMIT]</t>
  </si>
  <si>
    <t>Native built-in functions, basic operators, and standard core execution models.</t>
  </si>
  <si>
    <t>Basic primitive types (int, float, str, bool) or simple lists/dictionaries.</t>
  </si>
  <si>
    <t>print() statements with comma-separated values to display outputs clearly.</t>
  </si>
  <si>
    <t>Standard basic logic validation using native assert statements.</t>
  </si>
  <si>
    <t>visual block tags separating functional script sections (e.g., '# --- BLOQUE 1: [NAME] ---')</t>
  </si>
  <si>
    <t>Basic Python built-ins, primitive operators, and explicit type conversion.</t>
  </si>
  <si>
    <t>Enforce encoding='utf-8' and newline='' when handling files via open() with context managers or pathlib.Path.</t>
  </si>
  <si>
    <t>Environment variables via os.getenv() or python-dotenv may be used but bugs MUST exist ONLY in Python code logic, NEVER in .env files.</t>
  </si>
  <si>
    <t>Support files (.env, .env.example) MUST be provided BEFORE the broken code, fully correct, and contain NO bugs.</t>
  </si>
  <si>
    <t>Standard Python runtime context. If external packages are needed, specify them strictly in support files or inline pip comments.</t>
  </si>
  <si>
    <t>All challenges MUST have similar complexity, length, and functional scope.</t>
  </si>
  <si>
    <t>Simulate a messy Python script. The project MUST contain EXACTLY 2–5 bugs mixing Syntax errors, Logic errors, and common Runtime Exceptions.</t>
  </si>
  <si>
    <t>1. Syntax &amp; Type Errors (e.g., indentation errors, typos, missing colons/brackets, TypeError, unhandled NoneType access),</t>
  </si>
  <si>
    <t>2. Logic Errors (e.g., incorrect calculations, faulty comparison operators, improper loop boundaries, wrong return values), AND</t>
  </si>
  <si>
    <t>3. Runtime Exceptions (e.g., KeyError, FileNotFoundError, ValueError in type casting, ZeroDivisionError, IndexError).</t>
  </si>
  <si>
    <t>Act as 'The Analytical Partner' (El Detective con Café). Translate machine tracebacks from bottom to top into plain human language. Enforce NO KEYBOARD rule in Phase 1.</t>
  </si>
  <si>
    <t>NEVER use mutable default arguments (e.g., default_list=[]); use None as default and initialize inside function.</t>
  </si>
  <si>
    <t>Require standard pip tooling and requirements.txt file for external dependencies when applicable.</t>
  </si>
  <si>
    <t>MUST be between 25–40 lines of EXECUTABLE base Python code (STRICT: Do NOT count comments or # TODO blocks).</t>
  </si>
  <si>
    <t>Clean, Pythonic, PEP 8 compliant code with 4-space indentation. Enforce Minimal Intervention Rule and NO KEYBOARD rule in Phase 1.</t>
  </si>
  <si>
    <t>Standard Python built-ins. Strictly ZERO external PyPI packages required for beginner topics.</t>
  </si>
  <si>
    <t>Simple console output verification via standard print() statements.</t>
  </si>
  <si>
    <t>Act as 'The Logical Scaffold' (El Maestro de Obra). Focus on simple Data Gap Analysis (Point A -&gt; Point B -&gt; Point C) and structural code completion.</t>
  </si>
  <si>
    <t>reinventing native package features using raw Python code, manual boilerplate parsing, or ignoring the library's built-in helper functions and idioms</t>
  </si>
  <si>
    <t>official API design patterns, native objects, core helper modules, and idiomatic execution flows</t>
  </si>
  <si>
    <t>[EXECUTION_CALL_RULE]</t>
  </si>
  <si>
    <t>[CONCEPT_ISOLATION_RULE]</t>
  </si>
  <si>
    <t>Focus SOLELY on teaching the target topic concept. DO NOT use unlearned or complex control structures (like if/else, ternary operators, or list comprehensions) unless the topic explicitly demands them. Keep internal function logic strictly linear, simple, and direct.</t>
  </si>
  <si>
    <t>[TESTING_FRAMEWORK_RULE]</t>
  </si>
  <si>
    <t>[DEPENDENCY_MANAGEMENT_RULE]</t>
  </si>
  <si>
    <t>[CORE_QUALITY_POLICY]</t>
  </si>
  <si>
    <t>Inspect Python class relationships using object, __class__, __bases__, __subclasses__, and issubclass().</t>
  </si>
  <si>
    <t>Python Object Model and Base-Class Introspection (object, __class__, __bases__, __subclasses__, issubclass())</t>
  </si>
  <si>
    <t>Define classes and inspect namespace metadata using class, __module__, __qualname__, and __doc__.</t>
  </si>
  <si>
    <t>Class Definitions and Namespace Metadata (class, __module__, __qualname__, __doc__)</t>
  </si>
  <si>
    <t>Transform class objects using @decorator, class, setattr(), and getattr().</t>
  </si>
  <si>
    <t>Class Decorators and Class Replacement (@decorator, class, setattr(), getattr())</t>
  </si>
  <si>
    <t>Customize subclass creation using __init_subclass__, super(), class, and **kwargs.</t>
  </si>
  <si>
    <t>Subclass Initialization Hooks (__init_subclass__, super(), class, **kwargs)</t>
  </si>
  <si>
    <t>Create classes dynamically using type(), types.new_class(), types.prepare_class(), and types.resolve_bases().</t>
  </si>
  <si>
    <t>Dynamic Class Creation (type(), types.new_class(), types.prepare_class(), types.resolve_bases())</t>
  </si>
  <si>
    <t>Declare and evaluate metaclasses using type, metaclass=, class, and isinstance().</t>
  </si>
  <si>
    <t>Metaclass Declaration and Selection (type, metaclass=, class, isinstance())</t>
  </si>
  <si>
    <t>Implement the metaclass lifecycle using __prepare__, __new__, __init__, and __call__.</t>
  </si>
  <si>
    <t>Metaclass Construction Lifecycle (__prepare__, __new__, __init__, __call__)</t>
  </si>
  <si>
    <t>Build a dynamic class registry consolidating object introspection, class metadata, decorators, subclass hooks, dynamic class creation, and metaclass lifecycle control.</t>
  </si>
  <si>
    <t>Project 01: Dynamic Class Construction and Metaclass Registry</t>
  </si>
  <si>
    <t>Trace object construction using type.__call__, __new__, __init__, and super().</t>
  </si>
  <si>
    <t>Object Construction Dispatch (type.__call__, __new__, __init__, super())</t>
  </si>
  <si>
    <t>Enforce constructor signatures and invariants using __init__, /, *, raise, and ValueError.</t>
  </si>
  <si>
    <t>Constructor Signatures and Invariant Checks (__init__, /, *, raise, ValueError)</t>
  </si>
  <si>
    <t>Construct immutable built-in subclasses using __new__, int, str, and tuple.</t>
  </si>
  <si>
    <t>Immutable Built-In Subclass Construction (__new__, int, str, tuple)</t>
  </si>
  <si>
    <t>Inspect object finalization and garbage collection using __del__, gc.collect(), gc.get_referrers(), and gc.is_tracked().</t>
  </si>
  <si>
    <t>Object Finalization and Garbage Collection (__del__, gc.collect(), gc.get_referrers(), gc.is_tracked())</t>
  </si>
  <si>
    <t>Manage non-owning object references using weakref.ref(), weakref.proxy(), weakref.finalize(), and ReferenceError.</t>
  </si>
  <si>
    <t>Weak References and Finalizers (weakref.ref(), weakref.proxy(), weakref.finalize(), ReferenceError)</t>
  </si>
  <si>
    <t>Store weakly referenced objects using WeakKeyDictionary, WeakValueDictionary, WeakSet, and WeakMethod.</t>
  </si>
  <si>
    <t>Weak Reference Containers (WeakKeyDictionary, WeakValueDictionary, WeakSet, WeakMethod)</t>
  </si>
  <si>
    <t>Customize object duplication using copy.copy(), copy.deepcopy(), __copy__, and __deepcopy__.</t>
  </si>
  <si>
    <t>Object Copy Customization (copy.copy(), copy.deepcopy(), __copy__, __deepcopy__)</t>
  </si>
  <si>
    <t>Develop an object lifecycle manager consolidating constructor dispatch, invariant validation, immutable subclasses, garbage collection, weak references, and customized copying.</t>
  </si>
  <si>
    <t>Project 02: Object Lifecycle and Reference Management Engine</t>
  </si>
  <si>
    <t>Create and inspect instance and class storage using self.attr, Class.attr, __dict__, and vars().</t>
  </si>
  <si>
    <t>Instance and Class Attribute Storage (self.attr, Class.attr, __dict__, vars())</t>
  </si>
  <si>
    <t>Inspect and mutate attributes dynamically using getattr(), setattr(), hasattr(), delattr(), and vars().</t>
  </si>
  <si>
    <t>Dynamic Attribute Access and Mutation (getattr(), setattr(), hasattr(), delattr(), vars())</t>
  </si>
  <si>
    <t>Inspect bound method relationships using self, __self__, __func__, and types.MethodType.</t>
  </si>
  <si>
    <t>Bound Method Inspection (self, __self__, __func__, types.MethodType)</t>
  </si>
  <si>
    <t>Define class-level and utility methods using @classmethod, @staticmethod, cls, and __func__.</t>
  </si>
  <si>
    <t>Class and Static Method Definitions (@classmethod, @staticmethod, cls, __func__)</t>
  </si>
  <si>
    <t>Apply encapsulation and name mangling using _name, __name, _Class__name, and getattr().</t>
  </si>
  <si>
    <t>Encapsulation and Name Mangling (_name, __name, _Class__name, getattr())</t>
  </si>
  <si>
    <t>Define managed read-only attributes using @property, property(), fget, and AttributeError.</t>
  </si>
  <si>
    <t>Property Getters and Read-Only Attributes (@property, property(), fget, AttributeError)</t>
  </si>
  <si>
    <t>Control property mutation and deletion using @x.setter, @x.deleter, fset, and fdel.</t>
  </si>
  <si>
    <t>Property Setters and Deleters (@x.setter, @x.deleter, fset, fdel)</t>
  </si>
  <si>
    <t>Implement descriptor-controlled lookup using __get__, __set__, __delete__, __set_name__, and __getattribute__.</t>
  </si>
  <si>
    <t>Descriptor Methods and Lookup Control (__get__, __set__, __delete__, __set_name__, __getattribute__)</t>
  </si>
  <si>
    <t>Build a managed attribute framework consolidating instance storage, dynamic access, method binding, class methods, encapsulation, properties, and descriptors.</t>
  </si>
  <si>
    <t>Project 03: Managed Attribute and Descriptor Framework</t>
  </si>
  <si>
    <t>Restrict instance storage using __slots__, __dict__, __weakref__, and AttributeError.</t>
  </si>
  <si>
    <t>Slotted Class Definitions (__slots__, __dict__, __weakref__, AttributeError)</t>
  </si>
  <si>
    <t>Customize object output using __repr__, __str__, __format__, and __bytes__.</t>
  </si>
  <si>
    <t>Object Representation Methods (__repr__, __str__, __format__, __bytes__)</t>
  </si>
  <si>
    <t>Intercept attribute reads using __getattribute__, __getattr__, and object.__getattribute__.</t>
  </si>
  <si>
    <t>Attribute Read Hooks (__getattribute__, __getattr__, object.__getattribute__)</t>
  </si>
  <si>
    <t>Intercept attribute writes, deletion, and discovery using __setattr__, __delattr__, __dir__, and object.__setattr__.</t>
  </si>
  <si>
    <t>Attribute Write and Discovery Hooks (__setattr__, __delattr__, __dir__, object.__setattr__)</t>
  </si>
  <si>
    <t>Define custom truth evaluation using __bool__, __len__, and bool().</t>
  </si>
  <si>
    <t>Custom Truth Evaluation (__bool__, __len__, bool())</t>
  </si>
  <si>
    <t>Implement equality and hashing behavior using __eq__, __ne__, __hash__, and NotImplemented.</t>
  </si>
  <si>
    <t>Equality and Hashing Methods (__eq__, __ne__, __hash__, NotImplemented)</t>
  </si>
  <si>
    <t>Implement object ordering using __lt__, __le__, __gt__, __ge__, and functools.total_ordering.</t>
  </si>
  <si>
    <t>Ordering Comparison Methods (__lt__, __le__, __gt__, __ge__, functools.total_ordering)</t>
  </si>
  <si>
    <t>Create callable object instances using __call__, callable(), *args, and **kwargs.</t>
  </si>
  <si>
    <t>Callable Object Instances (__call__, callable(), *args, **kwargs)</t>
  </si>
  <si>
    <t>Develop a controlled object behavior system consolidating slotted storage, object representation, attribute hooks, truth evaluation, comparisons, hashing, and callable instances.</t>
  </si>
  <si>
    <t>Project 04: Controlled Object Behavior and Invocation System</t>
  </si>
  <si>
    <t>Overload basic arithmetic operations using __add__, __sub__, __mul__, __truediv__, and __floordiv__.</t>
  </si>
  <si>
    <t>Basic Binary Arithmetic Overloading (__add__, __sub__, __mul__, __truediv__, __floordiv__)</t>
  </si>
  <si>
    <t>Overload extended arithmetic operations using __mod__, __pow__, __matmul__, and __divmod__.</t>
  </si>
  <si>
    <t>Extended Binary Arithmetic Overloading (__mod__, __pow__, __matmul__, __divmod__)</t>
  </si>
  <si>
    <t>Implement reflected arithmetic dispatch using __radd__, __rsub__, __rmul__, __rtruediv__, and __rfloordiv__.</t>
  </si>
  <si>
    <t>Reflected Arithmetic Operators Part 1 (__radd__, __rsub__, __rmul__, __rtruediv__, __rfloordiv__)</t>
  </si>
  <si>
    <t>Implement extended reflected arithmetic dispatch using __rmod__, __rpow__, __rmatmul__, and __rdivmod__.</t>
  </si>
  <si>
    <t>Reflected Arithmetic Operators Part 2 (__rmod__, __rpow__, __rmatmul__, __rdivmod__)</t>
  </si>
  <si>
    <t>Implement in-place arithmetic mutation using __iadd__, __isub__, __imul__, __itruediv__, and __ifloordiv__.</t>
  </si>
  <si>
    <t>In-Place Arithmetic Operators Part 1 (__iadd__, __isub__, __imul__, __itruediv__, __ifloordiv__)</t>
  </si>
  <si>
    <t>Implement extended in-place arithmetic mutation using __imod__, __ipow__, and __imatmul__.</t>
  </si>
  <si>
    <t>In-Place Arithmetic Operators Part 2 (__imod__, __ipow__, __imatmul__)</t>
  </si>
  <si>
    <t>Overload binary bitwise operations using __and__, __or__, __xor__, __lshift__, and __rshift__.</t>
  </si>
  <si>
    <t>Binary Bitwise Operator Overloading (__and__, __or__, __xor__, __lshift__, __rshift__)</t>
  </si>
  <si>
    <t>Implement reflected bitwise dispatch using __rand__, __ror__, __rxor__, __rlshift__, and __rrshift__.</t>
  </si>
  <si>
    <t>Reflected Bitwise Operator Overloading (__rand__, __ror__, __rxor__, __rlshift__, __rrshift__)</t>
  </si>
  <si>
    <t>Build a custom numeric object consolidating binary, reflected, in-place, arithmetic, matrix, and bitwise operator overloading.</t>
  </si>
  <si>
    <t>Project 05: Custom Numeric Type and Operator Dispatch Engine</t>
  </si>
  <si>
    <t>Implement in-place bitwise mutation using __iand__, __ior__, __ixor__, __ilshift__, and __irshift__.</t>
  </si>
  <si>
    <t>In-Place Bitwise Operator Overloading (__iand__, __ior__, __ixor__, __ilshift__, __irshift__)</t>
  </si>
  <si>
    <t>Implement unary numeric behavior using __neg__, __pos__, __abs__, __invert__, and __round__.</t>
  </si>
  <si>
    <t>Unary Numeric Operator Protocols (__neg__, __pos__, __abs__, __invert__, __round__)</t>
  </si>
  <si>
    <t>Implement numeric and index conversion using __int__, __float__, __complex__, __index__, and __trunc__.</t>
  </si>
  <si>
    <t>Numeric Conversion and Index Protocols (__int__, __float__, __complex__, __index__, __trunc__)</t>
  </si>
  <si>
    <t>Implement floor and ceiling conversions using __floor__, __ceil__, math.floor(), and math.ceil().</t>
  </si>
  <si>
    <t>Floor and Ceiling Conversion Protocols (__floor__, __ceil__, math.floor(), math.ceil())</t>
  </si>
  <si>
    <t>Implement container and subscription behavior using __len__, __getitem__, __setitem__, __delitem__, and __contains__.</t>
  </si>
  <si>
    <t>Container and Subscription Protocols (__len__, __getitem__, __setitem__, __delitem__, __contains__)</t>
  </si>
  <si>
    <t>Dispatch custom slicing behavior using slice(), slice.indices(), __getitem__, __setitem__, and __delitem__.</t>
  </si>
  <si>
    <t>Custom Slice Dispatch (slice(), slice.indices(), __getitem__, __setitem__, __delitem__)</t>
  </si>
  <si>
    <t>Implement iterable and iterator classes using __iter__, __next__, iter(), next(), and StopIteration.</t>
  </si>
  <si>
    <t>Iterable and Iterator Class Protocols (__iter__, __next__, iter(), next(), StopIteration)</t>
  </si>
  <si>
    <t>Implement reversible objects using __reversed__, reversed(), __len__, and __getitem__.</t>
  </si>
  <si>
    <t>Reversible Object Protocol (__reversed__, reversed(), __len__, __getitem__)</t>
  </si>
  <si>
    <t>Create a custom numeric container consolidating in-place bitwise behavior, numeric conversion, slicing, subscription, iteration, and reverse traversal.</t>
  </si>
  <si>
    <t>Project 06: Numeric Container and Iteration Protocol Suite</t>
  </si>
  <si>
    <t>Implement class-based resource management using __enter__, __exit__, with, and contextlib.AbstractContextManager.</t>
  </si>
  <si>
    <t>Class-Based Context Managers (__enter__, __exit__, with, contextlib.AbstractContextManager)</t>
  </si>
  <si>
    <t>Integrate classes with structural matching using __match_args__, match, case, and isinstance().</t>
  </si>
  <si>
    <t>Class Pattern Matching (__match_args__, match, case, isinstance())</t>
  </si>
  <si>
    <t>Implement single inheritance using class Child(Base), super(), issubclass(), and isinstance().</t>
  </si>
  <si>
    <t>Single Inheritance Mechanics (class Child(Base), super(), issubclass(), isinstance())</t>
  </si>
  <si>
    <t>Override and extend parent behavior using def, super(), __init__, and return.</t>
  </si>
  <si>
    <t>Method Overriding and Parent Extension (def, super(), __init__, return)</t>
  </si>
  <si>
    <t>Implement multiple inheritance and inspect resolution order using class Child(A, B), __mro__, mro(), and super().</t>
  </si>
  <si>
    <t>Multiple Inheritance and MRO (class Child(A, B), __mro__, mro(), super())</t>
  </si>
  <si>
    <t>Implement cooperative mixins and diamond initialization using super(), *args, **kwargs, __init__, and mro().</t>
  </si>
  <si>
    <t>Cooperative Mixins and Diamond Calls (super(), *args, **kwargs, __init__, mro())</t>
  </si>
  <si>
    <t>Extend built-in collections using list, dict, set, and super().</t>
  </si>
  <si>
    <t>Built-In Collection Subclassing (list, dict, set, super())</t>
  </si>
  <si>
    <t>Build collection wrappers using collections.UserList, collections.UserDict, and collections.UserString.</t>
  </si>
  <si>
    <t>Collection Wrapper Classes (collections.UserList, collections.UserDict, collections.UserString)</t>
  </si>
  <si>
    <t>Define enumeration classes using Enum, IntEnum, StrEnum, auto(), and @unique.</t>
  </si>
  <si>
    <t>Enumeration Class Definitions (Enum, IntEnum, StrEnum, auto(), @unique)</t>
  </si>
  <si>
    <t>Implement combinable enumeration flags using Flag, IntFlag, auto(), and show_flag_values().</t>
  </si>
  <si>
    <t>Flag Enumeration Operations (Flag, IntFlag, auto(), show_flag_values())</t>
  </si>
  <si>
    <t>Demonstrate duck-typed compatibility using class, def, hasattr(), and callable().</t>
  </si>
  <si>
    <t>Duck-Typed Method Compatibility (class, def, hasattr(), callable())</t>
  </si>
  <si>
    <t>Implement runtime method dispatch using getattr(), callable(), __getattribute__, and __call__.</t>
  </si>
  <si>
    <t>Runtime Method Dispatch (getattr(), callable(), __getattribute__, __call__)</t>
  </si>
  <si>
    <t>Replace conditional branches with polymorphic classes using class, def, super(), and NotImplementedError.</t>
  </si>
  <si>
    <t>Polymorphic Branch Elimination (class, def, super(), NotImplementedError)</t>
  </si>
  <si>
    <t>Implement alternative method dispatch using @singledispatchmethod, @overload, *args, and **kwargs.</t>
  </si>
  <si>
    <t>Method Dispatch Alternatives (@singledispatchmethod, @overload, *args, **kwargs)</t>
  </si>
  <si>
    <t>Define abstract base classes using ABC, ABCMeta, class, and isinstance().</t>
  </si>
  <si>
    <t>Abstract Base Class Definitions (ABC, ABCMeta, class, isinstance())</t>
  </si>
  <si>
    <t>Declare abstract members using @abstractmethod, @property, @classmethod, and @staticmethod.</t>
  </si>
  <si>
    <t>Abstract Member Definitions (@abstractmethod, @property, @classmethod, @staticmethod)</t>
  </si>
  <si>
    <t>Build an extensible command-processing system consolidating enumerations, flag combinations, duck typing, runtime dispatch, polymorphic branches, overloaded methods, and abstract base classes.</t>
  </si>
  <si>
    <t>Project 07: Polymorphic Command and Enumeration Framework</t>
  </si>
  <si>
    <t>Register virtual subclasses and customize subclass checks using register(), __subclasshook__, issubclass(), and isinstance().</t>
  </si>
  <si>
    <t>Virtual Subclasses and Subclass Hooks (register(), __subclasshook__, issubclass(), isinstance())</t>
  </si>
  <si>
    <t>Define runtime-checkable structural interfaces using Protocol, @runtime_checkable, isinstance(), and class.</t>
  </si>
  <si>
    <t>Structural Protocol Definitions (Protocol, @runtime_checkable, isinstance(), class)</t>
  </si>
  <si>
    <t>Define generic classes and class-level type contracts using TypeVar, Generic, Self, ClassVar, and Final.</t>
  </si>
  <si>
    <t>Generic Classes and Self Types (TypeVar, Generic, Self, ClassVar, Final)</t>
  </si>
  <si>
    <t>Constrain generic type variables using TypeVar, bound=, covariant=, and contravariant=.</t>
  </si>
  <si>
    <t>Generic Bounds and Variance (TypeVar, bound=, covariant=, contravariant=)</t>
  </si>
  <si>
    <t>Define generic callable interfaces using Protocol, ParamSpec, Concatenate, and Callable.</t>
  </si>
  <si>
    <t>Generic Callback Protocols (Protocol, ParamSpec, Concatenate, Callable)</t>
  </si>
  <si>
    <t>Implement standard behavioral contracts using Hashable, Callable, Iterable, Iterator, and Reversible.</t>
  </si>
  <si>
    <t>Core Behavioral ABCs (Hashable, Callable, Iterable, Iterator, Reversible)</t>
  </si>
  <si>
    <t>Implement container and sequence interfaces using Container, Sized, Collection, Sequence, and MutableSequence.</t>
  </si>
  <si>
    <t>Container and Sequence ABCs (Container, Sized, Collection, Sequence, MutableSequence)</t>
  </si>
  <si>
    <t>Implement mapping and set interfaces using Mapping, MutableMapping, Set, MutableSet, and MappingView.</t>
  </si>
  <si>
    <t>Mapping and Set ABCs (Mapping, MutableMapping, Set, MutableSet, MappingView)</t>
  </si>
  <si>
    <t>Develop a typed collection library consolidating virtual subclasses, structural protocols, generic classes, variance, callback contracts, and standard collection interfaces.</t>
  </si>
  <si>
    <t>Project 08: Generic Protocol and Collection Interface Library</t>
  </si>
  <si>
    <t>Construct composed and inherited objects using class, __init__, self.component, and super().</t>
  </si>
  <si>
    <t>Composition and Inheritance Construction (class, __init__, self.component, super())</t>
  </si>
  <si>
    <t>Model associations and aggregations using __init__, self.owner, list, and weakref.ref().</t>
  </si>
  <si>
    <t>Association and Aggregation References (__init__, self.owner, list, weakref.ref())</t>
  </si>
  <si>
    <t>Implement delegation and dependency injection using __init__, self.service, getattr(), Protocol, and @property.</t>
  </si>
  <si>
    <t>Delegation and Dependency Injection (__init__, self.service, getattr(), Protocol, @property)</t>
  </si>
  <si>
    <t>Define custom exception classes using Exception, __init__, super(), and __str__.</t>
  </si>
  <si>
    <t>Custom Exception Classes (Exception, __init__, super(), __str__)</t>
  </si>
  <si>
    <t>Construct domain exception hierarchies using Exception, class, except, and isinstance().</t>
  </si>
  <si>
    <t>Domain Exception Hierarchies (Exception, class, except, isinstance())</t>
  </si>
  <si>
    <t>Translate exceptions across object boundaries using try, except, raise ... from, __cause__, and __context__.</t>
  </si>
  <si>
    <t>Exception Translation at Object Boundaries (try, except, raise ... from, __cause__, __context__)</t>
  </si>
  <si>
    <t>Define dataclass fields and defaults using @dataclass, field(), default_factory, and ClassVar.</t>
  </si>
  <si>
    <t>Dataclass Field Defaults (@dataclass, field(), default_factory, ClassVar)</t>
  </si>
  <si>
    <t>Configure generated dataclass behavior using init=, repr=, eq=, order=, and unsafe_hash=.</t>
  </si>
  <si>
    <t>Dataclass Generated Behaviors (init=, repr=, eq=, order=, unsafe_hash=)</t>
  </si>
  <si>
    <t>Build a domain model consolidating composition, aggregation, dependency injection, custom exception hierarchies, exception translation, and configurable dataclass behavior.</t>
  </si>
  <si>
    <t>Project 09: Composed Domain Model and Exception Architecture</t>
  </si>
  <si>
    <t>Configure immutable and memory-controlled dataclasses using frozen=, slots=, kw_only=, match_args=, and weakref_slot=.</t>
  </si>
  <si>
    <t>Frozen and Slotted Dataclasses (frozen=, slots=, kw_only=, match_args=, weakref_slot=)</t>
  </si>
  <si>
    <t>Initialize and inspect dataclasses using InitVar, __post_init__, fields(), replace(), and is_dataclass().</t>
  </si>
  <si>
    <t>Dataclass Post-Initialization and Inspection (InitVar, __post_init__, fields(), replace(), is_dataclass())</t>
  </si>
  <si>
    <t>Convert and create dataclasses dynamically using asdict(), astuple(), make_dataclass(), KW_ONLY, and field.metadata.</t>
  </si>
  <si>
    <t>Dataclass Conversion and Dynamic Creation (asdict(), astuple(), make_dataclass(), KW_ONLY, field.metadata)</t>
  </si>
  <si>
    <t>Implement custom JSON object conversion using json.JSONEncoder, default(), object_hook, json.dumps(), and json.loads().</t>
  </si>
  <si>
    <t>Custom JSON Object Mapping (json.JSONEncoder, default(), object_hook, json.dumps(), json.loads())</t>
  </si>
  <si>
    <t>Customize serialized object state using pickle.dumps(), pickle.loads(), __getstate__, __setstate__, and __reduce__.</t>
  </si>
  <si>
    <t>Pickle State Customization (pickle.dumps(), pickle.loads(), __getstate__, __setstate__, __reduce__)</t>
  </si>
  <si>
    <t>Implement creational patterns using class, @classmethod, __new__, copy.copy(), and ABC.</t>
  </si>
  <si>
    <t>Creational Pattern Implementations (class, @classmethod, __new__, copy.copy(), ABC)</t>
  </si>
  <si>
    <t>Implement structural object wrappers using __init__, self.component, __getattr__, Protocol, and @property.</t>
  </si>
  <si>
    <t>Structural Pattern Implementations Part 1 (__init__, self.component, __getattr__, Protocol, @property)</t>
  </si>
  <si>
    <t>Implement structural abstractions and shared object references using ABC, @abstractmethod, weakref.ref(), and __slots__.</t>
  </si>
  <si>
    <t>Structural Pattern Implementations Part 2 (ABC, @abstractmethod, weakref.ref(), __slots__)</t>
  </si>
  <si>
    <t>Develop a serializable domain component system consolidating advanced dataclasses, custom object mapping, pickle state control, creational patterns, and structural patterns.</t>
  </si>
  <si>
    <t>Project 10: Serializable Domain Component and Pattern Engine</t>
  </si>
  <si>
    <t>Implement behavioral object interactions using __call__, Protocol, @abstractmethod, setattr(), and super().</t>
  </si>
  <si>
    <t>Behavioral Pattern Implementations Part 1 (__call__, Protocol, @abstractmethod, setattr(), super())</t>
  </si>
  <si>
    <t>Implement iterable behavioral patterns using list, yield, __iter__, next(), and deque.</t>
  </si>
  <si>
    <t>Behavioral Pattern Implementations Part 2 (list, yield, __iter__, next(), deque)</t>
  </si>
  <si>
    <t>Implement visitor-style double dispatch using class, def, getattr(), __class__, and callable().</t>
  </si>
  <si>
    <t>Visitor-Style Double Dispatch (class, def, getattr(), __class__, callable())</t>
  </si>
  <si>
    <t>Refactor responsibilities into focused objects using class, def, __init__, and @property.</t>
  </si>
  <si>
    <t>Single Responsibility Refactoring (class, def, __init__, @property)</t>
  </si>
  <si>
    <t>Implement extension-oriented abstractions using ABC, @abstractmethod, Protocol, super(), and register().</t>
  </si>
  <si>
    <t>Open/Closed Extension Mechanics (ABC, @abstractmethod, Protocol, super(), register())</t>
  </si>
  <si>
    <t>Validate substitutable object behavior using isinstance(), issubclass(), assert, super(), and NotImplementedError.</t>
  </si>
  <si>
    <t>Liskov Substitution Checks (isinstance(), issubclass(), assert, super(), NotImplementedError)</t>
  </si>
  <si>
    <t>Separate client-specific interfaces using Protocol, ABC, @abstractmethod, and @runtime_checkable.</t>
  </si>
  <si>
    <t>Interface Segregation Mechanics (Protocol, ABC, @abstractmethod, @runtime_checkable)</t>
  </si>
  <si>
    <t>Invert object dependencies using Protocol, ABC, __init__, @property, and super().</t>
  </si>
  <si>
    <t>Dependency Inversion Mechanics (Protocol, ABC, __init__, @property, super())</t>
  </si>
  <si>
    <t>Build a modular workflow engine consolidating behavioral patterns, visitor dispatch, responsibility separation, extension mechanisms, substitutability, segregated interfaces, and dependency inversion.</t>
  </si>
  <si>
    <t>Project 11: SOLID Behavioral Workflow Architecture</t>
  </si>
  <si>
    <t>Python OOP</t>
  </si>
  <si>
    <t>STRICT REQUIREMENT: Integrate custom class definitions ('class'), 'init' constructor methods, and instance methods in EVERY example.</t>
  </si>
  <si>
    <t>Advanced OOP: Inheritance, method overriding, custom dunder methods ('str', 'repr', 'len'), property decorators (@property), and class/static methods.</t>
  </si>
  <si>
    <t>comprehensive docstrings using triple quotes ('3xquotes') explaining class attributes, method parameters, return types, and exceptions</t>
  </si>
  <si>
    <t>Expect clean class definitions, proper encapsulation, instance initialization via init, and correct use of self. Enforce basic OOP principles.</t>
  </si>
  <si>
    <t>Expect advanced OOP architecture using abstract base classes (abc.ABC), inheritance, polymorphism, custom exceptions, and composition over inheritance.</t>
  </si>
  <si>
    <t>Use PascalCase for Class names, snake_case for methods/attributes/variables, UPPER_CASE for constants, and snake_case for file names.</t>
  </si>
  <si>
    <t>Reject procedural scripts, loose functions outside classes, unencapsulated global state, or abusing static methods when instance state is needed.</t>
  </si>
  <si>
    <t>Validation using native assert statements or standard unittest.TestCase classes.</t>
  </si>
  <si>
    <t>Each challenge MUST include: EXACTLY 1 class definition, 1 init method, at least 1 instance method, and 1 class instantiation with method call.</t>
  </si>
  <si>
    <t>lines of EXECUTABLE broken Python code per challenge (STRICT: Do NOT count blank lines). All logic MUST be encapsulated inside class methods.</t>
  </si>
  <si>
    <t>Clean, Pythonic, PEP 8 compliant code, descriptive PascalCase class naming, 4-space indentation, and explicit Minimal Intervention Rule.</t>
  </si>
  <si>
    <t>For Beginner level, # TODO MUST be atomic (1-2 simple lines max, e.g., basic attribute assignment, primitive print call, or direct comparison). NO complex buffer redirections or string parsing.</t>
  </si>
  <si>
    <t>Class-based object architecture. Require at least 1 class with internal state management. Logic integration located exclusively inside # TODO blocks.</t>
  </si>
  <si>
    <t>Reject loose procedural code outside classes. Enforce explicit encapsulation (use private _attributes where appropriate) and correct self usage.</t>
  </si>
  <si>
    <t>Code MUST adhere strictly to PEP 8 guidelines. Use PascalCase for Classes, snake_case for methods/variables. Enforce solid OOP patterns: encapsulation, inheritance, and object composition.</t>
  </si>
  <si>
    <t>Code MUST adhere strictly to PEP 8 guidelines. Use PascalCase for Classes, snake_case for methods/variables. Enforce robust OOP architecture, design patterns (Factory, Strategy, Singleton), and abstract base classes using the abc module.</t>
  </si>
  <si>
    <t>Focus strictly on basic class definitions, the 'init' method, and simple object instantiation. DO NOT use flat linear scripts or procedural code outside of classes.</t>
  </si>
  <si>
    <t>Evaluate based on basic class instantiation, attribute assignment, and simple method calls. Do NOT expect advanced inheritance or decorators unless explicitly demanded.</t>
  </si>
  <si>
    <t>5–15 lines of EXECUTABLE base code. Code outside # TODO MUST be 100% valid and readable. All code MUST be encapsulated within a class structure; NEVER use flat linear scripts.</t>
  </si>
  <si>
    <t>Use primitives (int, float, str, bool) and flat lists/dicts. No deep nesting.</t>
  </si>
  <si>
    <t>Print intermediate and final results via standard print() using commas or formatted strings.</t>
  </si>
  <si>
    <t>Max 6 EXECUTABLE lines per example (STRICT: exclude blank/comment lines).</t>
  </si>
  <si>
    <t>Instantiate class and call &gt;=1 instance method at script end. FORBIDDEN: if name == 'main': or complex boilerplate.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</si>
</sst>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Aptos Narrow"/>
      <family val="2"/>
      <scheme val="minor"/>
    </font>
    <font>
      <b/>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sz val="11"/>
      <name val="Aptos Narrow"/>
      <family val="2"/>
      <scheme val="minor"/>
    </font>
    <font>
      <b/>
      <sz val="18"/>
      <color rgb="FFFFFF00"/>
      <name val="Aptos Narrow"/>
      <family val="2"/>
      <scheme val="minor"/>
    </font>
    <font>
      <b/>
      <sz val="20"/>
      <color rgb="FFFFC000"/>
      <name val="Aptos Narrow"/>
      <family val="2"/>
      <scheme val="minor"/>
    </font>
    <font>
      <sz val="14"/>
      <color theme="0"/>
      <name val="Aptos Narrow"/>
      <family val="2"/>
      <scheme val="minor"/>
    </font>
    <font>
      <b/>
      <sz val="12"/>
      <color theme="0"/>
      <name val="Aptos Narrow"/>
      <family val="2"/>
      <scheme val="minor"/>
    </font>
    <font>
      <sz val="12"/>
      <color theme="0"/>
      <name val="Aptos Narrow"/>
      <family val="2"/>
      <scheme val="minor"/>
    </font>
    <font>
      <sz val="11"/>
      <color theme="0" tint="-4.9989318521683403E-2"/>
      <name val="Aptos Narrow"/>
      <family val="2"/>
      <scheme val="minor"/>
    </font>
    <font>
      <b/>
      <sz val="12"/>
      <color theme="0" tint="-4.9989318521683403E-2"/>
      <name val="Aptos Narrow"/>
      <family val="2"/>
      <scheme val="minor"/>
    </font>
    <font>
      <b/>
      <sz val="16"/>
      <color theme="0"/>
      <name val="Aptos Narrow"/>
      <family val="2"/>
      <scheme val="minor"/>
    </font>
    <font>
      <b/>
      <sz val="11"/>
      <color theme="1"/>
      <name val="Arial"/>
      <family val="2"/>
    </font>
    <font>
      <sz val="11"/>
      <color theme="1"/>
      <name val="Arial"/>
      <family val="2"/>
    </font>
    <font>
      <sz val="28"/>
      <color theme="1"/>
      <name val="Aptos Narrow"/>
      <family val="2"/>
      <scheme val="minor"/>
    </font>
    <font>
      <b/>
      <sz val="11"/>
      <color theme="0"/>
      <name val="Aptos Narrow"/>
      <family val="2"/>
      <scheme val="minor"/>
    </font>
    <font>
      <b/>
      <sz val="28"/>
      <color theme="1"/>
      <name val="Aptos Narrow"/>
      <family val="2"/>
      <scheme val="minor"/>
    </font>
    <font>
      <b/>
      <sz val="14"/>
      <color theme="1"/>
      <name val="Aptos Narrow"/>
      <family val="2"/>
      <scheme val="minor"/>
    </font>
    <font>
      <u/>
      <sz val="11"/>
      <color theme="10"/>
      <name val="Aptos Narrow"/>
      <family val="2"/>
      <scheme val="minor"/>
    </font>
    <font>
      <b/>
      <sz val="13.5"/>
      <color theme="1"/>
      <name val="Aptos Narrow"/>
      <family val="2"/>
      <scheme val="minor"/>
    </font>
    <font>
      <sz val="10"/>
      <color theme="1"/>
      <name val="Arial Unicode MS"/>
    </font>
    <font>
      <sz val="20"/>
      <color theme="1"/>
      <name val="Aptos Narrow"/>
      <family val="2"/>
      <scheme val="minor"/>
    </font>
    <font>
      <b/>
      <sz val="20"/>
      <color theme="5" tint="-0.249977111117893"/>
      <name val="Aptos Narrow"/>
      <family val="2"/>
      <scheme val="minor"/>
    </font>
    <font>
      <b/>
      <sz val="24"/>
      <color theme="1"/>
      <name val="Aptos Narrow"/>
      <family val="2"/>
      <scheme val="minor"/>
    </font>
    <font>
      <b/>
      <sz val="16"/>
      <color theme="1"/>
      <name val="Aptos Narrow"/>
      <family val="2"/>
      <scheme val="minor"/>
    </font>
  </fonts>
  <fills count="37">
    <fill>
      <patternFill patternType="none"/>
    </fill>
    <fill>
      <patternFill patternType="gray125"/>
    </fill>
    <fill>
      <patternFill patternType="solid">
        <fgColor theme="1"/>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rgb="FFFFC000"/>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249977111117893"/>
        <bgColor indexed="64"/>
      </patternFill>
    </fill>
    <fill>
      <patternFill patternType="solid">
        <fgColor theme="2" tint="-9.9978637043366805E-2"/>
        <bgColor theme="0" tint="-0.14999847407452621"/>
      </patternFill>
    </fill>
    <fill>
      <patternFill patternType="solid">
        <fgColor rgb="FFFFFF00"/>
        <bgColor indexed="64"/>
      </patternFill>
    </fill>
    <fill>
      <patternFill patternType="solid">
        <fgColor theme="0" tint="-0.14999847407452621"/>
        <bgColor theme="0" tint="-0.14999847407452621"/>
      </patternFill>
    </fill>
    <fill>
      <patternFill patternType="solid">
        <fgColor theme="3" tint="0.749992370372631"/>
        <bgColor theme="0" tint="-0.14999847407452621"/>
      </patternFill>
    </fill>
    <fill>
      <patternFill patternType="solid">
        <fgColor theme="6" tint="0.79998168889431442"/>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rgb="FF2C353E"/>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3" tint="0.249977111117893"/>
        <bgColor indexed="64"/>
      </patternFill>
    </fill>
    <fill>
      <patternFill patternType="solid">
        <fgColor theme="4" tint="0.59999389629810485"/>
        <bgColor theme="0" tint="-0.14999847407452621"/>
      </patternFill>
    </fill>
    <fill>
      <patternFill patternType="solid">
        <fgColor rgb="FF00B050"/>
        <bgColor indexed="64"/>
      </patternFill>
    </fill>
    <fill>
      <patternFill patternType="solid">
        <fgColor theme="6"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D8BEEC"/>
        <bgColor indexed="64"/>
      </patternFill>
    </fill>
    <fill>
      <patternFill patternType="solid">
        <fgColor theme="0" tint="-4.9989318521683403E-2"/>
        <bgColor indexed="64"/>
      </patternFill>
    </fill>
    <fill>
      <patternFill patternType="solid">
        <fgColor theme="1" tint="4.9989318521683403E-2"/>
        <bgColor indexed="64"/>
      </patternFill>
    </fill>
    <fill>
      <patternFill patternType="solid">
        <fgColor theme="7" tint="0.59999389629810485"/>
        <bgColor theme="0" tint="-0.14999847407452621"/>
      </patternFill>
    </fill>
    <fill>
      <patternFill patternType="solid">
        <fgColor rgb="FF002060"/>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7" tint="0.7999816888943144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theme="0" tint="-0.14996795556505021"/>
      </left>
      <right/>
      <top style="thin">
        <color theme="0" tint="-0.14996795556505021"/>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14996795556505021"/>
      </left>
      <right/>
      <top/>
      <bottom/>
      <diagonal/>
    </border>
    <border>
      <left style="thin">
        <color theme="0" tint="-0.14993743705557422"/>
      </left>
      <right/>
      <top/>
      <bottom/>
      <diagonal/>
    </border>
    <border>
      <left/>
      <right style="thin">
        <color theme="0" tint="-0.14993743705557422"/>
      </right>
      <top/>
      <bottom/>
      <diagonal/>
    </border>
    <border>
      <left style="thin">
        <color theme="0" tint="-0.24994659260841701"/>
      </left>
      <right/>
      <top/>
      <bottom/>
      <diagonal/>
    </border>
    <border>
      <left/>
      <right style="thin">
        <color theme="0" tint="-0.24994659260841701"/>
      </right>
      <top/>
      <bottom/>
      <diagonal/>
    </border>
    <border>
      <left/>
      <right/>
      <top/>
      <bottom style="thin">
        <color theme="0" tint="-0.14996795556505021"/>
      </bottom>
      <diagonal/>
    </border>
    <border>
      <left/>
      <right style="thin">
        <color theme="0" tint="-0.14993743705557422"/>
      </right>
      <top/>
      <bottom style="thin">
        <color theme="0" tint="-0.14993743705557422"/>
      </bottom>
      <diagonal/>
    </border>
    <border>
      <left/>
      <right style="thin">
        <color theme="0" tint="-0.24994659260841701"/>
      </right>
      <top/>
      <bottom style="thin">
        <color theme="0" tint="-0.24994659260841701"/>
      </bottom>
      <diagonal/>
    </border>
    <border>
      <left style="medium">
        <color indexed="64"/>
      </left>
      <right/>
      <top style="thin">
        <color theme="1"/>
      </top>
      <bottom/>
      <diagonal/>
    </border>
    <border>
      <left style="thin">
        <color indexed="64"/>
      </left>
      <right/>
      <top style="thin">
        <color theme="1"/>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style="medium">
        <color indexed="64"/>
      </left>
      <right/>
      <top style="thin">
        <color indexed="64"/>
      </top>
      <bottom/>
      <diagonal/>
    </border>
    <border>
      <left style="thin">
        <color indexed="64"/>
      </left>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right/>
      <top style="thin">
        <color indexed="64"/>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20" fillId="0" borderId="0" applyNumberFormat="0" applyFill="0" applyBorder="0" applyAlignment="0" applyProtection="0"/>
  </cellStyleXfs>
  <cellXfs count="144">
    <xf numFmtId="0" fontId="0" fillId="0" borderId="0" xfId="0"/>
    <xf numFmtId="0" fontId="0" fillId="2" borderId="0" xfId="0" applyFill="1"/>
    <xf numFmtId="0" fontId="2" fillId="2" borderId="0" xfId="0" applyFont="1" applyFill="1"/>
    <xf numFmtId="0" fontId="3" fillId="2" borderId="0" xfId="0" applyFont="1" applyFill="1"/>
    <xf numFmtId="0" fontId="1" fillId="3" borderId="1" xfId="0" applyFont="1" applyFill="1" applyBorder="1"/>
    <xf numFmtId="0" fontId="3" fillId="2" borderId="2" xfId="0" applyFont="1" applyFill="1" applyBorder="1"/>
    <xf numFmtId="0" fontId="3" fillId="2" borderId="3" xfId="0" applyFont="1" applyFill="1" applyBorder="1"/>
    <xf numFmtId="0" fontId="4" fillId="2" borderId="3" xfId="0" applyFont="1" applyFill="1" applyBorder="1"/>
    <xf numFmtId="0" fontId="3" fillId="2" borderId="4" xfId="0" applyFont="1" applyFill="1" applyBorder="1"/>
    <xf numFmtId="0" fontId="3" fillId="2" borderId="5" xfId="0" applyFont="1" applyFill="1" applyBorder="1"/>
    <xf numFmtId="0" fontId="3" fillId="2" borderId="6" xfId="0" applyFont="1" applyFill="1" applyBorder="1"/>
    <xf numFmtId="0" fontId="3" fillId="2" borderId="7" xfId="0" applyFont="1" applyFill="1" applyBorder="1"/>
    <xf numFmtId="0" fontId="3" fillId="2" borderId="8" xfId="0" applyFont="1" applyFill="1" applyBorder="1"/>
    <xf numFmtId="0" fontId="3" fillId="2" borderId="9" xfId="0" applyFont="1" applyFill="1" applyBorder="1"/>
    <xf numFmtId="0" fontId="0" fillId="4" borderId="0" xfId="0" applyFill="1"/>
    <xf numFmtId="0" fontId="5" fillId="4" borderId="0" xfId="0" applyFont="1" applyFill="1"/>
    <xf numFmtId="0" fontId="6" fillId="2" borderId="0" xfId="0" applyFont="1" applyFill="1"/>
    <xf numFmtId="0" fontId="0" fillId="5" borderId="1" xfId="0" applyFill="1" applyBorder="1"/>
    <xf numFmtId="0" fontId="7" fillId="2" borderId="10" xfId="0" applyFont="1" applyFill="1" applyBorder="1"/>
    <xf numFmtId="0" fontId="8" fillId="2" borderId="0" xfId="0" applyFont="1" applyFill="1"/>
    <xf numFmtId="0" fontId="2" fillId="2" borderId="0" xfId="0" applyFont="1" applyFill="1" applyAlignment="1">
      <alignment horizontal="left"/>
    </xf>
    <xf numFmtId="0" fontId="2" fillId="2" borderId="10" xfId="0" applyFont="1" applyFill="1" applyBorder="1"/>
    <xf numFmtId="0" fontId="2" fillId="2" borderId="0" xfId="0" applyFont="1" applyFill="1" applyAlignment="1">
      <alignment vertical="center" wrapText="1"/>
    </xf>
    <xf numFmtId="0" fontId="2" fillId="2" borderId="12" xfId="0" applyFont="1" applyFill="1" applyBorder="1" applyAlignment="1">
      <alignment vertical="center" wrapText="1"/>
    </xf>
    <xf numFmtId="0" fontId="2" fillId="2" borderId="10" xfId="0" applyFont="1" applyFill="1" applyBorder="1" applyAlignment="1">
      <alignment vertical="center" wrapText="1"/>
    </xf>
    <xf numFmtId="0" fontId="2" fillId="2" borderId="14" xfId="0" applyFont="1" applyFill="1" applyBorder="1" applyAlignment="1">
      <alignment vertical="center" wrapText="1"/>
    </xf>
    <xf numFmtId="0" fontId="2" fillId="2" borderId="13" xfId="0" applyFont="1" applyFill="1" applyBorder="1" applyAlignment="1">
      <alignment vertical="center" wrapText="1"/>
    </xf>
    <xf numFmtId="0" fontId="10" fillId="2" borderId="10" xfId="0" applyFont="1" applyFill="1" applyBorder="1"/>
    <xf numFmtId="0" fontId="11" fillId="2" borderId="0" xfId="0" applyFont="1" applyFill="1"/>
    <xf numFmtId="0" fontId="12" fillId="2" borderId="0" xfId="0" applyFont="1" applyFill="1"/>
    <xf numFmtId="0" fontId="2" fillId="2" borderId="11" xfId="0" applyFont="1" applyFill="1" applyBorder="1" applyAlignment="1">
      <alignment vertical="center"/>
    </xf>
    <xf numFmtId="0" fontId="2" fillId="2" borderId="0" xfId="0" applyFont="1" applyFill="1" applyAlignment="1">
      <alignment vertical="center"/>
    </xf>
    <xf numFmtId="0" fontId="1" fillId="0" borderId="1" xfId="0" applyFont="1" applyBorder="1"/>
    <xf numFmtId="0" fontId="13" fillId="2" borderId="10" xfId="0" applyFont="1" applyFill="1" applyBorder="1"/>
    <xf numFmtId="0" fontId="0" fillId="6" borderId="1" xfId="0" applyFill="1" applyBorder="1"/>
    <xf numFmtId="0" fontId="0" fillId="7" borderId="1" xfId="0" applyFill="1" applyBorder="1"/>
    <xf numFmtId="0" fontId="2" fillId="2" borderId="15" xfId="0" applyFont="1" applyFill="1" applyBorder="1"/>
    <xf numFmtId="0" fontId="11" fillId="2" borderId="15" xfId="0" applyFont="1" applyFill="1" applyBorder="1"/>
    <xf numFmtId="0" fontId="2" fillId="2" borderId="16" xfId="0" applyFont="1" applyFill="1" applyBorder="1" applyAlignment="1">
      <alignment vertical="center" wrapText="1"/>
    </xf>
    <xf numFmtId="0" fontId="2" fillId="2" borderId="17" xfId="0" applyFont="1" applyFill="1" applyBorder="1" applyAlignment="1">
      <alignment vertical="center" wrapText="1"/>
    </xf>
    <xf numFmtId="0" fontId="0" fillId="4" borderId="1" xfId="0" applyFill="1" applyBorder="1"/>
    <xf numFmtId="0" fontId="14" fillId="8" borderId="18" xfId="0" applyFont="1" applyFill="1" applyBorder="1" applyAlignment="1">
      <alignment vertical="center"/>
    </xf>
    <xf numFmtId="0" fontId="14" fillId="9" borderId="19" xfId="0" applyFont="1" applyFill="1" applyBorder="1" applyAlignment="1">
      <alignment vertical="center"/>
    </xf>
    <xf numFmtId="0" fontId="14" fillId="9" borderId="1" xfId="0" applyFont="1" applyFill="1" applyBorder="1" applyAlignment="1">
      <alignment vertical="center"/>
    </xf>
    <xf numFmtId="0" fontId="14" fillId="9" borderId="1" xfId="0" applyFont="1" applyFill="1" applyBorder="1" applyAlignment="1">
      <alignment horizontal="left" vertical="center"/>
    </xf>
    <xf numFmtId="0" fontId="0" fillId="10" borderId="1" xfId="0" applyFill="1" applyBorder="1"/>
    <xf numFmtId="0" fontId="15" fillId="11" borderId="20" xfId="0" applyFont="1" applyFill="1" applyBorder="1" applyAlignment="1">
      <alignment horizontal="center" vertical="center"/>
    </xf>
    <xf numFmtId="0" fontId="0" fillId="12" borderId="20" xfId="0" applyFill="1" applyBorder="1" applyAlignment="1">
      <alignment horizontal="left"/>
    </xf>
    <xf numFmtId="0" fontId="15" fillId="13" borderId="1" xfId="0" applyFont="1" applyFill="1" applyBorder="1" applyAlignment="1">
      <alignment vertical="center"/>
    </xf>
    <xf numFmtId="0" fontId="15" fillId="13" borderId="20" xfId="0" applyFont="1" applyFill="1" applyBorder="1" applyAlignment="1">
      <alignment vertical="center"/>
    </xf>
    <xf numFmtId="0" fontId="15" fillId="14" borderId="21" xfId="0" applyFont="1" applyFill="1" applyBorder="1" applyAlignment="1">
      <alignment vertical="center"/>
    </xf>
    <xf numFmtId="0" fontId="15" fillId="13" borderId="22" xfId="0" applyFont="1" applyFill="1" applyBorder="1" applyAlignment="1">
      <alignment vertical="center"/>
    </xf>
    <xf numFmtId="0" fontId="0" fillId="0" borderId="20" xfId="0" applyBorder="1"/>
    <xf numFmtId="0" fontId="0" fillId="13" borderId="20" xfId="0" applyFill="1" applyBorder="1"/>
    <xf numFmtId="0" fontId="0" fillId="0" borderId="1" xfId="0" applyBorder="1"/>
    <xf numFmtId="0" fontId="5" fillId="4" borderId="1" xfId="0" applyFont="1" applyFill="1" applyBorder="1"/>
    <xf numFmtId="0" fontId="0" fillId="15" borderId="1" xfId="0" applyFill="1" applyBorder="1"/>
    <xf numFmtId="0" fontId="15" fillId="4" borderId="20" xfId="0" applyFont="1" applyFill="1" applyBorder="1" applyAlignment="1">
      <alignment horizontal="center" vertical="center"/>
    </xf>
    <xf numFmtId="0" fontId="0" fillId="16" borderId="20" xfId="0" applyFill="1" applyBorder="1" applyAlignment="1">
      <alignment horizontal="left"/>
    </xf>
    <xf numFmtId="0" fontId="15" fillId="0" borderId="1" xfId="0" applyFont="1" applyBorder="1" applyAlignment="1">
      <alignment vertical="center"/>
    </xf>
    <xf numFmtId="0" fontId="15" fillId="0" borderId="20" xfId="0" applyFont="1" applyBorder="1" applyAlignment="1">
      <alignment vertical="center"/>
    </xf>
    <xf numFmtId="0" fontId="15" fillId="17" borderId="21" xfId="0" applyFont="1" applyFill="1" applyBorder="1" applyAlignment="1">
      <alignment vertical="center"/>
    </xf>
    <xf numFmtId="0" fontId="15" fillId="0" borderId="22" xfId="0" applyFont="1" applyBorder="1" applyAlignment="1">
      <alignment vertical="center"/>
    </xf>
    <xf numFmtId="0" fontId="15" fillId="0" borderId="1" xfId="0" applyFont="1" applyBorder="1" applyAlignment="1">
      <alignment vertical="center" wrapText="1"/>
    </xf>
    <xf numFmtId="0" fontId="15" fillId="0" borderId="20" xfId="0" applyFont="1" applyBorder="1" applyAlignment="1">
      <alignment vertical="center" wrapText="1"/>
    </xf>
    <xf numFmtId="0" fontId="15" fillId="13" borderId="1" xfId="0" applyFont="1" applyFill="1" applyBorder="1" applyAlignment="1">
      <alignment vertical="center" wrapText="1"/>
    </xf>
    <xf numFmtId="0" fontId="15" fillId="13" borderId="20" xfId="0" applyFont="1" applyFill="1" applyBorder="1" applyAlignment="1">
      <alignment vertical="center" wrapText="1"/>
    </xf>
    <xf numFmtId="0" fontId="0" fillId="13" borderId="1" xfId="0" applyFill="1" applyBorder="1"/>
    <xf numFmtId="0" fontId="15" fillId="4" borderId="24" xfId="0" applyFont="1" applyFill="1" applyBorder="1" applyAlignment="1">
      <alignment horizontal="center" vertical="center"/>
    </xf>
    <xf numFmtId="0" fontId="0" fillId="0" borderId="24" xfId="0" applyBorder="1"/>
    <xf numFmtId="0" fontId="15" fillId="17" borderId="25" xfId="0" applyFont="1" applyFill="1" applyBorder="1" applyAlignment="1">
      <alignment vertical="center"/>
    </xf>
    <xf numFmtId="0" fontId="15" fillId="0" borderId="26" xfId="0" applyFont="1" applyBorder="1" applyAlignment="1">
      <alignment vertical="center"/>
    </xf>
    <xf numFmtId="0" fontId="0" fillId="18" borderId="0" xfId="0" applyFill="1"/>
    <xf numFmtId="0" fontId="0" fillId="0" borderId="0" xfId="0" applyAlignment="1">
      <alignment horizontal="left"/>
    </xf>
    <xf numFmtId="0" fontId="0" fillId="0" borderId="0" xfId="0" applyAlignment="1">
      <alignment wrapText="1"/>
    </xf>
    <xf numFmtId="0" fontId="0" fillId="20" borderId="1" xfId="0" applyFill="1" applyBorder="1"/>
    <xf numFmtId="0" fontId="17" fillId="22" borderId="1" xfId="0" applyFont="1" applyFill="1" applyBorder="1"/>
    <xf numFmtId="49" fontId="0" fillId="5" borderId="1" xfId="0" applyNumberFormat="1" applyFill="1" applyBorder="1"/>
    <xf numFmtId="0" fontId="16" fillId="12" borderId="1" xfId="0" applyFont="1" applyFill="1" applyBorder="1"/>
    <xf numFmtId="0" fontId="16" fillId="6" borderId="1" xfId="0" applyFont="1" applyFill="1" applyBorder="1"/>
    <xf numFmtId="0" fontId="16" fillId="21" borderId="1" xfId="0" applyFont="1" applyFill="1" applyBorder="1"/>
    <xf numFmtId="0" fontId="18" fillId="0" borderId="0" xfId="0" applyFont="1" applyAlignment="1">
      <alignment horizontal="center" vertical="center"/>
    </xf>
    <xf numFmtId="0" fontId="19" fillId="0" borderId="0" xfId="0" applyFont="1"/>
    <xf numFmtId="0" fontId="0" fillId="9" borderId="1" xfId="0" applyFill="1" applyBorder="1"/>
    <xf numFmtId="0" fontId="0" fillId="19" borderId="1" xfId="0" applyFill="1" applyBorder="1"/>
    <xf numFmtId="49" fontId="0" fillId="0" borderId="0" xfId="0" applyNumberFormat="1"/>
    <xf numFmtId="49" fontId="0" fillId="0" borderId="0" xfId="0" applyNumberFormat="1" applyAlignment="1">
      <alignment wrapText="1"/>
    </xf>
    <xf numFmtId="0" fontId="15" fillId="23" borderId="23" xfId="0" applyFont="1" applyFill="1" applyBorder="1" applyAlignment="1">
      <alignment vertical="center"/>
    </xf>
    <xf numFmtId="49" fontId="0" fillId="24" borderId="1" xfId="0" applyNumberFormat="1" applyFill="1" applyBorder="1"/>
    <xf numFmtId="49" fontId="0" fillId="25" borderId="1" xfId="0" applyNumberFormat="1" applyFill="1" applyBorder="1"/>
    <xf numFmtId="0" fontId="0" fillId="26" borderId="1" xfId="0" applyFill="1" applyBorder="1"/>
    <xf numFmtId="0" fontId="0" fillId="27" borderId="1" xfId="0" applyFill="1" applyBorder="1"/>
    <xf numFmtId="0" fontId="0" fillId="28" borderId="1" xfId="0" applyFill="1" applyBorder="1"/>
    <xf numFmtId="0" fontId="0" fillId="29" borderId="1" xfId="0" applyFill="1" applyBorder="1"/>
    <xf numFmtId="0" fontId="0" fillId="30" borderId="1" xfId="0" applyFill="1" applyBorder="1"/>
    <xf numFmtId="0" fontId="0" fillId="3" borderId="1" xfId="0" applyFill="1" applyBorder="1" applyAlignment="1">
      <alignment horizontal="center"/>
    </xf>
    <xf numFmtId="0" fontId="0" fillId="31" borderId="0" xfId="0" applyFill="1"/>
    <xf numFmtId="0" fontId="7" fillId="2" borderId="0" xfId="0" applyFont="1" applyFill="1"/>
    <xf numFmtId="0" fontId="10" fillId="2" borderId="0" xfId="0" applyFont="1" applyFill="1"/>
    <xf numFmtId="0" fontId="0" fillId="5" borderId="21" xfId="0" applyFill="1" applyBorder="1"/>
    <xf numFmtId="0" fontId="2" fillId="2" borderId="27" xfId="0" applyFont="1" applyFill="1" applyBorder="1" applyAlignment="1">
      <alignment horizontal="left"/>
    </xf>
    <xf numFmtId="0" fontId="2" fillId="2" borderId="28" xfId="0" applyFont="1" applyFill="1" applyBorder="1" applyAlignment="1">
      <alignment horizontal="left"/>
    </xf>
    <xf numFmtId="0" fontId="15" fillId="32" borderId="23" xfId="0" applyFont="1" applyFill="1" applyBorder="1" applyAlignment="1">
      <alignment vertical="center"/>
    </xf>
    <xf numFmtId="0" fontId="15" fillId="11" borderId="1" xfId="0" applyFont="1" applyFill="1" applyBorder="1" applyAlignment="1">
      <alignment vertical="center"/>
    </xf>
    <xf numFmtId="0" fontId="1" fillId="28" borderId="1" xfId="0" applyFont="1" applyFill="1" applyBorder="1"/>
    <xf numFmtId="0" fontId="1" fillId="0" borderId="20" xfId="0" applyFont="1" applyBorder="1"/>
    <xf numFmtId="0" fontId="0" fillId="0" borderId="22" xfId="0" applyBorder="1"/>
    <xf numFmtId="0" fontId="0" fillId="0" borderId="29" xfId="0" applyBorder="1"/>
    <xf numFmtId="0" fontId="1" fillId="0" borderId="30" xfId="0" applyFont="1" applyBorder="1"/>
    <xf numFmtId="0" fontId="0" fillId="0" borderId="31" xfId="0" applyBorder="1"/>
    <xf numFmtId="0" fontId="0" fillId="0" borderId="30" xfId="0" applyBorder="1"/>
    <xf numFmtId="0" fontId="0" fillId="0" borderId="32" xfId="0" applyBorder="1"/>
    <xf numFmtId="0" fontId="0" fillId="0" borderId="33" xfId="0" applyBorder="1"/>
    <xf numFmtId="0" fontId="0" fillId="0" borderId="34" xfId="0" applyBorder="1"/>
    <xf numFmtId="0" fontId="20" fillId="0" borderId="0" xfId="1" applyBorder="1"/>
    <xf numFmtId="0" fontId="21"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center" indent="2"/>
    </xf>
    <xf numFmtId="0" fontId="22" fillId="0" borderId="0" xfId="0" applyFont="1" applyAlignment="1">
      <alignment horizontal="left" vertical="center" indent="2"/>
    </xf>
    <xf numFmtId="0" fontId="22" fillId="0" borderId="0" xfId="0" applyFont="1"/>
    <xf numFmtId="0" fontId="0" fillId="26" borderId="0" xfId="0" applyFill="1"/>
    <xf numFmtId="0" fontId="24" fillId="0" borderId="1" xfId="0" applyFont="1" applyBorder="1"/>
    <xf numFmtId="0" fontId="23" fillId="26" borderId="1" xfId="0" applyFont="1" applyFill="1" applyBorder="1"/>
    <xf numFmtId="0" fontId="17" fillId="33" borderId="0" xfId="0" applyFont="1" applyFill="1"/>
    <xf numFmtId="0" fontId="0" fillId="34" borderId="0" xfId="0" applyFill="1"/>
    <xf numFmtId="0" fontId="0" fillId="35" borderId="0" xfId="0" applyFill="1"/>
    <xf numFmtId="0" fontId="0" fillId="28" borderId="0" xfId="0" applyFill="1"/>
    <xf numFmtId="0" fontId="0" fillId="36" borderId="0" xfId="0" applyFill="1"/>
    <xf numFmtId="0" fontId="15" fillId="32" borderId="20" xfId="0" applyFont="1" applyFill="1" applyBorder="1" applyAlignment="1">
      <alignment vertical="center"/>
    </xf>
    <xf numFmtId="0" fontId="9" fillId="2" borderId="0" xfId="0" applyFont="1" applyFill="1"/>
    <xf numFmtId="0" fontId="25" fillId="0" borderId="0" xfId="0" applyFont="1" applyAlignment="1">
      <alignment vertical="center"/>
    </xf>
    <xf numFmtId="0" fontId="26" fillId="0" borderId="0" xfId="0" applyFont="1" applyAlignment="1">
      <alignment vertical="center"/>
    </xf>
    <xf numFmtId="0" fontId="22" fillId="0" borderId="0" xfId="0" applyFont="1" applyAlignment="1">
      <alignment vertical="center"/>
    </xf>
    <xf numFmtId="0" fontId="0" fillId="0" borderId="0" xfId="0" applyAlignment="1">
      <alignment vertical="center"/>
    </xf>
    <xf numFmtId="0" fontId="20" fillId="0" borderId="33" xfId="1" applyBorder="1"/>
    <xf numFmtId="0" fontId="1" fillId="0" borderId="0" xfId="0" applyFont="1"/>
    <xf numFmtId="0" fontId="1" fillId="30" borderId="1" xfId="0" applyFont="1" applyFill="1" applyBorder="1"/>
    <xf numFmtId="0" fontId="5" fillId="4" borderId="1" xfId="0" applyFont="1" applyFill="1" applyBorder="1" applyAlignment="1">
      <alignment horizontal="center"/>
    </xf>
    <xf numFmtId="0" fontId="9" fillId="2" borderId="11" xfId="0" applyFont="1" applyFill="1" applyBorder="1" applyAlignment="1">
      <alignment horizontal="center" vertical="center"/>
    </xf>
    <xf numFmtId="0" fontId="9" fillId="2" borderId="0" xfId="0" applyFont="1" applyFill="1" applyAlignment="1">
      <alignment horizontal="center" vertical="center"/>
    </xf>
    <xf numFmtId="0" fontId="9" fillId="2" borderId="12" xfId="0" applyFont="1" applyFill="1" applyBorder="1" applyAlignment="1">
      <alignment horizontal="center" vertical="center"/>
    </xf>
    <xf numFmtId="0" fontId="9" fillId="2" borderId="13" xfId="0" applyFont="1" applyFill="1" applyBorder="1" applyAlignment="1">
      <alignment horizontal="center" vertical="center"/>
    </xf>
    <xf numFmtId="0" fontId="9" fillId="2" borderId="14" xfId="0" applyFont="1" applyFill="1" applyBorder="1" applyAlignment="1">
      <alignment horizontal="center" vertical="center"/>
    </xf>
  </cellXfs>
  <cellStyles count="2">
    <cellStyle name="Hyperlink" xfId="1" builtinId="8"/>
    <cellStyle name="Normal" xfId="0" builtinId="0"/>
  </cellStyles>
  <dxfs count="83">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strike val="0"/>
      </font>
    </dxf>
    <dxf>
      <fill>
        <patternFill>
          <bgColor theme="5" tint="0.79998168889431442"/>
        </patternFill>
      </fill>
    </dxf>
    <dxf>
      <fill>
        <patternFill>
          <bgColor theme="4" tint="0.79998168889431442"/>
        </patternFill>
      </fill>
    </dxf>
    <dxf>
      <fill>
        <patternFill>
          <bgColor theme="6" tint="0.79998168889431442"/>
        </patternFill>
      </fill>
    </dxf>
    <dxf>
      <font>
        <b/>
        <i val="0"/>
      </font>
    </dxf>
    <dxf>
      <fill>
        <patternFill>
          <bgColor theme="5" tint="0.79998168889431442"/>
        </patternFill>
      </fill>
    </dxf>
  </dxfs>
  <tableStyles count="0" defaultTableStyle="TableStyleMedium2" defaultPivotStyle="PivotStyleLight16"/>
  <colors>
    <mruColors>
      <color rgb="FFFFFF99"/>
      <color rgb="FFD8BEEC"/>
      <color rgb="FFC7A1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57150</xdr:colOff>
      <xdr:row>25</xdr:row>
      <xdr:rowOff>142876</xdr:rowOff>
    </xdr:from>
    <xdr:to>
      <xdr:col>6</xdr:col>
      <xdr:colOff>161925</xdr:colOff>
      <xdr:row>34</xdr:row>
      <xdr:rowOff>66676</xdr:rowOff>
    </xdr:to>
    <xdr:sp macro="" textlink="">
      <xdr:nvSpPr>
        <xdr:cNvPr id="2" name="TextBox 1">
          <a:extLst>
            <a:ext uri="{FF2B5EF4-FFF2-40B4-BE49-F238E27FC236}">
              <a16:creationId xmlns:a16="http://schemas.microsoft.com/office/drawing/2014/main" id="{C1853C4B-5CF2-4075-877A-E1BD79048DE4}"/>
            </a:ext>
          </a:extLst>
        </xdr:cNvPr>
        <xdr:cNvSpPr txBox="1"/>
      </xdr:nvSpPr>
      <xdr:spPr>
        <a:xfrm>
          <a:off x="57150" y="5305426"/>
          <a:ext cx="3762375" cy="1638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[Paste Mentor Prompt Cell Here]</a:t>
          </a:r>
        </a:p>
        <a:p>
          <a:endParaRPr lang="en-US" sz="1100"/>
        </a:p>
        <a:p>
          <a:r>
            <a:rPr lang="en-US" sz="1100" b="1"/>
            <a:t>My question:</a:t>
          </a:r>
        </a:p>
        <a:p>
          <a:r>
            <a:rPr lang="en-US" sz="1100"/>
            <a:t>[Describe what you don't understand or the issue you are facing]</a:t>
          </a:r>
        </a:p>
        <a:p>
          <a:endParaRPr lang="en-US" sz="1100"/>
        </a:p>
        <a:p>
          <a:r>
            <a:rPr lang="en-US" sz="1100" b="1"/>
            <a:t>My current code:</a:t>
          </a:r>
        </a:p>
        <a:p>
          <a:r>
            <a:rPr lang="en-US" sz="1100"/>
            <a:t>[Paste your code from your IDE here]</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7798CF-F458-43D1-85D1-0EF6D1C367F4}" name="Table2" displayName="Table2" ref="B2:E19" totalsRowShown="0">
  <autoFilter ref="B2:E19" xr:uid="{477798CF-F458-43D1-85D1-0EF6D1C367F4}">
    <filterColumn colId="0" hiddenButton="1"/>
    <filterColumn colId="1" hiddenButton="1"/>
    <filterColumn colId="2" hiddenButton="1"/>
    <filterColumn colId="3" hiddenButton="1"/>
  </autoFilter>
  <tableColumns count="4">
    <tableColumn id="1" xr3:uid="{AF1BC3E6-A291-4881-98E4-E2262942E61C}" name="Cell"/>
    <tableColumn id="2" xr3:uid="{A730AA41-75B2-4CE9-A8CA-24DE3FE4108C}" name="Cell References"/>
    <tableColumn id="3" xr3:uid="{C201C974-24D3-4F6B-B4DA-ADDAF2F3C4D7}" name="Type"/>
    <tableColumn id="4" xr3:uid="{74650CAD-2AEE-4B2B-A36B-4C37DA129C83}" name="Detailed Explanatio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openxmlformats.org/officeDocument/2006/relationships/hyperlink" Target="https://coding5s.com/" TargetMode="External"/><Relationship Id="rId1" Type="http://schemas.openxmlformats.org/officeDocument/2006/relationships/hyperlink" Target="https://github.com/WilfredoBarrios/coding5s-framewor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1C9F5-A3E1-48B4-A4AC-C90CACFBE404}">
  <sheetPr>
    <tabColor rgb="FFFF0000"/>
  </sheetPr>
  <dimension ref="A1:AM209"/>
  <sheetViews>
    <sheetView showGridLines="0" tabSelected="1" zoomScale="85" zoomScaleNormal="85" workbookViewId="0"/>
  </sheetViews>
  <sheetFormatPr defaultColWidth="11.42578125" defaultRowHeight="15"/>
  <cols>
    <col min="1" max="1" width="15.7109375" customWidth="1"/>
    <col min="2" max="2" width="10" bestFit="1" customWidth="1"/>
    <col min="3" max="3" width="11.28515625" bestFit="1" customWidth="1"/>
    <col min="4" max="4" width="22.28515625" bestFit="1" customWidth="1"/>
    <col min="5" max="5" width="16.5703125" style="73" customWidth="1"/>
    <col min="6" max="6" width="5.140625" customWidth="1"/>
    <col min="7" max="7" width="12.5703125" bestFit="1" customWidth="1"/>
    <col min="8" max="8" width="13.85546875" bestFit="1" customWidth="1"/>
    <col min="9" max="9" width="12.5703125" customWidth="1"/>
    <col min="10" max="10" width="68.5703125" customWidth="1"/>
    <col min="11" max="12" width="18.140625" customWidth="1"/>
    <col min="13" max="13" width="6.7109375" bestFit="1" customWidth="1"/>
    <col min="14" max="15" width="16.140625" customWidth="1"/>
    <col min="16" max="16" width="7.85546875" bestFit="1" customWidth="1"/>
    <col min="17" max="18" width="17.42578125" customWidth="1"/>
    <col min="19" max="19" width="7.85546875" bestFit="1" customWidth="1"/>
    <col min="20" max="21" width="16.5703125" customWidth="1"/>
    <col min="22" max="22" width="7.85546875" bestFit="1" customWidth="1"/>
    <col min="23" max="24" width="20.42578125" customWidth="1"/>
    <col min="25" max="25" width="7.85546875" bestFit="1" customWidth="1"/>
    <col min="26" max="30" width="16" bestFit="1" customWidth="1"/>
    <col min="31" max="31" width="21.5703125" bestFit="1" customWidth="1"/>
    <col min="33" max="33" width="27.5703125" customWidth="1"/>
    <col min="34" max="34" width="14.28515625" bestFit="1" customWidth="1"/>
    <col min="35" max="35" width="32" customWidth="1"/>
    <col min="36" max="36" width="27.85546875" customWidth="1"/>
  </cols>
  <sheetData>
    <row r="1" spans="1:39" ht="26.25">
      <c r="A1" s="1"/>
      <c r="B1" s="2"/>
      <c r="C1" s="96"/>
      <c r="D1" s="3"/>
      <c r="E1" s="4" t="s">
        <v>0</v>
      </c>
      <c r="F1" s="5" t="s">
        <v>1</v>
      </c>
      <c r="G1" s="6"/>
      <c r="H1" s="7" t="s">
        <v>2</v>
      </c>
      <c r="I1" s="6"/>
      <c r="J1" s="3"/>
      <c r="K1" s="8" t="s">
        <v>3</v>
      </c>
      <c r="L1" s="9" t="str">
        <f>IF(H9="Topic",
"[ROLE] Friendly tutor specializing in " &amp; $I$2 &amp; " | " &amp;
"[TASK] Teach and explain concepts clearly with correct code examples | " &amp;
"[TOPIC] " &amp; I9 &amp; " | " &amp;
"[LEVEL] " &amp; G9 &amp; " | " &amp;
"[COUNT] " &amp; D9 &amp; " examples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 &amp; $B$6 &amp; " | " &amp;
"[HEADER RULE - STRICT] You MUST start your entire response EXACTLY with this markdown block (do not print anything before it):" &amp; CHAR(10) &amp; "### 🔹 Topic #" &amp; F9 &amp; " | Stage 1 📖 Practice | " &amp; $I$2 &amp; " | 📊 Level: " &amp; G9 &amp; " | 🌐 Coding5s.com" &amp; CHAR(10) &amp; "**Concept:** " &amp; J9 &amp; CHAR(10) &amp; "---" &amp; CHAR(10) &amp; " | " &amp;
"[INTRO RULE] Include a short tutor-style sentence in " &amp; $B$6 &amp; " before the analogy, followed by this EXACT instruction block translated to " &amp; $B$6 &amp; _xlfn._LONGTEXT(":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"[OUTPUT CONTRACT] EXACTLY " &amp; D9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&amp; " | ", "") &amp;
"[OUTPUT] Only header, introduction, examples, outputs, notes, summary, and footer | " &amp;
"[FOOTER RULE - STRICT] End your entire response EXACTLY with this markdown string (ensure all code blocks are closed before it):" &amp; CHAR(10) &amp; "---" &amp; CHAR(10) &amp; "⚡ *Coding5s System — Learn Programming by Writing Code*" &amp;
"[CODE CONSTRAINTS] Each example MUST include: - Internal data OR dataset usage - Print key intermediate steps and the final result - MUST NOT exceed exactly " &amp; $C9 &amp; " lines of EXECUTABLE code (STRICT: Do NOT count comments or blank lines towards this limit) - NEVER exceed this limit of executable lines - " &amp; IF(G9&lt;&gt;"Advanced", "NO classes - ", "") &amp; "Single logical flow (no unnecessary complexity) | " &amp;
"[SYNTAX CONFIGURATION RULE] " &amp; IF(F9&gt;=10, "You MUST format output strings elegantly using f-strings natively.", "CRITICAL PROHIBITION: Do NOT use f-strings (f""..."") or any advanced text formatting methods yet. Use basic print() with multiple arguments separated by commas for text labels and variables.") &amp; " | " &amp;
"[FUNCTION RULE] " &amp; IF(G9="Beginner","Do NOT use functions unless absolutely required by the concept. Use flat, linear scripts. ",IF(G9="Intermediate","MUST use modular functions. Break down logic into reusable blocks. ","MUST use modular functions appropriately for architecture and clarity. ")) &amp; "| " &amp;
"[FILE HANDLING RULE] Use correct loaders and enforce encoding='utf-8' and newline='' when applicable | " &amp;
"[SUPPORT FILES RULE] If env/config is used, include: 1. Instructional sentence 2. File content in markdown code block 3. BEFORE the main code | " &amp;
"[ECOSYSTEM ORIENTATION RULE] If a library or ecosystem like " &amp; $J$3 &amp; " is specified, you are CRITICALLY FORBIDDEN from using pure Python iterative loops (for/while). You MUST enforce the native, optimized data structures and vectorized operations of that specific library | " &amp;
"[OUTPUT FORMAT RULE] " &amp; IF(F9&gt;=10, "Monetary values formatted with '$', commas, 2 decimals using f-strings.", "Print raw numeric outputs directly without forcing custom monetary formatting structures yet.") &amp; "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 &amp; $B$6 &amp; ") - PURGE ANY MEMORY of previous datasets. - Generate minimal realistic dummy data internally - Clearly proceed without dataset summary | " &amp;
"[DATA SUMMARY FORMAT RULE] When a dataset is present, you MUST display IMMEDIATELY AFTER THE HEADER: Dataset Summary: - File Type: - Columns / Fields: - Data Types: - Notes: | " &amp;
"[DATA TYPE RULE] Explicit casting required before calculations | " &amp;
"[DATA ROBUSTNESS RULE] Handle missing, malformed, or inconsistent data safely | " &amp;
"[BOOLEAN HANDLING RULE] Normalize boolean values before comparison | " &amp;
"[DATA CONSISTENCY RULE] Respect dataset schema | " &amp;
"[COMMENT DENSITY RULE] Beginner = high, Intermediate = medium, Advanced = lower but present in key logic | " &amp;
"[DIFFICULTY RULE] Complexity MUST match level | ",
IF(H9="PROJECT", Z9, ""))</f>
        <v xml:space="preserve">[ROLE] Friendly tutor specializing in Python OOP | [TASK] Teach and explain concepts clearly with correct code examples | [TOPIC] Inspect Python class relationships using object, __class__, __bases__, __subclasses__, and issubclass(). | [LEVEL] Intermediate | [COUNT] 4 examples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English | [HEADER RULE - STRICT] You MUST start your entire response EXACTLY with this markdown block (do not print anything before it):
### 🔹 Topic #1 | Stage 1 📖 Practice | Python OOP | 📊 Level: Intermediate | 🌐 Coding5s.com
**Concept:** Python Object Model and Base-Class Introspection (object, __class__, __bases__, __subclasses__, issubclass())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18 lines of EXECUTABLE code (STRICT: Do NOT count comments or blank lines towards this limit) - NEVER exceed this limit of executable lines - NO classes - Single logical flow (no unnecessary complexity) | [SYNTAX CONFIGURATION RULE] CRITICAL PROHIBITION: Do NOT use f-strings (f"...") or any advanced text formatting methods yet. Use basic print() with multiple arguments separated by commas for text labels and variables. | [FUNCTION RULE] MUST use modular functions. Break down logic into reusable blocks.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is specified, you are CRITICALLY FORBIDDEN from using pure Python iterative loops (for/while). You MUST enforce the native, optimized data structures and vectorized operations of that specific library | [OUTPUT FORMAT RULE] Print raw numeric outputs directly without forcing custom monetary formatting structures yet.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English)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M1" s="10"/>
      <c r="N1" s="3" t="s">
        <v>4</v>
      </c>
      <c r="O1" s="3"/>
      <c r="P1" s="3"/>
      <c r="Q1" s="11" t="s">
        <v>5</v>
      </c>
      <c r="R1" s="12"/>
      <c r="S1" s="13"/>
      <c r="T1" s="3" t="s">
        <v>6</v>
      </c>
      <c r="U1" s="3"/>
      <c r="V1" s="3"/>
      <c r="W1" s="11" t="s">
        <v>7</v>
      </c>
      <c r="X1" s="12"/>
      <c r="Y1" s="13"/>
      <c r="Z1" s="1"/>
      <c r="AA1" s="1"/>
      <c r="AB1" s="1"/>
      <c r="AC1" s="1"/>
      <c r="AD1" s="1"/>
      <c r="AE1" s="15"/>
      <c r="AF1" s="14"/>
      <c r="AG1" s="14"/>
      <c r="AH1" s="15"/>
      <c r="AI1" s="15"/>
      <c r="AJ1" s="15"/>
      <c r="AK1" s="15"/>
      <c r="AL1" s="15"/>
    </row>
    <row r="2" spans="1:39" ht="30" customHeight="1" thickBot="1">
      <c r="A2" s="1"/>
      <c r="B2" s="2"/>
      <c r="C2" s="96" t="s">
        <v>226</v>
      </c>
      <c r="D2" s="16"/>
      <c r="E2" s="99" t="str">
        <f>IF(E1="Stage 1","k9:L200",IF(E1="Stage 2","N9:O200",IF(E1="Stage 3","Q9:R200",IF(E1="Stage 4","T9:U200",IF(E1="Stage 5","W9:X200","Stage Incorrecta")))))</f>
        <v>k9:L200</v>
      </c>
      <c r="F2" s="18" t="s">
        <v>8</v>
      </c>
      <c r="G2" s="19"/>
      <c r="H2" s="19"/>
      <c r="I2" s="16" t="s">
        <v>963</v>
      </c>
      <c r="J2" s="16"/>
      <c r="K2" s="139" t="s">
        <v>9</v>
      </c>
      <c r="L2" s="140"/>
      <c r="M2" s="141"/>
      <c r="N2" s="140" t="s">
        <v>10</v>
      </c>
      <c r="O2" s="140"/>
      <c r="P2" s="140"/>
      <c r="Q2" s="142" t="s">
        <v>11</v>
      </c>
      <c r="R2" s="140"/>
      <c r="S2" s="143"/>
      <c r="T2" s="140" t="s">
        <v>12</v>
      </c>
      <c r="U2" s="140"/>
      <c r="V2" s="140"/>
      <c r="W2" s="142" t="s">
        <v>13</v>
      </c>
      <c r="X2" s="140"/>
      <c r="Y2" s="143"/>
      <c r="Z2" s="1"/>
      <c r="AA2" s="1"/>
      <c r="AB2" s="1"/>
      <c r="AC2" s="1"/>
      <c r="AD2" s="1"/>
      <c r="AE2" s="15"/>
      <c r="AF2" s="14"/>
      <c r="AG2" s="14"/>
      <c r="AH2" s="15"/>
      <c r="AI2" s="15"/>
      <c r="AJ2" s="15"/>
      <c r="AK2" s="15"/>
      <c r="AL2" s="15"/>
    </row>
    <row r="3" spans="1:39" ht="26.25">
      <c r="A3" s="1"/>
      <c r="B3" s="2"/>
      <c r="C3" s="96" t="str">
        <f>""</f>
        <v/>
      </c>
      <c r="D3" s="2"/>
      <c r="E3" s="100">
        <f>COUNTA(E9:E200)-E4</f>
        <v>3</v>
      </c>
      <c r="F3" s="97" t="s">
        <v>266</v>
      </c>
      <c r="G3" s="2"/>
      <c r="H3" s="2"/>
      <c r="I3" s="16"/>
      <c r="J3" s="16"/>
      <c r="K3" s="30"/>
      <c r="L3" s="22"/>
      <c r="M3" s="23"/>
      <c r="N3" s="22"/>
      <c r="O3" s="22"/>
      <c r="P3" s="22"/>
      <c r="Q3" s="24"/>
      <c r="R3" s="22"/>
      <c r="S3" s="25"/>
      <c r="T3" s="22"/>
      <c r="U3" s="22"/>
      <c r="V3" s="22"/>
      <c r="W3" s="26"/>
      <c r="X3" s="22"/>
      <c r="Y3" s="25"/>
      <c r="Z3" s="1"/>
      <c r="AA3" s="1"/>
      <c r="AB3" s="1"/>
      <c r="AC3" s="1"/>
      <c r="AD3" s="1"/>
      <c r="AE3" s="15"/>
      <c r="AF3" s="14"/>
      <c r="AG3" s="14"/>
      <c r="AH3" s="15"/>
      <c r="AI3" s="15"/>
      <c r="AJ3" s="15"/>
      <c r="AK3" s="15"/>
      <c r="AL3" s="15"/>
    </row>
    <row r="4" spans="1:39" ht="15.75">
      <c r="A4" s="1"/>
      <c r="B4" s="2"/>
      <c r="C4" s="96"/>
      <c r="D4" s="2"/>
      <c r="E4" s="101">
        <f>COUNTIF($E$9:$E$200,"No")</f>
        <v>102</v>
      </c>
      <c r="F4" s="98"/>
      <c r="G4" s="2"/>
      <c r="H4" s="28"/>
      <c r="I4" s="29"/>
      <c r="J4" s="29"/>
      <c r="K4" s="30"/>
      <c r="L4" s="31"/>
      <c r="M4" s="23"/>
      <c r="N4" s="31"/>
      <c r="O4" s="31"/>
      <c r="P4" s="22"/>
      <c r="Q4" s="21"/>
      <c r="R4" s="2"/>
      <c r="S4" s="25"/>
      <c r="T4" s="22"/>
      <c r="U4" s="22"/>
      <c r="V4" s="22"/>
      <c r="W4" s="26"/>
      <c r="X4" s="22"/>
      <c r="Y4" s="25"/>
      <c r="Z4" s="1"/>
      <c r="AA4" s="1"/>
      <c r="AB4" s="1"/>
      <c r="AC4" s="1"/>
      <c r="AD4" s="1"/>
      <c r="AE4" s="14"/>
      <c r="AF4" s="14"/>
      <c r="AG4" s="14"/>
      <c r="AH4" s="15"/>
      <c r="AI4" s="15"/>
      <c r="AJ4" s="15"/>
      <c r="AK4" s="15"/>
      <c r="AL4" s="15"/>
    </row>
    <row r="5" spans="1:39" ht="21">
      <c r="A5" s="1"/>
      <c r="B5" s="32" t="s">
        <v>14</v>
      </c>
      <c r="C5" s="32" t="s">
        <v>15</v>
      </c>
      <c r="D5" s="2"/>
      <c r="E5" s="32" t="s">
        <v>494</v>
      </c>
      <c r="F5" s="33"/>
      <c r="G5" s="2"/>
      <c r="H5" s="28"/>
      <c r="I5" s="29"/>
      <c r="J5" s="29"/>
      <c r="K5" s="30"/>
      <c r="L5" s="31"/>
      <c r="M5" s="23"/>
      <c r="N5" s="31"/>
      <c r="O5" s="31"/>
      <c r="P5" s="22"/>
      <c r="Q5" s="21"/>
      <c r="R5" s="2"/>
      <c r="S5" s="25"/>
      <c r="T5" s="22"/>
      <c r="U5" s="22"/>
      <c r="V5" s="22"/>
      <c r="W5" s="26"/>
      <c r="X5" s="22"/>
      <c r="Y5" s="25"/>
      <c r="Z5" s="1"/>
      <c r="AA5" s="1"/>
      <c r="AB5" s="1"/>
      <c r="AC5" s="1"/>
      <c r="AD5" s="1"/>
      <c r="AE5" s="14"/>
      <c r="AF5" s="14"/>
      <c r="AG5" s="14"/>
      <c r="AH5" s="15"/>
      <c r="AI5" s="15"/>
      <c r="AJ5" s="15"/>
      <c r="AK5" s="15"/>
      <c r="AL5" s="15"/>
    </row>
    <row r="6" spans="1:39" ht="15.75">
      <c r="A6" s="1"/>
      <c r="B6" s="34" t="s">
        <v>53</v>
      </c>
      <c r="C6" s="17" t="str">
        <f>VLOOKUP(B6,AL:AM,2,0)</f>
        <v>en</v>
      </c>
      <c r="D6" s="2"/>
      <c r="E6" s="35" t="str" cm="1">
        <f t="array" ref="E6">"AL9:"&amp;ADDRESS(_xlfn.AGGREGATE(14, 6, ROW(AL:AL)*(AL:AL&lt;&gt;""), 1), COLUMN(AL:AL))</f>
        <v>AL9:$AL$48</v>
      </c>
      <c r="F6" s="27"/>
      <c r="G6" s="130" t="s">
        <v>674</v>
      </c>
      <c r="H6" s="28"/>
      <c r="I6" s="29"/>
      <c r="J6" s="29"/>
      <c r="K6" s="30"/>
      <c r="L6" s="31"/>
      <c r="M6" s="23"/>
      <c r="N6" s="31"/>
      <c r="O6" s="31"/>
      <c r="P6" s="22"/>
      <c r="Q6" s="21"/>
      <c r="R6" s="2"/>
      <c r="S6" s="25"/>
      <c r="T6" s="22"/>
      <c r="U6" s="22"/>
      <c r="V6" s="22"/>
      <c r="W6" s="26"/>
      <c r="X6" s="22"/>
      <c r="Y6" s="25"/>
      <c r="Z6" s="1"/>
      <c r="AA6" s="1"/>
      <c r="AB6" s="1"/>
      <c r="AC6" s="1"/>
      <c r="AD6" s="1"/>
      <c r="AE6" s="104" t="s">
        <v>17</v>
      </c>
      <c r="AF6" s="15"/>
      <c r="AG6" s="15"/>
      <c r="AH6" s="15"/>
      <c r="AI6" s="15"/>
      <c r="AJ6" s="15"/>
      <c r="AK6" s="15"/>
      <c r="AL6" s="15"/>
    </row>
    <row r="7" spans="1:39">
      <c r="A7" s="1"/>
      <c r="B7" s="2"/>
      <c r="C7" s="96"/>
      <c r="D7" s="2"/>
      <c r="E7" s="20"/>
      <c r="F7" s="36"/>
      <c r="G7" s="36"/>
      <c r="H7" s="37"/>
      <c r="I7" s="28"/>
      <c r="J7" s="28"/>
      <c r="K7" s="31" t="s">
        <v>673</v>
      </c>
      <c r="L7" s="31" t="s">
        <v>673</v>
      </c>
      <c r="M7" s="38"/>
      <c r="N7" s="31" t="s">
        <v>673</v>
      </c>
      <c r="O7" s="31" t="s">
        <v>673</v>
      </c>
      <c r="P7" s="22"/>
      <c r="Q7" s="31" t="s">
        <v>673</v>
      </c>
      <c r="R7" s="31" t="s">
        <v>673</v>
      </c>
      <c r="S7" s="39"/>
      <c r="T7" s="31" t="s">
        <v>673</v>
      </c>
      <c r="U7" s="31" t="s">
        <v>673</v>
      </c>
      <c r="V7" s="22"/>
      <c r="W7" s="31" t="s">
        <v>673</v>
      </c>
      <c r="X7" s="31" t="s">
        <v>673</v>
      </c>
      <c r="Y7" s="39"/>
      <c r="Z7" s="31" t="s">
        <v>673</v>
      </c>
      <c r="AA7" s="31" t="s">
        <v>673</v>
      </c>
      <c r="AB7" s="31" t="s">
        <v>673</v>
      </c>
      <c r="AC7" s="31" t="s">
        <v>673</v>
      </c>
      <c r="AD7" s="31" t="s">
        <v>673</v>
      </c>
      <c r="AE7" s="35" t="str">
        <f>_xlfn.CONCAT(AH9:AH200)</f>
        <v/>
      </c>
      <c r="AF7" s="15"/>
      <c r="AG7" s="15"/>
      <c r="AH7" s="15"/>
      <c r="AI7" s="15" t="s">
        <v>224</v>
      </c>
      <c r="AJ7" s="15" t="s">
        <v>224</v>
      </c>
      <c r="AK7" s="138" t="s">
        <v>499</v>
      </c>
      <c r="AL7" s="138"/>
      <c r="AM7" s="138"/>
    </row>
    <row r="8" spans="1:39">
      <c r="A8" s="42" t="s">
        <v>19</v>
      </c>
      <c r="B8" s="43">
        <v>0</v>
      </c>
      <c r="C8" s="41" t="s">
        <v>18</v>
      </c>
      <c r="D8" s="43" t="s">
        <v>495</v>
      </c>
      <c r="E8" s="44" t="s">
        <v>20</v>
      </c>
      <c r="F8" s="43" t="s">
        <v>21</v>
      </c>
      <c r="G8" s="42" t="s">
        <v>22</v>
      </c>
      <c r="H8" s="42" t="s">
        <v>23</v>
      </c>
      <c r="I8" s="42" t="s">
        <v>24</v>
      </c>
      <c r="J8" s="42" t="s">
        <v>25</v>
      </c>
      <c r="K8" s="42" t="s">
        <v>26</v>
      </c>
      <c r="L8" s="42" t="s">
        <v>27</v>
      </c>
      <c r="M8" s="42" t="s">
        <v>28</v>
      </c>
      <c r="N8" s="42" t="s">
        <v>29</v>
      </c>
      <c r="O8" s="42" t="s">
        <v>27</v>
      </c>
      <c r="P8" s="42" t="s">
        <v>30</v>
      </c>
      <c r="Q8" s="42" t="s">
        <v>31</v>
      </c>
      <c r="R8" s="42" t="s">
        <v>27</v>
      </c>
      <c r="S8" s="42" t="s">
        <v>32</v>
      </c>
      <c r="T8" s="42" t="s">
        <v>33</v>
      </c>
      <c r="U8" s="42" t="s">
        <v>27</v>
      </c>
      <c r="V8" s="42" t="s">
        <v>34</v>
      </c>
      <c r="W8" s="42" t="s">
        <v>35</v>
      </c>
      <c r="X8" s="42" t="s">
        <v>27</v>
      </c>
      <c r="Y8" s="42" t="s">
        <v>36</v>
      </c>
      <c r="Z8" s="42" t="s">
        <v>37</v>
      </c>
      <c r="AA8" s="42" t="s">
        <v>38</v>
      </c>
      <c r="AB8" s="42" t="s">
        <v>39</v>
      </c>
      <c r="AC8" s="42" t="s">
        <v>40</v>
      </c>
      <c r="AD8" s="42" t="s">
        <v>41</v>
      </c>
      <c r="AE8" s="42" t="s">
        <v>496</v>
      </c>
      <c r="AF8" s="42" t="s">
        <v>497</v>
      </c>
      <c r="AG8" s="42" t="s">
        <v>498</v>
      </c>
      <c r="AH8" s="42" t="s">
        <v>42</v>
      </c>
      <c r="AI8" s="42" t="s">
        <v>43</v>
      </c>
      <c r="AJ8" s="42" t="s">
        <v>501</v>
      </c>
      <c r="AK8" s="42" t="s">
        <v>44</v>
      </c>
      <c r="AL8" s="42" t="s">
        <v>45</v>
      </c>
      <c r="AM8" s="42" t="s">
        <v>15</v>
      </c>
    </row>
    <row r="9" spans="1:39">
      <c r="A9" s="45" t="str" cm="1">
        <f t="array" ref="A9">IF(H9="PROJECT", CHAR(10) &amp; "- " &amp; _xlfn.TEXTJOIN(CHAR(10) &amp; "- ", TRUE, _xlfn._xlws.FILTER($I$9:$I$1000, ($B$9:$B$1000=B9) * ($H$9:$H$1000="Topic"))), "")</f>
        <v/>
      </c>
      <c r="B9" s="45">
        <f>IF(H9="","",IF(AND(H9="Topic",H8="PROJECT"),B8+1,IF(H9="PROJECT",B8,IF(AND(H9="Topic",H8="Topic"),B8,B8+1))))</f>
        <v>1</v>
      </c>
      <c r="C9" s="95">
        <v>18</v>
      </c>
      <c r="D9" s="46">
        <v>4</v>
      </c>
      <c r="E9" s="47" t="s">
        <v>46</v>
      </c>
      <c r="F9" s="48">
        <v>1</v>
      </c>
      <c r="G9" s="49" t="s">
        <v>158</v>
      </c>
      <c r="H9" s="49" t="s">
        <v>48</v>
      </c>
      <c r="I9" s="50" t="s">
        <v>753</v>
      </c>
      <c r="J9" s="51" t="s">
        <v>754</v>
      </c>
      <c r="K9" s="129" t="str">
        <f>IF(H9="Topic",
"[ROLE] Friendly tutor specializing in " &amp; $I$2 &amp; " | " &amp;
"[TOPIC] " &amp; I9 &amp; " | " &amp;
"[LEVEL] " &amp; G9 &amp; " | " &amp;
"[COUNT] " &amp; D9 &amp; " examples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$C9 &amp; " lines of EXECUTABLE code (STRICT: Do NOT count comments or blank lines). - NEVER exceed this limit. | " &amp;
"[FUNCTION RULE] Rule: " &amp; IF(G9="Beginner","Focus strictly on basic class definitions, the 'init' method, and simple object instantiation. DO NOT use flat linear scripts or procedural code outside of classes.", IF(G9="Intermediate", "STRICT REQUIREMENT: Integrate custom class definitions ('class'), 'init' constructor methods, and instance methods in EVERY example.", "Advanced OOP: Inheritance, method overriding, custom dunder methods ('str', 'repr', 'len'), property decorators (@property), and class/static methods.")) &amp; " | " &amp;
_xlfn._LONGTEXT("[CODE_CONSTRAINTS_RULE]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 &amp;
"[I_O_PARADIGM] Use Basic primitive types (int, float, str, bool) or simple lists/dictionaries. and gracefully handle print() statements with comma-separated values to display outputs clearly. when applicable. | " &amp;
"[INLINE_PACKAGE_MANAGER] If using external packages, use Native built-in functions, basic operators, and standard core execution models. at the top of the code block.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D9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IF(H9="PROJECT", Z9, ""))</f>
        <v xml:space="preserve">[ROLE] Friendly tutor specializing in Python OOP | [TOPIC] Inspect Python class relationships using object, __class__, __bases__, __subclasses__, and issubclass().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 | Stage 1 📖 Practice | Python OOP | 📊 Level: Intermediate | 🌐 Coding5s.com
**Concept:** Python Object Model and Base-Class Introspection (object, __class__, __bases__, __subclasses__, issubclass())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 s="103" t="str">
        <f>IF(OR(H9="Topic", UPPER(H9)="PROJECT"),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IF(UPPER(H9)="PROJECT", "building a PROJECT: " &amp; I9 &amp; ". Topics applied in this project: " &amp; A9 &amp; ". Project objective: " &amp; J9, "learning: " &amp; I9 &amp; ". Topic details: " &amp; J9) &amp; " | " &amp;
"[LIBRARY BEING LEARNED] " &amp; $I$3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IF(G9="Beginner", "Evaluate based on basic class instantiation, attribute assignment, and simple method calls. Do NOT expect advanced inheritance or decorators unless explicitly demanded.", IF(G9="Intermediate", "Expect clean class definitions, proper encapsulation, instance initialization via init, and correct use of self. Enforce basic OOP principles.", "Expect advanced OOP architecture using abstract base classes (abc.ABC), inheritance, polymorphism, custom exceptions, and composition over inheritance.")) &amp; " | " &amp;
_xlfn._LONGTEXT("[CODE_QUALITY_POLICIES]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&amp; IF(AJ9&lt;&gt;"", "[MENTOR CONTEXT ALERT] Be aware of the following infrastructure limitation for this exercise: " &amp; AJ9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Inspect Python class relationships using object, __class__, __bases__, __subclasses__, and issubclass().. Topic details: Python Object Model and Base-Class Introspection (object, __class__, __bases__, __subclasses__, issubclass())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 | Practice | Python OOP | 📊 Level: Intermediate
**Topic:** Inspect Python class relationships using object, __class__, __bases__, __subclasses__, and issubclass().
---
 | [FOOTER RULE - STRICT] End your response with: '--- ⚡ *Coding5s Mentor System — Eliminating Epistemic Debt*' | </v>
      </c>
      <c r="M9" s="52">
        <v>0</v>
      </c>
      <c r="N9" s="102" t="str">
        <f>IF(H9="Topic",
"[ROLE] Careless " &amp; $I$2 &amp; " Developer | " &amp;
"[TASK] Generate debugging challenges in " &amp; $I$2 &amp; " | | " &amp;
"[TOPIC] " &amp; I9 &amp; " | | " &amp;
"[LEVEL] " &amp; G9 &amp; " | | " &amp;
"[COUNT] " &amp; D9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
"[TESTING_FRAMEWORK_RULE] Validation using native assert statements or standard unittest.TestCase classes. | " &amp;
"[DEPENDENCY_MANAGEMENT_RULE] Standard Python runtime context. If external packages are needed, specify them strictly in support files or inline pip comments. | " &amp;
"[CODE CONSTRAINTS] Each challenge MUST include: EXACTLY 1 class definition, 1 init method, at least 1 instance method, and 1 class instantiation with method call. - " &amp; IF(G9="Beginner", "5–15", IF(G9="Intermediate", "10–25", "15–35")) &amp; " lines of EXECUTABLE broken Python code per challenge (STRICT: Do NOT count blank lines). All logic MUST be encapsulated inside class methods. | All challenges MUST have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D9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IF(H9="PROJECT", AA9, ""))</f>
        <v>[ROLE] Careless Python OOP Developer | [TASK] Generate debugging challenges in Python OOP | | [TOPIC] Inspect Python class relationships using object, __class__, __bases__, __subclasses__, and issubclass().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 | Stage 2 🐛 Debug | Python OOP | 📊 Level: Intermediate | 🌐 Coding5s.com
Concept: Python Object Model and Base-Class Introspection (object, __class__, __bases__, __subclasses__, issubclass())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 s="103" t="str">
        <f>IF(OR(H9="Topic", UPPER(H9)="PROJECT"),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IF(UPPER(H9)="PROJECT", "PROJECT: " &amp; I9 &amp; ". Topics involved: " &amp; A9 &amp; ". Project objective: " &amp; J9, "TOPIC: " &amp; I9 &amp; ". Topic details: " &amp; J9)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
_xlfn._LONGTEXT("[CORE_QUALITY_POLICY]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Inspect Python class relationships using object, __class__, __bases__, __subclasses__, and issubclass().. Topic details: Python Object Model and Base-Class Introspection (object, __class__, __bases__, __subclasses__, issubclass())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 | Debug | Python OOP | 📊 Level: Intermediate
**Topic:** Inspect Python class relationships using object, __class__, __bases__, __subclasses__, and issubclass().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 s="53">
        <v>0</v>
      </c>
      <c r="Q9" s="102" t="str">
        <f>IF(H9="Topic",
"[ROLE] Tech Lead | " &amp;
"[TASK] Assign incomplete " &amp; $I$2 &amp; " script challenges | " &amp;
"[TOPIC] " &amp; I9 &amp; " | " &amp;
"[LEVEL] " &amp; G9 &amp; " | " &amp;
"[COUNT] " &amp; D9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Standard Python built-ins. Strictly ZERO external PyPI packages required for beginner topics. | " &amp;
"[TESTING_FRAMEWORK_PROTOCOL] Simple console output verification via standard print() statements. | " &amp;
"[CHALLENGE_CONSTRAINTS_POLICY] For Beginner level, # TODO MUST be atomic (1-2 simple lines max, e.g., basic attribute assignment, primitive print call, or direct comparison). NO complex buffer redirections or string parsing. - " &amp; IF(G9="Beginner","5–15", IF(G9="Intermediate","10–25","15–35")) &amp; " 5–15 lines of EXECUTABLE base code. Code outside # TODO MUST be 100% valid and readable. All code MUST be encapsulated within a class structure; NEVER use flat linear scripts.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D9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I9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IF(G9="Beginner", "Clear explicit hint (no code) | ", IF(G9="Intermediate",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IF(H9="PROJECT", AB9, ""))</f>
        <v>[ROLE] Tech Lead | [TASK] Assign incomplete Python OOP script challenges | [TOPIC] Inspect Python class relationships using object, __class__, __bases__, __subclasses__, and issubclass().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 | Stage 3 🧩 Complete | Python OOP | 📊 Level: Intermediate | 🌐 Coding5s.com
**Concept:** Python Object Model and Base-Class Introspection (object, __class__, __bases__, __subclasses__, issubclass())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Inspect Python class relationships using object, __class__, __bases__, __subclasses__, and issubclass()..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 s="103" t="str">
        <f>IF(OR(H9="Topic", UPPER(H9)="PROJECT"),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IF(UPPER(H9)="PROJECT", "PROJECT: " &amp; I9 &amp; ". Topics involved: " &amp; A9 &amp; ". Project objective: " &amp; J9, "TOPIC: " &amp; I9 &amp; ". Topic details: " &amp; J9)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
_xlfn._LONGTEXT("[CORE_QUALITY_POLICY]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Inspect Python class relationships using object, __class__, __bases__, __subclasses__, and issubclass().. Topic details: Python Object Model and Base-Class Introspection (object, __class__, __bases__, __subclasses__, issubclass())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 | Complete | Python OOP | 📊 Level: Intermediate
**Topic:** Inspect Python class relationships using object, __class__, __bases__, __subclasses__, and issubclass().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 s="53">
        <v>0</v>
      </c>
      <c r="T9" s="102" t="str">
        <f>IF(H9="Topic",
"[ROLE] Tech Lead | " &amp;
"[TASK] Provide intentionally messy but functional code for learning debugging and improvement | " &amp;
"[TOPIC] " &amp; I9 &amp; " | " &amp;
"[LEVEL] " &amp; G9 &amp; " | " &amp;
"[COUNT] " &amp; D9 &amp; " challenges | " &amp;
"[LIBRARY BEING LEARNED] " &amp; $I$3 &amp; " | " &amp;
_xlfn._LONGTEXT("[ECOSYSTEM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D9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IF(H9="PROJECT", AC9, ""))</f>
        <v>[ROLE] Tech Lead | [TASK] Provide intentionally messy but functional code for learning debugging and improvement | [TOPIC] Inspect Python class relationships using object, __class__, __bases__, __subclasses__, and issubclass(). | [LEVEL] Intermediate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 | Stage 4 🧹 Refactor | Python OOP | 📊 Level: Intermediate | 🌐 Coding5s.com
**Concept:** Python Object Model and Base-Class Introspection (object, __class__, __bases__, __subclasses__, issubclass())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 s="103" t="str">
        <f>IF(OR(H9="Topic", UPPER(H9)="PROJECT"),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IF(UPPER(H9)="PROJECT", "PROJECT: " &amp; I9 &amp; ". Topics involved: " &amp; A9 &amp; ". Project objective: " &amp; J9, "TOPIC: " &amp; I9 &amp; ". Topic details: " &amp; J9)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
"[PYTHON QUALITY RULE - STRICT] Code MUST adhere strictly to PEP 8 guidelines. Use PascalCase for Classes, snake_case for methods/variables. Enforce solid OOP patterns: encapsulation, inheritance, and object composition.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Inspect Python class relationships using object, __class__, __bases__, __subclasses__, and issubclass().. Topic details: Python Object Model and Base-Class Introspection (object, __class__, __bases__, __subclasses__, issubclass())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 | Refactor | Python OOP | 📊 Level: Intermediate
**Topic:** Inspect Python class relationships using object, __class__, __bases__, __subclasses__, and issubclass().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 s="53">
        <v>0</v>
      </c>
      <c r="W9" s="87" t="str">
        <f>IF(H9="Topic",
"[ROLE] Tech Product Manager assigning a " &amp; $I$2 &amp; " Jira Ticket | " &amp;
"[TASK] Provide a guided implementation exercise with full solution for learning purposes | " &amp;
"[TOPIC] " &amp; I9 &amp; " | " &amp;
"[LEVEL] " &amp; G9 &amp; " | " &amp;
"[LIBRARY BEING LEARNED] " &amp; $I$3 &amp; " | " &amp;
_xlfn._LONGTEXT("[ECOSYSTEM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
"[FUNCTIONAL_STRUCTURE_POLICY] Rule: " &amp; IF(G9="Beginner", "Use simple scripts or minimal functions. ", IF(G9="Intermediate",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IF(G9="Beginner", "10–20", IF(G9="Intermediate", "15–30", "25–40")) &amp; " lines of EXECUTABLE code (STRICT) - V1.1 MUST be between " &amp; IF(G9="Beginner", "15–30", IF(G9="Intermediate",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IF(H9="PROJECT", AD9, ""))</f>
        <v>[ROLE] Tech Product Manager assigning a Python OOP Jira Ticket | [TASK] Provide a guided implementation exercise with full solution for learning purposes | [TOPIC] Inspect Python class relationships using object, __class__, __bases__, __subclasses__, and issubclass().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 | Stage 5 | Python OOP | 📊 Level: Intermediate | 🌐 Coding5s.com
**Concept:** Python Object Model and Base-Class Introspection (object, __class__, __bases__, __subclasses__, issubclass())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 s="103" t="str">
        <f>IF(OR(H9="Topic", UPPER(H9)="PROJECT"),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IF(UPPER(H9)="PROJECT", "PROJECT: " &amp; I9 &amp; ". Topics integrated: " &amp; A9 &amp; ". Business Goal: " &amp; J9, "TOPIC: " &amp; I9 &amp; ". Goal: " &amp; J9)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
_xlfn._LONGTEXT("[CODE_QUALITY_PROTOCOL] Code MUST adhere strictly to PEP 8 guidelines. Use PascalCase for Classes, snake_case for methods/variables. Enforce robust OOP architecture, design patterns (Factory, Strategy, Singleton), and abstract base classes using the abc m","odule.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Inspect Python class relationships using object, __class__, __bases__, __subclasses__, and issubclass().. Goal: Python Object Model and Base-Class Introspection (object, __class__, __bases__, __subclasses__, issubclass())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 | Extend | Python OOP | 📊 Level: Intermediate
**Topic:** Inspect Python class relationships using object, __class__, __bases__, __subclasses__, and issubclass().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 s="53">
        <v>0</v>
      </c>
      <c r="Z9" s="56" t="str">
        <f>IF(H9&lt;&gt;"PROJECT","",
"[TASK] Teach through a practical " &amp; $I$2 &amp; " - " &amp; $I$3 &amp; " project following the micro-learning methodology, acting as a supportive tutor, creating a project about  " &amp; I9 &amp; " | " &amp;
"[TOPICS USED] " &amp; A9 &amp; " | " &amp;
"[LEVEL] " &amp; G9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Native built-in functions, basic operators, and standard core execution models. at the top of the code block. Assume no project configuration file exists. | " &amp;
"[CODE_CONSTRAINTS_RULE] Standard basic logic validation using native assert statements. | " &amp;
_xlfn._LONGTEXT("[VISUAL_ARCHITECTURE_COMMENTS]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 &amp;
"[DATA ROBUSTNESS RULE] Handle real-world data safely | " &amp;
"[CODE CONSTRAINTS] MUST be between " &amp; IF(G9="Beginner", "25–40", IF(G9="Intermediate",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9" s="56" t="str">
        <f>IF(H9&lt;&gt;"PROJECT","",
"[ROLE] Careless " &amp; $I$2 &amp; " Developer | " &amp;
"[TASK] Generate debugging project in " &amp; $I$2 &amp; " | " &amp;
"[PROJECT] " &amp; I9 &amp; " | " &amp;
"[TOPICS USED] " &amp; A9 &amp; " | " &amp;
"[LEVEL] " &amp; G9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
"[LIBRARY BEING LEARNED] " &amp; $I$3 &amp; " | " &amp;
"[ECOSYSTEM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IF(G9="Beginner", "25–40", IF(G9="Intermediate", "30–60", "40–100")) &amp; " lines of EXECUTABLE code (STRICT: Do NOT count blank lines towards this limit) - Multi-step flow - 2–4 functions ONLY - main() as entry point " &amp; IF(G9&lt;&gt;"Advanced",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9" s="56" t="str">
        <f>IF(H9&lt;&gt;"PROJECT","",
"[ROLE] Tech Lead | " &amp;
"[TASK] Assign incomplete project script | " &amp;
"[PROJECT] " &amp; I9 &amp; " | " &amp;
"[TOPICS USED] " &amp; A9 &amp; " | " &amp;
"[LEVEL] " &amp; G9 &amp; "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
"[EXTERNAL_PACKAGE_PROTOCOL] Require standard pip tooling and requirements.txt file for external dependencies when applicable. | " &amp;
"[CHALLENGE_CONSTRAINTS_POLICY] MUST be between 25–40 lines of EXECUTABLE base Python code (STRICT: Do NOT count comments or # TODO blocks). " &amp; IF(G9="Beginner","25–40", IF(G9="Intermediate","30–60","40–100")) &amp; " Class-based object architecture. Require at least 1 class with internal state management. Logic integration located exclusively inside # TODO blocks.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9" s="56" t="str">
        <f>IF(H9&lt;&gt;"PROJECT","",
"[ROLE] Tech Lead | " &amp;
"[TASK] Provide a messy but functional project for refactoring | " &amp;
"[PROJECT] " &amp; I9 &amp; " | " &amp;
"[TOPICS USED] " &amp; A9 &amp; " | " &amp;
"[LEVEL] " &amp; G9 &amp; " | " &amp;
"[PERSONA RULE] Act as a Tech Lead. A junior wrote this working but messy code. Tone: professional but exhausted | " &amp;
"[HEADER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IF(G9="Beginner", "25–40", IF(G9="Intermediate",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9" s="56" t="str">
        <f>IF(H9&lt;&gt;"PROJECT","",
"[ROLE] Tech Product Manager assigning a " &amp; $I$2 &amp; " Jira Ticket | " &amp;
"[TASK] Provide a guided project implementation with full solution | " &amp;
"[PROJECT] " &amp; I9 &amp; " | " &amp;
"[TOPICS USED] " &amp; A9 &amp; " | " &amp;
"[LEVEL] " &amp; G9 &amp; " | " &amp;
"[PERSONA RULE] Act as a professional Tech Product Manager defining a project ticket | " &amp;
"[LIBRARY BEING LEARNED] " &amp; $I$3 &amp; " | " &amp;
_xlfn._LONGTEXT("[ECOSYSTEM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 &amp;
"[HEADER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IF(G9="Beginner", "Avoid complex structure. ", IF(G9="Intermediate",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9" s="55" t="s">
        <v>49</v>
      </c>
      <c r="AF9" s="55" t="s">
        <v>50</v>
      </c>
      <c r="AG9" s="55" t="s">
        <v>51</v>
      </c>
      <c r="AH9" s="56" t="str">
        <f t="shared" ref="AH9:AH40" si="0">IF(AE9=$B$6,AG9,"")</f>
        <v/>
      </c>
      <c r="AI9" s="54" t="s">
        <v>52</v>
      </c>
      <c r="AJ9" s="54"/>
      <c r="AK9" s="54">
        <v>1</v>
      </c>
      <c r="AL9" s="54" t="s">
        <v>53</v>
      </c>
      <c r="AM9" s="54" t="s">
        <v>54</v>
      </c>
    </row>
    <row r="10" spans="1:39">
      <c r="A10" s="45" t="str" cm="1">
        <f t="array" ref="A10">IF(H10="PROJECT", CHAR(10) &amp; "- " &amp; _xlfn.TEXTJOIN(CHAR(10) &amp; "- ", TRUE, _xlfn._xlws.FILTER($I$9:$I$1000, ($B$9:$B$1000=B10) * ($H$9:$H$1000="Topic"))), "")</f>
        <v/>
      </c>
      <c r="B10" s="45">
        <f t="shared" ref="B10:B73" si="1">IF(H10="","",IF(AND(H10="Topic",H9="PROJECT"),B9+1,IF(H10="PROJECT",B9,IF(AND(H10="Topic",H9="Topic"),B9,B9+1))))</f>
        <v>1</v>
      </c>
      <c r="C10" s="95">
        <v>18</v>
      </c>
      <c r="D10" s="57">
        <v>4</v>
      </c>
      <c r="E10" s="58" t="s">
        <v>46</v>
      </c>
      <c r="F10" s="59">
        <v>2</v>
      </c>
      <c r="G10" s="60" t="s">
        <v>158</v>
      </c>
      <c r="H10" s="60" t="s">
        <v>48</v>
      </c>
      <c r="I10" s="61" t="s">
        <v>755</v>
      </c>
      <c r="J10" s="62" t="s">
        <v>756</v>
      </c>
      <c r="K10" s="129" t="str">
        <f t="shared" ref="K10:K73" si="2">IF(H10="Topic",
"[ROLE] Friendly tutor specializing in " &amp; $I$2 &amp; " | " &amp;
"[TOPIC] " &amp; I10 &amp; " | " &amp;
"[LEVEL] " &amp; G10 &amp; " | " &amp;
"[COUNT] " &amp; D10 &amp; " examples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$C10 &amp; " lines of EXECUTABLE code (STRICT: Do NOT count comments or blank lines). - NEVER exceed this limit. | " &amp;
"[FUNCTION RULE] Rule: " &amp; IF(G10="Beginner","Focus strictly on basic class definitions, the 'init' method, and simple object instantiation. DO NOT use flat linear scripts or procedural code outside of classes.", IF(G10="Intermediate", "STRICT REQUIREMENT: Integrate custom class definitions ('class'), 'init' constructor methods, and instance methods in EVERY example.", "Advanced OOP: Inheritance, method overriding, custom dunder methods ('str', 'repr', 'len'), property decorators (@property), and class/static methods.")) &amp; " | " &amp;
_xlfn._LONGTEXT("[CODE_CONSTRAINTS_RULE]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 &amp;
"[I_O_PARADIGM] Use Basic primitive types (int, float, str, bool) or simple lists/dictionaries. and gracefully handle print() statements with comma-separated values to display outputs clearly. when applicable. | " &amp;
"[INLINE_PACKAGE_MANAGER] If using external packages, use Native built-in functions, basic operators, and standard core execution models. at the top of the code block.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F10 &amp; " | Stage 1 📖 Practice | " &amp; IF($I$3="", $I$2, $I$2&amp; " - " &amp;$I$3) &amp; " | 📊 Level: " &amp; G10 &amp; " | 🌐 Coding5s.com" &amp; CHAR(10) &amp; "**Concept:** " &amp; J10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D10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IF(AJ10&lt;&gt;"", AJ10,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IF(H10="PROJECT", Z10, ""))</f>
        <v xml:space="preserve">[ROLE] Friendly tutor specializing in Python OOP | [TOPIC] Define classes and inspect namespace metadata using class, __module__, __qualname__, and __doc__.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 | Stage 1 📖 Practice | Python OOP | 📊 Level: Intermediate | 🌐 Coding5s.com
**Concept:** Class Definitions and Namespace Metadata (class, __module__, __qualname__, __doc__)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 s="103" t="str">
        <f t="shared" ref="L10:L73" si="3">IF(OR(H10="Topic", UPPER(H10)="PROJECT"),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IF(UPPER(H10)="PROJECT", "building a PROJECT: " &amp; I10 &amp; ". Topics applied in this project: " &amp; A10 &amp; ". Project objective: " &amp; J10, "learning: " &amp; I10 &amp; ". Topic details: " &amp; J10) &amp; " | " &amp;
"[LIBRARY BEING LEARNED] " &amp; $I$3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IF(G10="Beginner", "Evaluate based on basic class instantiation, attribute assignment, and simple method calls. Do NOT expect advanced inheritance or decorators unless explicitly demanded.", IF(G10="Intermediate", "Expect clean class definitions, proper encapsulation, instance initialization via init, and correct use of self. Enforce basic OOP principles.", "Expect advanced OOP architecture using abstract base classes (abc.ABC), inheritance, polymorphism, custom exceptions, and composition over inheritance.")) &amp; " | " &amp;
_xlfn._LONGTEXT("[CODE_QUALITY_POLICIES]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&amp; IF(AJ10&lt;&gt;"", "[MENTOR CONTEXT ALERT] Be aware of the following infrastructure limitation for this exercise: " &amp; AJ10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IF(UPPER(H10)="PROJECT",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IF(UPPER(H10)="PROJECT",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IF(UPPER(H10)="PROJECT", "Project #", "Topic #") &amp; F10 &amp; " | Practice | " &amp; IF($I$3="", $I$2, $I$2&amp; " - " &amp;$I$3) &amp; " | 📊 Level: " &amp; G10 &amp; CHAR(10) &amp; "**" &amp; IF(UPPER(H10)="PROJECT", "Project", "Topic") &amp; ":** " &amp; I10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classes and inspect namespace metadata using class, __module__, __qualname__, and __doc__.. Topic details: Class Definitions and Namespace Metadata (class, __module__, __qualname__, __doc__)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 | Practice | Python OOP | 📊 Level: Intermediate
**Topic:** Define classes and inspect namespace metadata using class, __module__, __qualname__, and __doc__.
---
 | [FOOTER RULE - STRICT] End your response with: '--- ⚡ *Coding5s Mentor System — Eliminating Epistemic Debt*' | </v>
      </c>
      <c r="M10" s="52">
        <v>0</v>
      </c>
      <c r="N10" s="102" t="str">
        <f t="shared" ref="N10:N73" si="4">IF(H10="Topic",
"[ROLE] Careless " &amp; $I$2 &amp; " Developer | " &amp;
"[TASK] Generate debugging challenges in " &amp; $I$2 &amp; " | | " &amp;
"[TOPIC] " &amp; I10 &amp; " | | " &amp;
"[LEVEL] " &amp; G10 &amp; " | | " &amp;
"[COUNT] " &amp; D10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F10 &amp; " | Stage 2 🐛 Debug | " &amp; IF($I$3="", $I$2, $I$2&amp; " - " &amp;$I$3) &amp; " | 📊 Level: " &amp; G10 &amp; " | 🌐 Coding5s.com" &amp; CHAR(10) &amp; "Concept: " &amp; J10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
"[TESTING_FRAMEWORK_RULE] Validation using native assert statements or standard unittest.TestCase classes. | " &amp;
"[DEPENDENCY_MANAGEMENT_RULE] Standard Python runtime context. If external packages are needed, specify them strictly in support files or inline pip comments. | " &amp;
"[CODE CONSTRAINTS] Each challenge MUST include: EXACTLY 1 class definition, 1 init method, at least 1 instance method, and 1 class instantiation with method call. - " &amp; IF(G10="Beginner", "5–15", IF(G10="Intermediate", "10–25", "15–35")) &amp; " lines of EXECUTABLE broken Python code per challenge (STRICT: Do NOT count blank lines). All logic MUST be encapsulated inside class methods. | All challenges MUST have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D10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IF(H10="PROJECT", AA10, ""))</f>
        <v>[ROLE] Careless Python OOP Developer | [TASK] Generate debugging challenges in Python OOP | | [TOPIC] Define classes and inspect namespace metadata using class, __module__, __qualname__, and __doc__.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 | Stage 2 🐛 Debug | Python OOP | 📊 Level: Intermediate | 🌐 Coding5s.com
Concept: Class Definitions and Namespace Metadata (class, __module__, __qualname__, __doc__)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 s="103" t="str">
        <f t="shared" ref="O10:O73" si="5">IF(OR(H10="Topic", UPPER(H10)="PROJECT"),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IF(UPPER(H10)="PROJECT", "PROJECT: " &amp; I10 &amp; ". Topics involved: " &amp; A10 &amp; ". Project objective: " &amp; J10, "TOPIC: " &amp; I10 &amp; ". Topic details: " &amp; J10)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IF(UPPER(H10)="PROJECT", "Project #", "Topic #") &amp; F10 &amp; " | Debug | " &amp; IF($I$3="", $I$2, $I$2&amp; " - " &amp;$I$3) &amp; " | 📊 Level: " &amp; G10 &amp; CHAR(10) &amp; "**" &amp; IF(UPPER(H10)="PROJECT", "Project", "Topic") &amp; ":** " &amp; I10 &amp; CHAR(10) &amp; "---" &amp; CHAR(10) &amp; " | " &amp;
_xlfn._LONGTEXT("[CORE_QUALITY_POLICY]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classes and inspect namespace metadata using class, __module__, __qualname__, and __doc__.. Topic details: Class Definitions and Namespace Metadata (class, __module__, __qualname__, __doc__)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 | Debug | Python OOP | 📊 Level: Intermediate
**Topic:** Define classes and inspect namespace metadata using class, __module__, __qualname__, and __doc__.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 s="52">
        <v>0</v>
      </c>
      <c r="Q10" s="102" t="str">
        <f t="shared" ref="Q10:Q73" si="6">IF(H10="Topic",
"[ROLE] Tech Lead | " &amp;
"[TASK] Assign incomplete " &amp; $I$2 &amp; " script challenges | " &amp;
"[TOPIC] " &amp; I10 &amp; " | " &amp;
"[LEVEL] " &amp; G10 &amp; " | " &amp;
"[COUNT] " &amp; D10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F10 &amp; " | Stage 3 🧩 Complete | " &amp; IF($I$3="", $I$2, $I$2&amp; " - " &amp;$I$3) &amp; " | 📊 Level: " &amp; G10 &amp; " | 🌐 Coding5s.com" &amp; CHAR(10) &amp; "**Concept:** " &amp; J10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Standard Python built-ins. Strictly ZERO external PyPI packages required for beginner topics. | " &amp;
"[TESTING_FRAMEWORK_PROTOCOL] Simple console output verification via standard print() statements. | " &amp;
"[CHALLENGE_CONSTRAINTS_POLICY] For Beginner level, # TODO MUST be atomic (1-2 simple lines max, e.g., basic attribute assignment, primitive print call, or direct comparison). NO complex buffer redirections or string parsing. - " &amp; IF(G10="Beginner","5–15", IF(G10="Intermediate","10–25","15–35")) &amp; " 5–15 lines of EXECUTABLE base code. Code outside # TODO MUST be 100% valid and readable. All code MUST be encapsulated within a class structure; NEVER use flat linear scripts.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D10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I10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IF(G10="Beginner", "Clear explicit hint (no code) | ", IF(G10="Intermediate",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IF(H10="PROJECT", AB10, ""))</f>
        <v>[ROLE] Tech Lead | [TASK] Assign incomplete Python OOP script challenges | [TOPIC] Define classes and inspect namespace metadata using class, __module__, __qualname__, and __doc__.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 | Stage 3 🧩 Complete | Python OOP | 📊 Level: Intermediate | 🌐 Coding5s.com
**Concept:** Class Definitions and Namespace Metadata (class, __module__, __qualname__, __doc__)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classes and inspect namespace metadata using class, __module__, __qualname__, and __doc__..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 s="103" t="str">
        <f t="shared" ref="R10:R73" si="7">IF(OR(H10="Topic", UPPER(H10)="PROJECT"),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IF(UPPER(H10)="PROJECT", "PROJECT: " &amp; I10 &amp; ". Topics involved: " &amp; A10 &amp; ". Project objective: " &amp; J10, "TOPIC: " &amp; I10 &amp; ". Topic details: " &amp; J10)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IF(UPPER(H10)="PROJECT", "Project #", "Topic #") &amp; F10 &amp; " | Complete | " &amp; IF($I$3="", $I$2, $I$2&amp; " - " &amp;$I$3) &amp; " | 📊 Level: " &amp; G10 &amp; CHAR(10) &amp; "**" &amp; IF(UPPER(H10)="PROJECT", "Project", "Topic") &amp; ":** " &amp; I10 &amp; CHAR(10) &amp; "---" &amp; CHAR(10) &amp; " | " &amp;
_xlfn._LONGTEXT("[CORE_QUALITY_POLICY]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classes and inspect namespace metadata using class, __module__, __qualname__, and __doc__.. Topic details: Class Definitions and Namespace Metadata (class, __module__, __qualname__, __doc__)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 | Complete | Python OOP | 📊 Level: Intermediate
**Topic:** Define classes and inspect namespace metadata using class, __module__, __qualname__, and __doc__.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 s="52">
        <v>0</v>
      </c>
      <c r="T10" s="102" t="str">
        <f t="shared" ref="T10:T73" si="8">IF(H10="Topic",
"[ROLE] Tech Lead | " &amp;
"[TASK] Provide intentionally messy but functional code for learning debugging and improvement | " &amp;
"[TOPIC] " &amp; I10 &amp; " | " &amp;
"[LEVEL] " &amp; G10 &amp; " | " &amp;
"[COUNT] " &amp; D10 &amp; " challenges | " &amp;
"[LIBRARY BEING LEARNED] " &amp; $I$3 &amp; " | " &amp;
_xlfn._LONGTEXT("[ECOSYSTEM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F10 &amp; " | Stage 4 🧹 Refactor | " &amp; IF($I$3="", $I$2, $I$2&amp; " - " &amp;$I$3) &amp; " | 📊 Level: " &amp; G10 &amp; " | 🌐 Coding5s.com" &amp; CHAR(10) &amp; "**Concept:** " &amp; J10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D10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IF(G10="Beginner", "5–15", IF(G10="Intermediate",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IF(H10="PROJECT", AC10, ""))</f>
        <v>[ROLE] Tech Lead | [TASK] Provide intentionally messy but functional code for learning debugging and improvement | [TOPIC] Define classes and inspect namespace metadata using class, __module__, __qualname__, and __doc__. | [LEVEL] Intermediate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 | Stage 4 🧹 Refactor | Python OOP | 📊 Level: Intermediate | 🌐 Coding5s.com
**Concept:** Class Definitions and Namespace Metadata (class, __module__, __qualname__, __doc__)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 s="103" t="str">
        <f t="shared" ref="U10:U73" si="9">IF(OR(H10="Topic", UPPER(H10)="PROJECT"),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IF(UPPER(H10)="PROJECT", "PROJECT: " &amp; I10 &amp; ". Topics involved: " &amp; A10 &amp; ". Project objective: " &amp; J10, "TOPIC: " &amp; I10 &amp; ". Topic details: " &amp; J10)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IF(UPPER(H10)="PROJECT", "Project #", "Topic #") &amp; F10 &amp; " | Refactor | " &amp; IF($I$3="", $I$2, $I$2&amp; " - " &amp;$I$3) &amp; " | 📊 Level: " &amp; G10 &amp; CHAR(10) &amp; "**" &amp; IF(UPPER(H10)="PROJECT", "Project", "Topic") &amp; ":** " &amp; I10 &amp; CHAR(10) &amp; "---" &amp; CHAR(10) &amp; " | " &amp;
"[PYTHON QUALITY RULE - STRICT] Code MUST adhere strictly to PEP 8 guidelines. Use PascalCase for Classes, snake_case for methods/variables. Enforce solid OOP patterns: encapsulation, inheritance, and object composition.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Define classes and inspect namespace metadata using class, __module__, __qualname__, and __doc__.. Topic details: Class Definitions and Namespace Metadata (class, __module__, __qualname__, __doc__)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 | Refactor | Python OOP | 📊 Level: Intermediate
**Topic:** Define classes and inspect namespace metadata using class, __module__, __qualname__, and __doc__.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 s="52">
        <v>0</v>
      </c>
      <c r="W10" s="87" t="str">
        <f t="shared" ref="W10:W73" si="10">IF(H10="Topic",
"[ROLE] Tech Product Manager assigning a " &amp; $I$2 &amp; " Jira Ticket | " &amp;
"[TASK] Provide a guided implementation exercise with full solution for learning purposes | " &amp;
"[TOPIC] " &amp; I10 &amp; " | " &amp;
"[LEVEL] " &amp; G10 &amp; " | " &amp;
"[LIBRARY BEING LEARNED] " &amp; $I$3 &amp; " | " &amp;
_xlfn._LONGTEXT("[ECOSYSTEM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F10 &amp; " | Stage 5 | " &amp; IF($I$3="", $I$2, $I$2&amp; " - " &amp;$I$3) &amp; " | 📊 Level: " &amp; G10 &amp; " | 🌐 Coding5s.com" &amp; CHAR(10) &amp; "**Concept:** " &amp; J10 &amp; CHAR(10) &amp; "---" &amp; CHAR(10) &amp; " | " &amp;
"[FUNCTIONAL_STRUCTURE_POLICY] Rule: " &amp; IF(G10="Beginner", "Use simple scripts or minimal functions. ", IF(G10="Intermediate",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IF(G10="Beginner", "10–20", IF(G10="Intermediate", "15–30", "25–40")) &amp; " lines of EXECUTABLE code (STRICT) - V1.1 MUST be between " &amp; IF(G10="Beginner", "15–30", IF(G10="Intermediate",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IF(H10="PROJECT", AD10, ""))</f>
        <v>[ROLE] Tech Product Manager assigning a Python OOP Jira Ticket | [TASK] Provide a guided implementation exercise with full solution for learning purposes | [TOPIC] Define classes and inspect namespace metadata using class, __module__, __qualname__, and __doc__.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 | Stage 5 | Python OOP | 📊 Level: Intermediate | 🌐 Coding5s.com
**Concept:** Class Definitions and Namespace Metadata (class, __module__, __qualname__, __doc__)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 s="103" t="str">
        <f t="shared" ref="X10:X73" si="11">IF(OR(H10="Topic", UPPER(H10)="PROJECT"),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IF(UPPER(H10)="PROJECT", "PROJECT: " &amp; I10 &amp; ". Topics integrated: " &amp; A10 &amp; ". Business Goal: " &amp; J10, "TOPIC: " &amp; I10 &amp; ". Goal: " &amp; J10)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IF(UPPER(H10)="PROJECT", "Project #", "Topic #") &amp; F10 &amp; " | Extend | " &amp; IF($I$3="", $I$2, $I$2&amp; " - " &amp;$I$3) &amp; " | 📊 Level: " &amp; G10 &amp; CHAR(10) &amp; "**" &amp; IF(UPPER(H10)="PROJECT", "Project", "Topic") &amp; ":** " &amp; I10 &amp; CHAR(10) &amp; "---" &amp; CHAR(10) &amp; " | " &amp;
_xlfn._LONGTEXT("[CODE_QUALITY_PROTOCOL] Code MUST adhere strictly to PEP 8 guidelines. Use PascalCase for Classes, snake_case for methods/variables. Enforce robust OOP architecture, design patterns (Factory, Strategy, Singleton), and abstract base classes using the abc m","odule.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classes and inspect namespace metadata using class, __module__, __qualname__, and __doc__.. Goal: Class Definitions and Namespace Metadata (class, __module__, __qualname__, __doc__)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 | Extend | Python OOP | 📊 Level: Intermediate
**Topic:** Define classes and inspect namespace metadata using class, __module__, __qualname__, and __doc__.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 s="52">
        <v>0</v>
      </c>
      <c r="Z10" s="56" t="str">
        <f t="shared" ref="Z10:Z73" si="12">IF(H10&lt;&gt;"PROJECT","",
"[TASK] Teach through a practical " &amp; $I$2 &amp; " - " &amp; $I$3 &amp; " project following the micro-learning methodology, acting as a supportive tutor, creating a project about  " &amp; I10 &amp; " | " &amp;
"[TOPICS USED] " &amp; A10 &amp; " | " &amp;
"[LEVEL] " &amp; G10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Native built-in functions, basic operators, and standard core execution models. at the top of the code block. Assume no project configuration file exists. | " &amp;
"[CODE_CONSTRAINTS_RULE] Standard basic logic validation using native assert statements. | " &amp;
_xlfn._LONGTEXT("[VISUAL_ARCHITECTURE_COMMENTS]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 &amp;
"[DATA ROBUSTNESS RULE] Handle real-world data safely | " &amp;
"[CODE CONSTRAINTS] MUST be between " &amp; IF(G10="Beginner", "25–40", IF(G10="Intermediate",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F10 &amp; " | Stage 1 | " &amp; IF($I$3="", $I$2, $I$2&amp; " - " &amp;$I$3) &amp; " | 📊 Level: " &amp; G10 &amp; " | 🌐 Coding5s.com" &amp; CHAR(10) &amp; "**Project:** " &amp; J10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0" s="56" t="str">
        <f t="shared" ref="AA10:AA73" si="13">IF(H10&lt;&gt;"PROJECT","",
"[ROLE] Careless " &amp; $I$2 &amp; " Developer | " &amp;
"[TASK] Generate debugging project in " &amp; $I$2 &amp; " | " &amp;
"[PROJECT] " &amp; I10 &amp; " | " &amp;
"[TOPICS USED] " &amp; A10 &amp; " | " &amp;
"[LEVEL] " &amp; G10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F10 &amp; " | Stage 2 | " &amp; IF($I$3="", $I$2, $I$2&amp; " - " &amp;$I$3) &amp; " | 📊 Level: " &amp; G10 &amp; " | 🌐 Coding5s.com" &amp; CHAR(10) &amp; "Project: " &amp; J10 &amp; CHAR(10) &amp; "---" &amp; CHAR(10) &amp; " | " &amp;
"[LIBRARY BEING LEARNED] " &amp; $I$3 &amp; " | " &amp;
"[ECOSYSTEM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AE8 &amp; " | " &amp;
"[LANGUAGE SEED CONTEXT] " &amp; IF($AE$7 = "", "Language Seed Not Necessary", "You MUST strictly follow this seed context to enhance, adapt, and naturalize your tone, vocabulary, and instructional quality in " &amp; $B$6 &amp; ": " &amp; $AE$7) &amp; " | " &amp;
_xlfn._LONGTEXT("[BUG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IF(G10="Beginner", "25–40", IF(G10="Intermediate", "30–60", "40–100")) &amp; " lines of EXECUTABLE code (STRICT: Do NOT count blank lines towards this limit) - Multi-step flow - 2–4 functions ONLY - main() as entry point " &amp; IF(G10&lt;&gt;"Advanced",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0" s="56" t="str">
        <f t="shared" ref="AB10:AB73" si="14">IF(H10&lt;&gt;"PROJECT","",
"[ROLE] Tech Lead | " &amp;
"[TASK] Assign incomplete project script | " &amp;
"[PROJECT] " &amp; I10 &amp; " | " &amp;
"[TOPICS USED] " &amp; A10 &amp; " | " &amp;
"[LEVEL] " &amp; G10 &amp; "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F10 &amp; " | Stage 3 | " &amp; IF($I$3="", $I$2, $I$2&amp; " - " &amp;$I$3) &amp; " | 📊 Level: " &amp; G10 &amp; " | 🌐 Coding5s.com" &amp; CHAR(10) &amp; "**Project:** " &amp; J10 &amp; CHAR(10) &amp; "---" &amp; CHAR(10) &amp; " | " &amp;
"[EXTERNAL_PACKAGE_PROTOCOL] Require standard pip tooling and requirements.txt file for external dependencies when applicable. | " &amp;
"[CHALLENGE_CONSTRAINTS_POLICY] MUST be between 25–40 lines of EXECUTABLE base Python code (STRICT: Do NOT count comments or # TODO blocks). " &amp; IF(G10="Beginner","25–40", IF(G10="Intermediate","30–60","40–100")) &amp; " Class-based object architecture. Require at least 1 class with internal state management. Logic integration located exclusively inside # TODO blocks.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0" s="56" t="str">
        <f t="shared" ref="AC10:AC73" si="15">IF(H10&lt;&gt;"PROJECT","",
"[ROLE] Tech Lead | " &amp;
"[TASK] Provide a messy but functional project for refactoring | " &amp;
"[PROJECT] " &amp; I10 &amp; " | " &amp;
"[TOPICS USED] " &amp; A10 &amp; " | " &amp;
"[LEVEL] " &amp; G10 &amp; " | " &amp;
"[PERSONA RULE] Act as a Tech Lead. A junior wrote this working but messy code. Tone: professional but exhausted | " &amp;
"[HEADER RULE - STRICT] You MUST start your entire response EXACTLY with this markdown block (do not print anything before it):" &amp; CHAR(10) &amp; "### 🚀 Project #" &amp; F10 &amp; " | Stage 4 | " &amp; IF($I$3="", $I$2, $I$2&amp; " - " &amp;$I$3) &amp; " | 📊 Level: " &amp; G10 &amp; " | 🌐 Coding5s.com" &amp; CHAR(10) &amp; "**Project:** " &amp; J10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IF(G10="Beginner", "25–40", IF(G10="Intermediate",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0" s="56" t="str">
        <f t="shared" ref="AD10:AD73" si="16">IF(H10&lt;&gt;"PROJECT","",
"[ROLE] Tech Product Manager assigning a " &amp; $I$2 &amp; " Jira Ticket | " &amp;
"[TASK] Provide a guided project implementation with full solution | " &amp;
"[PROJECT] " &amp; I10 &amp; " | " &amp;
"[TOPICS USED] " &amp; A10 &amp; " | " &amp;
"[LEVEL] " &amp; G10 &amp; " | " &amp;
"[PERSONA RULE] Act as a professional Tech Product Manager defining a project ticket | " &amp;
"[LIBRARY BEING LEARNED] " &amp; $I$3 &amp; " | " &amp;
_xlfn._LONGTEXT("[ECOSYSTEM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 &amp;
"[HEADER RULE - STRICT] You MUST start your entire response EXACTLY with this markdown block (do not print anything before it):" &amp; CHAR(10) &amp; "### 🚀 Project #" &amp; F10 &amp; " | Stage 5 | " &amp; IF($I$3="", $I$2, $I$2&amp; " - " &amp;$I$3) &amp; " | 📊 Level: " &amp; G10 &amp; " | 🌐 Coding5s.com" &amp; CHAR(10) &amp; "**Project:** " &amp; J10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IF(G10="Beginner", "20–35", IF(G10="Intermediate", "30–50", "45–70")) &amp; " lines of EXECUTABLE code (STRICT) - V1.1 MUST be between " &amp; IF(G10="Beginner", "30–50", IF(G10="Intermediate",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IF(G10="Beginner", "Avoid complex structure. ", IF(G10="Intermediate",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0" s="55" t="s">
        <v>55</v>
      </c>
      <c r="AF10" s="55" t="s">
        <v>56</v>
      </c>
      <c r="AG10" s="55" t="s">
        <v>57</v>
      </c>
      <c r="AH10" s="56" t="str">
        <f t="shared" si="0"/>
        <v/>
      </c>
      <c r="AI10" s="54" t="s">
        <v>58</v>
      </c>
      <c r="AJ10" s="54"/>
      <c r="AK10" s="54">
        <v>2</v>
      </c>
      <c r="AL10" s="54" t="s">
        <v>16</v>
      </c>
      <c r="AM10" s="54" t="s">
        <v>59</v>
      </c>
    </row>
    <row r="11" spans="1:39">
      <c r="A11" s="45" t="str" cm="1">
        <f t="array" ref="A11">IF(H11="PROJECT", CHAR(10) &amp; "- " &amp; _xlfn.TEXTJOIN(CHAR(10) &amp; "- ", TRUE, _xlfn._xlws.FILTER($I$9:$I$1000, ($B$9:$B$1000=B11) * ($H$9:$H$1000="Topic"))), "")</f>
        <v/>
      </c>
      <c r="B11" s="45">
        <f t="shared" si="1"/>
        <v>1</v>
      </c>
      <c r="C11" s="95">
        <v>22</v>
      </c>
      <c r="D11" s="46">
        <v>5</v>
      </c>
      <c r="E11" s="58" t="s">
        <v>46</v>
      </c>
      <c r="F11" s="48">
        <v>3</v>
      </c>
      <c r="G11" s="49" t="s">
        <v>159</v>
      </c>
      <c r="H11" s="49" t="s">
        <v>48</v>
      </c>
      <c r="I11" s="50" t="s">
        <v>757</v>
      </c>
      <c r="J11" s="51" t="s">
        <v>758</v>
      </c>
      <c r="K11" s="129" t="str">
        <f t="shared" si="2"/>
        <v xml:space="preserve">[ROLE] Friendly tutor specializing in Python OOP | [TOPIC] Transform class objects using @decorator, class, setattr(), and getattr().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 | Stage 1 📖 Practice | Python OOP | 📊 Level: Advanced | 🌐 Coding5s.com
**Concept:** Class Decorators and Class Replacement (@decorator, class, setattr(), getattr())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Transform class objects using @decorator, class, setattr(), and getattr().. Topic details: Class Decorators and Class Replacement (@decorator, class, setattr(), getattr())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 | Practice | Python OOP | 📊 Level: Advanced
**Topic:** Transform class objects using @decorator, class, setattr(), and getattr().
---
 | [FOOTER RULE - STRICT] End your response with: '--- ⚡ *Coding5s Mentor System — Eliminating Epistemic Debt*' | </v>
      </c>
      <c r="M11" s="52">
        <v>0</v>
      </c>
      <c r="N11" s="102" t="str">
        <f t="shared" si="4"/>
        <v>[ROLE] Careless Python OOP Developer | [TASK] Generate debugging challenges in Python OOP | | [TOPIC] Transform class objects using @decorator, class, setattr(), and getattr().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 | Stage 2 🐛 Debug | Python OOP | 📊 Level: Advanced | 🌐 Coding5s.com
Concept: Class Decorators and Class Replacement (@decorator, class, setattr(), getattr())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Transform class objects using @decorator, class, setattr(), and getattr().. Topic details: Class Decorators and Class Replacement (@decorator, class, setattr(), getattr())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 | Debug | Python OOP | 📊 Level: Advanced
**Topic:** Transform class objects using @decorator, class, setattr(), and getattr().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 s="53">
        <v>0</v>
      </c>
      <c r="Q11" s="102" t="str">
        <f t="shared" si="6"/>
        <v>[ROLE] Tech Lead | [TASK] Assign incomplete Python OOP script challenges | [TOPIC] Transform class objects using @decorator, class, setattr(), and getattr().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 | Stage 3 🧩 Complete | Python OOP | 📊 Level: Advanced | 🌐 Coding5s.com
**Concept:** Class Decorators and Class Replacement (@decorator, class, setattr(), getattr())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Transform class objects using @decorator, class, setattr(), and getattr()..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Transform class objects using @decorator, class, setattr(), and getattr().. Topic details: Class Decorators and Class Replacement (@decorator, class, setattr(), getattr())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 | Complete | Python OOP | 📊 Level: Advanced
**Topic:** Transform class objects using @decorator, class, setattr(), and getattr().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 s="53">
        <v>0</v>
      </c>
      <c r="T11" s="102" t="str">
        <f t="shared" si="8"/>
        <v>[ROLE] Tech Lead | [TASK] Provide intentionally messy but functional code for learning debugging and improvement | [TOPIC] Transform class objects using @decorator, class, setattr(), and getattr().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 | Stage 4 🧹 Refactor | Python OOP | 📊 Level: Advanced | 🌐 Coding5s.com
**Concept:** Class Decorators and Class Replacement (@decorator, class, setattr(), getattr())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Transform class objects using @decorator, class, setattr(), and getattr().. Topic details: Class Decorators and Class Replacement (@decorator, class, setattr(), getattr())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 | Refactor | Python OOP | 📊 Level: Advanced
**Topic:** Transform class objects using @decorator, class, setattr(), and getattr().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 s="53">
        <v>0</v>
      </c>
      <c r="W11" s="87" t="str">
        <f t="shared" si="10"/>
        <v>[ROLE] Tech Product Manager assigning a Python OOP Jira Ticket | [TASK] Provide a guided implementation exercise with full solution for learning purposes | [TOPIC] Transform class objects using @decorator, class, setattr(), and getattr().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 | Stage 5 | Python OOP | 📊 Level: Advanced | 🌐 Coding5s.com
**Concept:** Class Decorators and Class Replacement (@decorator, class, setattr(), getattr())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Transform class objects using @decorator, class, setattr(), and getattr().. Goal: Class Decorators and Class Replacement (@decorator, class, setattr(), getattr())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 | Extend | Python OOP | 📊 Level: Advanced
**Topic:** Transform class objects using @decorator, class, setattr(), and getattr().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 s="53">
        <v>0</v>
      </c>
      <c r="Z11" s="56" t="str">
        <f t="shared" si="12"/>
        <v/>
      </c>
      <c r="AA11" s="56" t="str">
        <f t="shared" si="13"/>
        <v/>
      </c>
      <c r="AB11" s="56" t="str">
        <f t="shared" si="14"/>
        <v/>
      </c>
      <c r="AC11" s="56" t="str">
        <f t="shared" si="15"/>
        <v/>
      </c>
      <c r="AD11" s="56" t="str">
        <f t="shared" si="16"/>
        <v/>
      </c>
      <c r="AE11" s="55" t="s">
        <v>60</v>
      </c>
      <c r="AF11" s="55" t="s">
        <v>61</v>
      </c>
      <c r="AG11" s="55" t="s">
        <v>62</v>
      </c>
      <c r="AH11" s="56" t="str">
        <f t="shared" si="0"/>
        <v/>
      </c>
      <c r="AI11" s="54" t="s">
        <v>63</v>
      </c>
      <c r="AJ11" s="54"/>
      <c r="AK11" s="54">
        <v>3</v>
      </c>
      <c r="AL11" s="54" t="s">
        <v>64</v>
      </c>
      <c r="AM11" s="54" t="s">
        <v>65</v>
      </c>
    </row>
    <row r="12" spans="1:39">
      <c r="A12" s="45" t="str" cm="1">
        <f t="array" ref="A12">IF(H12="PROJECT", CHAR(10) &amp; "- " &amp; _xlfn.TEXTJOIN(CHAR(10) &amp; "- ", TRUE, _xlfn._xlws.FILTER($I$9:$I$1000, ($B$9:$B$1000=B12) * ($H$9:$H$1000="Topic"))), "")</f>
        <v/>
      </c>
      <c r="B12" s="45">
        <f t="shared" si="1"/>
        <v>1</v>
      </c>
      <c r="C12" s="95">
        <v>22</v>
      </c>
      <c r="D12" s="57">
        <v>4</v>
      </c>
      <c r="E12" s="58" t="s">
        <v>46</v>
      </c>
      <c r="F12" s="59">
        <v>4</v>
      </c>
      <c r="G12" s="60" t="s">
        <v>159</v>
      </c>
      <c r="H12" s="60" t="s">
        <v>48</v>
      </c>
      <c r="I12" s="61" t="s">
        <v>759</v>
      </c>
      <c r="J12" s="62" t="s">
        <v>760</v>
      </c>
      <c r="K12" s="129" t="str">
        <f t="shared" si="2"/>
        <v xml:space="preserve">[ROLE] Friendly tutor specializing in Python OOP | [TOPIC] Customize subclass creation using __init_subclass__, super(), class, and **kwargs.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 | Stage 1 📖 Practice | Python OOP | 📊 Level: Advanced | 🌐 Coding5s.com
**Concept:** Subclass Initialization Hooks (__init_subclass__, super(), class, **kwargs)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2"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Customize subclass creation using __init_subclass__, super(), class, and **kwargs.. Topic details: Subclass Initialization Hooks (__init_subclass__, super(), class, **kwargs)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 | Practice | Python OOP | 📊 Level: Advanced
**Topic:** Customize subclass creation using __init_subclass__, super(), class, and **kwargs.
---
 | [FOOTER RULE - STRICT] End your response with: '--- ⚡ *Coding5s Mentor System — Eliminating Epistemic Debt*' | </v>
      </c>
      <c r="M12" s="52">
        <v>0</v>
      </c>
      <c r="N12" s="102" t="str">
        <f t="shared" si="4"/>
        <v>[ROLE] Careless Python OOP Developer | [TASK] Generate debugging challenges in Python OOP | | [TOPIC] Customize subclass creation using __init_subclass__, super(), class, and **kwargs.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 | Stage 2 🐛 Debug | Python OOP | 📊 Level: Advanced | 🌐 Coding5s.com
Concept: Subclass Initialization Hooks (__init_subclass__, super(), class, **kwargs)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2"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Customize subclass creation using __init_subclass__, super(), class, and **kwargs.. Topic details: Subclass Initialization Hooks (__init_subclass__, super(), class, **kwargs)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 | Debug | Python OOP | 📊 Level: Advanced
**Topic:** Customize subclass creation using __init_subclass__, super(), class, and **kwargs.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2" s="52">
        <v>0</v>
      </c>
      <c r="Q12" s="102" t="str">
        <f t="shared" si="6"/>
        <v>[ROLE] Tech Lead | [TASK] Assign incomplete Python OOP script challenges | [TOPIC] Customize subclass creation using __init_subclass__, super(), class, and **kwargs.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 | Stage 3 🧩 Complete | Python OOP | 📊 Level: Advanced | 🌐 Coding5s.com
**Concept:** Subclass Initialization Hooks (__init_subclass__, super(), class, **kwargs)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Customize subclass creation using __init_subclass__, super(), class, and **kwargs..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2"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Customize subclass creation using __init_subclass__, super(), class, and **kwargs.. Topic details: Subclass Initialization Hooks (__init_subclass__, super(), class, **kwargs)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 | Complete | Python OOP | 📊 Level: Advanced
**Topic:** Customize subclass creation using __init_subclass__, super(), class, and **kwargs.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2" s="52">
        <v>0</v>
      </c>
      <c r="T12" s="102" t="str">
        <f t="shared" si="8"/>
        <v>[ROLE] Tech Lead | [TASK] Provide intentionally messy but functional code for learning debugging and improvement | [TOPIC] Customize subclass creation using __init_subclass__, super(), class, and **kwargs.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 | Stage 4 🧹 Refactor | Python OOP | 📊 Level: Advanced | 🌐 Coding5s.com
**Concept:** Subclass Initialization Hooks (__init_subclass__, super(), class, **kwargs)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Customize subclass creation using __init_subclass__, super(), class, and **kwargs.. Topic details: Subclass Initialization Hooks (__init_subclass__, super(), class, **kwargs)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 | Refactor | Python OOP | 📊 Level: Advanced
**Topic:** Customize subclass creation using __init_subclass__, super(), class, and **kwargs.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2" s="52">
        <v>0</v>
      </c>
      <c r="W12" s="87" t="str">
        <f t="shared" si="10"/>
        <v>[ROLE] Tech Product Manager assigning a Python OOP Jira Ticket | [TASK] Provide a guided implementation exercise with full solution for learning purposes | [TOPIC] Customize subclass creation using __init_subclass__, super(), class, and **kwargs.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 | Stage 5 | Python OOP | 📊 Level: Advanced | 🌐 Coding5s.com
**Concept:** Subclass Initialization Hooks (__init_subclass__, super(), class, **kwargs)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Customize subclass creation using __init_subclass__, super(), class, and **kwargs.. Goal: Subclass Initialization Hooks (__init_subclass__, super(), class, **kwargs)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 | Extend | Python OOP | 📊 Level: Advanced
**Topic:** Customize subclass creation using __init_subclass__, super(), class, and **kwargs.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2" s="52">
        <v>0</v>
      </c>
      <c r="Z12" s="56" t="str">
        <f t="shared" si="12"/>
        <v/>
      </c>
      <c r="AA12" s="56" t="str">
        <f t="shared" si="13"/>
        <v/>
      </c>
      <c r="AB12" s="56" t="str">
        <f t="shared" si="14"/>
        <v/>
      </c>
      <c r="AC12" s="56" t="str">
        <f t="shared" si="15"/>
        <v/>
      </c>
      <c r="AD12" s="56" t="str">
        <f t="shared" si="16"/>
        <v/>
      </c>
      <c r="AE12" s="55" t="s">
        <v>66</v>
      </c>
      <c r="AF12" s="55" t="s">
        <v>67</v>
      </c>
      <c r="AG12" s="55" t="s">
        <v>68</v>
      </c>
      <c r="AH12" s="56" t="str">
        <f t="shared" si="0"/>
        <v/>
      </c>
      <c r="AI12" s="54" t="s">
        <v>69</v>
      </c>
      <c r="AJ12" s="54"/>
      <c r="AK12" s="54">
        <v>4</v>
      </c>
      <c r="AL12" s="54" t="s">
        <v>70</v>
      </c>
      <c r="AM12" s="54" t="s">
        <v>71</v>
      </c>
    </row>
    <row r="13" spans="1:39">
      <c r="A13" s="45" t="str" cm="1">
        <f t="array" ref="A13">IF(H13="PROJECT", CHAR(10) &amp; "- " &amp; _xlfn.TEXTJOIN(CHAR(10) &amp; "- ", TRUE, _xlfn._xlws.FILTER($I$9:$I$1000, ($B$9:$B$1000=B13) * ($H$9:$H$1000="Topic"))), "")</f>
        <v/>
      </c>
      <c r="B13" s="45">
        <f t="shared" si="1"/>
        <v>1</v>
      </c>
      <c r="C13" s="95">
        <v>24</v>
      </c>
      <c r="D13" s="46">
        <v>5</v>
      </c>
      <c r="E13" s="58" t="s">
        <v>46</v>
      </c>
      <c r="F13" s="48">
        <v>5</v>
      </c>
      <c r="G13" s="49" t="s">
        <v>159</v>
      </c>
      <c r="H13" s="49" t="s">
        <v>48</v>
      </c>
      <c r="I13" s="50" t="s">
        <v>761</v>
      </c>
      <c r="J13" s="51" t="s">
        <v>762</v>
      </c>
      <c r="K13" s="129" t="str">
        <f t="shared" si="2"/>
        <v xml:space="preserve">[ROLE] Friendly tutor specializing in Python OOP | [TOPIC] Create classes dynamically using type(), types.new_class(), types.prepare_class(), and types.resolve_bases().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 | Stage 1 📖 Practice | Python OOP | 📊 Level: Advanced | 🌐 Coding5s.com
**Concept:** Dynamic Class Creation (type(), types.new_class(), types.prepare_class(), types.resolve_bases())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3"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classes dynamically using type(), types.new_class(), types.prepare_class(), and types.resolve_bases().. Topic details: Dynamic Class Creation (type(), types.new_class(), types.prepare_class(), types.resolve_bases())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 | Practice | Python OOP | 📊 Level: Advanced
**Topic:** Create classes dynamically using type(), types.new_class(), types.prepare_class(), and types.resolve_bases().
---
 | [FOOTER RULE - STRICT] End your response with: '--- ⚡ *Coding5s Mentor System — Eliminating Epistemic Debt*' | </v>
      </c>
      <c r="M13" s="52">
        <v>0</v>
      </c>
      <c r="N13" s="102" t="str">
        <f t="shared" si="4"/>
        <v>[ROLE] Careless Python OOP Developer | [TASK] Generate debugging challenges in Python OOP | | [TOPIC] Create classes dynamically using type(), types.new_class(), types.prepare_class(), and types.resolve_bases().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 | Stage 2 🐛 Debug | Python OOP | 📊 Level: Advanced | 🌐 Coding5s.com
Concept: Dynamic Class Creation (type(), types.new_class(), types.prepare_class(), types.resolve_bases())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3"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classes dynamically using type(), types.new_class(), types.prepare_class(), and types.resolve_bases().. Topic details: Dynamic Class Creation (type(), types.new_class(), types.prepare_class(), types.resolve_bases())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 | Debug | Python OOP | 📊 Level: Advanced
**Topic:** Create classes dynamically using type(), types.new_class(), types.prepare_class(), and types.resolve_bases().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3" s="53">
        <v>0</v>
      </c>
      <c r="Q13" s="102" t="str">
        <f t="shared" si="6"/>
        <v>[ROLE] Tech Lead | [TASK] Assign incomplete Python OOP script challenges | [TOPIC] Create classes dynamically using type(), types.new_class(), types.prepare_class(), and types.resolve_bases().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 | Stage 3 🧩 Complete | Python OOP | 📊 Level: Advanced | 🌐 Coding5s.com
**Concept:** Dynamic Class Creation (type(), types.new_class(), types.prepare_class(), types.resolve_bases())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classes dynamically using type(), types.new_class(), types.prepare_class(), and types.resolve_bases()..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3"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classes dynamically using type(), types.new_class(), types.prepare_class(), and types.resolve_bases().. Topic details: Dynamic Class Creation (type(), types.new_class(), types.prepare_class(), types.resolve_bases())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 | Complete | Python OOP | 📊 Level: Advanced
**Topic:** Create classes dynamically using type(), types.new_class(), types.prepare_class(), and types.resolve_bases().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3" s="53">
        <v>0</v>
      </c>
      <c r="T13" s="102" t="str">
        <f t="shared" si="8"/>
        <v>[ROLE] Tech Lead | [TASK] Provide intentionally messy but functional code for learning debugging and improvement | [TOPIC] Create classes dynamically using type(), types.new_class(), types.prepare_class(), and types.resolve_bases().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 | Stage 4 🧹 Refactor | Python OOP | 📊 Level: Advanced | 🌐 Coding5s.com
**Concept:** Dynamic Class Creation (type(), types.new_class(), types.prepare_class(), types.resolve_bases())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Create classes dynamically using type(), types.new_class(), types.prepare_class(), and types.resolve_bases().. Topic details: Dynamic Class Creation (type(), types.new_class(), types.prepare_class(), types.resolve_bases())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 | Refactor | Python OOP | 📊 Level: Advanced
**Topic:** Create classes dynamically using type(), types.new_class(), types.prepare_class(), and types.resolve_bases().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3" s="53">
        <v>0</v>
      </c>
      <c r="W13" s="87" t="str">
        <f t="shared" si="10"/>
        <v>[ROLE] Tech Product Manager assigning a Python OOP Jira Ticket | [TASK] Provide a guided implementation exercise with full solution for learning purposes | [TOPIC] Create classes dynamically using type(), types.new_class(), types.prepare_class(), and types.resolve_bases().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 | Stage 5 | Python OOP | 📊 Level: Advanced | 🌐 Coding5s.com
**Concept:** Dynamic Class Creation (type(), types.new_class(), types.prepare_class(), types.resolve_bases())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classes dynamically using type(), types.new_class(), types.prepare_class(), and types.resolve_bases().. Goal: Dynamic Class Creation (type(), types.new_class(), types.prepare_class(), types.resolve_bases())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 | Extend | Python OOP | 📊 Level: Advanced
**Topic:** Create classes dynamically using type(), types.new_class(), types.prepare_class(), and types.resolve_bases().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3" s="53">
        <v>0</v>
      </c>
      <c r="Z13" s="56" t="str">
        <f t="shared" si="12"/>
        <v/>
      </c>
      <c r="AA13" s="56" t="str">
        <f t="shared" si="13"/>
        <v/>
      </c>
      <c r="AB13" s="56" t="str">
        <f t="shared" si="14"/>
        <v/>
      </c>
      <c r="AC13" s="56" t="str">
        <f t="shared" si="15"/>
        <v/>
      </c>
      <c r="AD13" s="56" t="str">
        <f t="shared" si="16"/>
        <v/>
      </c>
      <c r="AE13" s="40" t="s">
        <v>72</v>
      </c>
      <c r="AF13" s="40" t="s">
        <v>73</v>
      </c>
      <c r="AG13" s="40" t="s">
        <v>74</v>
      </c>
      <c r="AH13" s="56" t="str">
        <f t="shared" si="0"/>
        <v/>
      </c>
      <c r="AI13" s="54"/>
      <c r="AJ13" s="54"/>
      <c r="AK13" s="54">
        <v>5</v>
      </c>
      <c r="AL13" s="54" t="s">
        <v>75</v>
      </c>
      <c r="AM13" s="54" t="s">
        <v>76</v>
      </c>
    </row>
    <row r="14" spans="1:39">
      <c r="A14" s="45" t="str" cm="1">
        <f t="array" ref="A14">IF(H14="PROJECT", CHAR(10) &amp; "- " &amp; _xlfn.TEXTJOIN(CHAR(10) &amp; "- ", TRUE, _xlfn._xlws.FILTER($I$9:$I$1000, ($B$9:$B$1000=B14) * ($H$9:$H$1000="Topic"))), "")</f>
        <v/>
      </c>
      <c r="B14" s="45">
        <f t="shared" si="1"/>
        <v>1</v>
      </c>
      <c r="C14" s="95">
        <v>23</v>
      </c>
      <c r="D14" s="57">
        <v>4</v>
      </c>
      <c r="E14" s="58" t="s">
        <v>46</v>
      </c>
      <c r="F14" s="59">
        <v>6</v>
      </c>
      <c r="G14" s="60" t="s">
        <v>159</v>
      </c>
      <c r="H14" s="60" t="s">
        <v>48</v>
      </c>
      <c r="I14" s="61" t="s">
        <v>763</v>
      </c>
      <c r="J14" s="62" t="s">
        <v>764</v>
      </c>
      <c r="K14" s="129" t="str">
        <f t="shared" si="2"/>
        <v xml:space="preserve">[ROLE] Friendly tutor specializing in Python OOP | [TOPIC] Declare and evaluate metaclasses using type, metaclass=, class, and isinstance().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23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 | Stage 1 📖 Practice | Python OOP | 📊 Level: Advanced | 🌐 Coding5s.com
**Concept:** Metaclass Declaration and Selection (type, metaclass=, class, isinstance())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4"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Declare and evaluate metaclasses using type, metaclass=, class, and isinstance().. Topic details: Metaclass Declaration and Selection (type, metaclass=, class, isinstance())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 | Practice | Python OOP | 📊 Level: Advanced
**Topic:** Declare and evaluate metaclasses using type, metaclass=, class, and isinstance().
---
 | [FOOTER RULE - STRICT] End your response with: '--- ⚡ *Coding5s Mentor System — Eliminating Epistemic Debt*' | </v>
      </c>
      <c r="M14" s="52">
        <v>0</v>
      </c>
      <c r="N14" s="102" t="str">
        <f t="shared" si="4"/>
        <v>[ROLE] Careless Python OOP Developer | [TASK] Generate debugging challenges in Python OOP | | [TOPIC] Declare and evaluate metaclasses using type, metaclass=, class, and isinstance().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 | Stage 2 🐛 Debug | Python OOP | 📊 Level: Advanced | 🌐 Coding5s.com
Concept: Metaclass Declaration and Selection (type, metaclass=, class, isinstance())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4"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Declare and evaluate metaclasses using type, metaclass=, class, and isinstance().. Topic details: Metaclass Declaration and Selection (type, metaclass=, class, isinstance())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 | Debug | Python OOP | 📊 Level: Advanced
**Topic:** Declare and evaluate metaclasses using type, metaclass=, class, and isinstance().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4" s="52">
        <v>0</v>
      </c>
      <c r="Q14" s="102" t="str">
        <f t="shared" si="6"/>
        <v>[ROLE] Tech Lead | [TASK] Assign incomplete Python OOP script challenges | [TOPIC] Declare and evaluate metaclasses using type, metaclass=, class, and isinstance().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 | Stage 3 🧩 Complete | Python OOP | 📊 Level: Advanced | 🌐 Coding5s.com
**Concept:** Metaclass Declaration and Selection (type, metaclass=, class, isinstance())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Declare and evaluate metaclasses using type, metaclass=, class, and isinstance()..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4"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Declare and evaluate metaclasses using type, metaclass=, class, and isinstance().. Topic details: Metaclass Declaration and Selection (type, metaclass=, class, isinstance())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 | Complete | Python OOP | 📊 Level: Advanced
**Topic:** Declare and evaluate metaclasses using type, metaclass=, class, and isinstance().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4" s="53">
        <v>0</v>
      </c>
      <c r="T14" s="102" t="str">
        <f t="shared" si="8"/>
        <v>[ROLE] Tech Lead | [TASK] Provide intentionally messy but functional code for learning debugging and improvement | [TOPIC] Declare and evaluate metaclasses using type, metaclass=, class, and isinstance().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 | Stage 4 🧹 Refactor | Python OOP | 📊 Level: Advanced | 🌐 Coding5s.com
**Concept:** Metaclass Declaration and Selection (type, metaclass=, class, isinstance())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Declare and evaluate metaclasses using type, metaclass=, class, and isinstance().. Topic details: Metaclass Declaration and Selection (type, metaclass=, class, isinstance())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 | Refactor | Python OOP | 📊 Level: Advanced
**Topic:** Declare and evaluate metaclasses using type, metaclass=, class, and isinstance().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4" s="52">
        <v>0</v>
      </c>
      <c r="W14" s="87" t="str">
        <f t="shared" si="10"/>
        <v>[ROLE] Tech Product Manager assigning a Python OOP Jira Ticket | [TASK] Provide a guided implementation exercise with full solution for learning purposes | [TOPIC] Declare and evaluate metaclasses using type, metaclass=, class, and isinstance().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 | Stage 5 | Python OOP | 📊 Level: Advanced | 🌐 Coding5s.com
**Concept:** Metaclass Declaration and Selection (type, metaclass=, class, isinstance())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Declare and evaluate metaclasses using type, metaclass=, class, and isinstance().. Goal: Metaclass Declaration and Selection (type, metaclass=, class, isinstance())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 | Extend | Python OOP | 📊 Level: Advanced
**Topic:** Declare and evaluate metaclasses using type, metaclass=, class, and isinstance().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4" s="52">
        <v>0</v>
      </c>
      <c r="Z14" s="56" t="str">
        <f t="shared" si="12"/>
        <v/>
      </c>
      <c r="AA14" s="56" t="str">
        <f t="shared" si="13"/>
        <v/>
      </c>
      <c r="AB14" s="56" t="str">
        <f t="shared" si="14"/>
        <v/>
      </c>
      <c r="AC14" s="56" t="str">
        <f t="shared" si="15"/>
        <v/>
      </c>
      <c r="AD14" s="56" t="str">
        <f t="shared" si="16"/>
        <v/>
      </c>
      <c r="AE14" s="40" t="s">
        <v>78</v>
      </c>
      <c r="AF14" s="40" t="s">
        <v>79</v>
      </c>
      <c r="AG14" s="40" t="s">
        <v>80</v>
      </c>
      <c r="AH14" s="56" t="str">
        <f t="shared" si="0"/>
        <v/>
      </c>
      <c r="AI14" s="54"/>
      <c r="AJ14" s="54"/>
      <c r="AK14" s="54">
        <v>6</v>
      </c>
      <c r="AL14" s="54" t="s">
        <v>81</v>
      </c>
      <c r="AM14" s="54" t="s">
        <v>82</v>
      </c>
    </row>
    <row r="15" spans="1:39">
      <c r="A15" s="45" t="str" cm="1">
        <f t="array" ref="A15">IF(H15="PROJECT", CHAR(10) &amp; "- " &amp; _xlfn.TEXTJOIN(CHAR(10) &amp; "- ", TRUE, _xlfn._xlws.FILTER($I$9:$I$1000, ($B$9:$B$1000=B15) * ($H$9:$H$1000="Topic"))), "")</f>
        <v/>
      </c>
      <c r="B15" s="45">
        <f t="shared" si="1"/>
        <v>1</v>
      </c>
      <c r="C15" s="95">
        <v>25</v>
      </c>
      <c r="D15" s="46">
        <v>5</v>
      </c>
      <c r="E15" s="58" t="s">
        <v>46</v>
      </c>
      <c r="F15" s="48">
        <v>7</v>
      </c>
      <c r="G15" s="49" t="s">
        <v>159</v>
      </c>
      <c r="H15" s="49" t="s">
        <v>48</v>
      </c>
      <c r="I15" s="50" t="s">
        <v>765</v>
      </c>
      <c r="J15" s="51" t="s">
        <v>766</v>
      </c>
      <c r="K15" s="129" t="str">
        <f t="shared" si="2"/>
        <v xml:space="preserve">[ROLE] Friendly tutor specializing in Python OOP | [TOPIC] Implement the metaclass lifecycle using __prepare__, __new__, __init__, and __call__.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25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 | Stage 1 📖 Practice | Python OOP | 📊 Level: Advanced | 🌐 Coding5s.com
**Concept:** Metaclass Construction Lifecycle (__prepare__, __new__, __init__, __call__)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5"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the metaclass lifecycle using __prepare__, __new__, __init__, and __call__.. Topic details: Metaclass Construction Lifecycle (__prepare__, __new__, __init__, __call__)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 | Practice | Python OOP | 📊 Level: Advanced
**Topic:** Implement the metaclass lifecycle using __prepare__, __new__, __init__, and __call__.
---
 | [FOOTER RULE - STRICT] End your response with: '--- ⚡ *Coding5s Mentor System — Eliminating Epistemic Debt*' | </v>
      </c>
      <c r="M15" s="52">
        <v>0</v>
      </c>
      <c r="N15" s="102" t="str">
        <f t="shared" si="4"/>
        <v>[ROLE] Careless Python OOP Developer | [TASK] Generate debugging challenges in Python OOP | | [TOPIC] Implement the metaclass lifecycle using __prepare__, __new__, __init__, and __call__.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 | Stage 2 🐛 Debug | Python OOP | 📊 Level: Advanced | 🌐 Coding5s.com
Concept: Metaclass Construction Lifecycle (__prepare__, __new__, __init__, __call__)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5"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the metaclass lifecycle using __prepare__, __new__, __init__, and __call__.. Topic details: Metaclass Construction Lifecycle (__prepare__, __new__, __init__, __call__)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 | Debug | Python OOP | 📊 Level: Advanced
**Topic:** Implement the metaclass lifecycle using __prepare__, __new__, __init__, and __call__.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5" s="53">
        <v>0</v>
      </c>
      <c r="Q15" s="102" t="str">
        <f t="shared" si="6"/>
        <v>[ROLE] Tech Lead | [TASK] Assign incomplete Python OOP script challenges | [TOPIC] Implement the metaclass lifecycle using __prepare__, __new__, __init__, and __call__.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 | Stage 3 🧩 Complete | Python OOP | 📊 Level: Advanced | 🌐 Coding5s.com
**Concept:** Metaclass Construction Lifecycle (__prepare__, __new__, __init__, __call__)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the metaclass lifecycle using __prepare__, __new__, __init__, and __call__..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5"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the metaclass lifecycle using __prepare__, __new__, __init__, and __call__.. Topic details: Metaclass Construction Lifecycle (__prepare__, __new__, __init__, __call__)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 | Complete | Python OOP | 📊 Level: Advanced
**Topic:** Implement the metaclass lifecycle using __prepare__, __new__, __init__, and __call__.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5" s="53">
        <v>0</v>
      </c>
      <c r="T15" s="102" t="str">
        <f t="shared" si="8"/>
        <v>[ROLE] Tech Lead | [TASK] Provide intentionally messy but functional code for learning debugging and improvement | [TOPIC] Implement the metaclass lifecycle using __prepare__, __new__, __init__, and __call__.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 | Stage 4 🧹 Refactor | Python OOP | 📊 Level: Advanced | 🌐 Coding5s.com
**Concept:** Metaclass Construction Lifecycle (__prepare__, __new__, __init__, __call__)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the metaclass lifecycle using __prepare__, __new__, __init__, and __call__.. Topic details: Metaclass Construction Lifecycle (__prepare__, __new__, __init__, __call__)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 | Refactor | Python OOP | 📊 Level: Advanced
**Topic:** Implement the metaclass lifecycle using __prepare__, __new__, __init__, and __call__.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5" s="53">
        <v>0</v>
      </c>
      <c r="W15" s="87" t="str">
        <f t="shared" si="10"/>
        <v>[ROLE] Tech Product Manager assigning a Python OOP Jira Ticket | [TASK] Provide a guided implementation exercise with full solution for learning purposes | [TOPIC] Implement the metaclass lifecycle using __prepare__, __new__, __init__, and __call__.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 | Stage 5 | Python OOP | 📊 Level: Advanced | 🌐 Coding5s.com
**Concept:** Metaclass Construction Lifecycle (__prepare__, __new__, __init__, __call__)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the metaclass lifecycle using __prepare__, __new__, __init__, and __call__.. Goal: Metaclass Construction Lifecycle (__prepare__, __new__, __init__, __call__)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 | Extend | Python OOP | 📊 Level: Advanced
**Topic:** Implement the metaclass lifecycle using __prepare__, __new__, __init__, and __call__.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5" s="53">
        <v>0</v>
      </c>
      <c r="Z15" s="56" t="str">
        <f t="shared" si="12"/>
        <v/>
      </c>
      <c r="AA15" s="56" t="str">
        <f t="shared" si="13"/>
        <v/>
      </c>
      <c r="AB15" s="56" t="str">
        <f t="shared" si="14"/>
        <v/>
      </c>
      <c r="AC15" s="56" t="str">
        <f t="shared" si="15"/>
        <v/>
      </c>
      <c r="AD15" s="56" t="str">
        <f t="shared" si="16"/>
        <v/>
      </c>
      <c r="AE15" s="40" t="s">
        <v>83</v>
      </c>
      <c r="AF15" s="40" t="s">
        <v>84</v>
      </c>
      <c r="AG15" s="40" t="s">
        <v>85</v>
      </c>
      <c r="AH15" s="56" t="str">
        <f t="shared" si="0"/>
        <v/>
      </c>
      <c r="AI15" s="54"/>
      <c r="AJ15" s="54"/>
      <c r="AK15" s="54">
        <v>7</v>
      </c>
      <c r="AL15" s="54" t="s">
        <v>86</v>
      </c>
      <c r="AM15" s="54" t="s">
        <v>87</v>
      </c>
    </row>
    <row r="16" spans="1:39">
      <c r="A16" s="45" t="str" cm="1">
        <f t="array" ref="A16">IF(H16="PROJECT", CHAR(10) &amp; "- " &amp; _xlfn.TEXTJOIN(CHAR(10) &amp; "- ", TRUE, _xlfn._xlws.FILTER($I$9:$I$1000, ($B$9:$B$1000=B16) * ($H$9:$H$1000="Topic"))), "")</f>
        <v xml:space="preserve">
- Inspect Python class relationships using object, __class__, __bases__, __subclasses__, and issubclass().
- Define classes and inspect namespace metadata using class, __module__, __qualname__, and __doc__.
- Transform class objects using @decorator, class, setattr(), and getattr().
- Customize subclass creation using __init_subclass__, super(), class, and **kwargs.
- Create classes dynamically using type(), types.new_class(), types.prepare_class(), and types.resolve_bases().
- Declare and evaluate metaclasses using type, metaclass=, class, and isinstance().
- Implement the metaclass lifecycle using __prepare__, __new__, __init__, and __call__.</v>
      </c>
      <c r="B16" s="45">
        <f t="shared" si="1"/>
        <v>1</v>
      </c>
      <c r="C16" s="95">
        <v>35</v>
      </c>
      <c r="D16" s="57">
        <v>0</v>
      </c>
      <c r="E16" s="58" t="s">
        <v>46</v>
      </c>
      <c r="F16" s="59">
        <v>8</v>
      </c>
      <c r="G16" s="60" t="s">
        <v>159</v>
      </c>
      <c r="H16" s="60" t="s">
        <v>77</v>
      </c>
      <c r="I16" s="61" t="s">
        <v>767</v>
      </c>
      <c r="J16" s="62" t="s">
        <v>768</v>
      </c>
      <c r="K16" s="129" t="str">
        <f t="shared" si="2"/>
        <v>[TASK] Teach through a practical Python OOP -  project following the micro-learning methodology, acting as a supportive tutor, creating a project about  Build a dynamic class registry consolidating object introspection, class metadata, decorators, subclass hooks, dynamic class creation, and metaclass lifecycle control. | [TOPICS USED] 
- Inspect Python class relationships using object, __class__, __bases__, __subclasses__, and issubclass().
- Define classes and inspect namespace metadata using class, __module__, __qualname__, and __doc__.
- Transform class objects using @decorator, class, setattr(), and getattr().
- Customize subclass creation using __init_subclass__, super(), class, and **kwargs.
- Create classes dynamically using type(), types.new_class(), types.prepare_class(), and types.resolve_bases().
- Declare and evaluate metaclasses using type, metaclass=, class, and isinstance().
- Implement the metaclass lifecycle using __prepare__, __new__, __init__, and __call__.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 | Stage 1 | Python OOP | 📊 Level: Advanced | 🌐 Coding5s.com
**Project:** Project 01: Dynamic Class Construction and Metaclass Registry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6"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dynamic class registry consolidating object introspection, class metadata, decorators, subclass hooks, dynamic class creation, and metaclass lifecycle control.. Topics applied in this project: 
- Inspect Python class relationships using object, __class__, __bases__, __subclasses__, and issubclass().
- Define classes and inspect namespace metadata using class, __module__, __qualname__, and __doc__.
- Transform class objects using @decorator, class, setattr(), and getattr().
- Customize subclass creation using __init_subclass__, super(), class, and **kwargs.
- Create classes dynamically using type(), types.new_class(), types.prepare_class(), and types.resolve_bases().
- Declare and evaluate metaclasses using type, metaclass=, class, and isinstance().
- Implement the metaclass lifecycle using __prepare__, __new__, __init__, and __call__.. Project objective: Project 01: Dynamic Class Construction and Metaclass Registry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 | Practice | Python OOP | 📊 Level: Advanced
**Project:** Build a dynamic class registry consolidating object introspection, class metadata, decorators, subclass hooks, dynamic class creation, and metaclass lifecycle control.
---
 | [FOOTER RULE - STRICT] End your response with: '--- ⚡ *Coding5s Mentor System — Eliminating Epistemic Debt*' | </v>
      </c>
      <c r="M16" s="52">
        <v>0</v>
      </c>
      <c r="N16" s="102" t="str">
        <f t="shared" si="4"/>
        <v>[ROLE] Careless Python OOP Developer | [TASK] Generate debugging project in Python OOP | [PROJECT] Build a dynamic class registry consolidating object introspection, class metadata, decorators, subclass hooks, dynamic class creation, and metaclass lifecycle control. | [TOPICS USED] 
- Inspect Python class relationships using object, __class__, __bases__, __subclasses__, and issubclass().
- Define classes and inspect namespace metadata using class, __module__, __qualname__, and __doc__.
- Transform class objects using @decorator, class, setattr(), and getattr().
- Customize subclass creation using __init_subclass__, super(), class, and **kwargs.
- Create classes dynamically using type(), types.new_class(), types.prepare_class(), and types.resolve_bases().
- Declare and evaluate metaclasses using type, metaclass=, class, and isinstance().
- Implement the metaclass lifecycle using __prepare__, __new__, __init__, and __call__. | [LEVEL] Advanced | [OUTPUT] Only header, dataset summary or statement (if any), email intro, objective, expected output, broken code, and footer | [HEADER RULE - STRICT] You MUST start your entire response EXACTLY with this markdown block (do not print anything before it):
### 🚀 Project #8 | Stage 2 | Python OOP | 📊 Level: Advanced | 🌐 Coding5s.com
Project: Project 01: Dynamic Class Construction and Metaclass Registry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Guaraní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6"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dynamic class registry consolidating object introspection, class metadata, decorators, subclass hooks, dynamic class creation, and metaclass lifecycle control.. Topics involved: 
- Inspect Python class relationships using object, __class__, __bases__, __subclasses__, and issubclass().
- Define classes and inspect namespace metadata using class, __module__, __qualname__, and __doc__.
- Transform class objects using @decorator, class, setattr(), and getattr().
- Customize subclass creation using __init_subclass__, super(), class, and **kwargs.
- Create classes dynamically using type(), types.new_class(), types.prepare_class(), and types.resolve_bases().
- Declare and evaluate metaclasses using type, metaclass=, class, and isinstance().
- Implement the metaclass lifecycle using __prepare__, __new__, __init__, and __call__.. Project objective: Project 01: Dynamic Class Construction and Metaclass Registry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 | Debug | Python OOP | 📊 Level: Advanced
**Project:** Build a dynamic class registry consolidating object introspection, class metadata, decorators, subclass hooks, dynamic class creation, and metaclass lifecycle control.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6" s="52">
        <v>0</v>
      </c>
      <c r="Q16" s="102" t="str">
        <f t="shared" si="6"/>
        <v>[ROLE] Tech Lead | [TASK] Assign incomplete project script | [PROJECT] Build a dynamic class registry consolidating object introspection, class metadata, decorators, subclass hooks, dynamic class creation, and metaclass lifecycle control. | [TOPICS USED] 
- Inspect Python class relationships using object, __class__, __bases__, __subclasses__, and issubclass().
- Define classes and inspect namespace metadata using class, __module__, __qualname__, and __doc__.
- Transform class objects using @decorator, class, setattr(), and getattr().
- Customize subclass creation using __init_subclass__, super(), class, and **kwargs.
- Create classes dynamically using type(), types.new_class(), types.prepare_class(), and types.resolve_bases().
- Declare and evaluate metaclasses using type, metaclass=, class, and isinstance().
- Implement the metaclass lifecycle using __prepare__, __new__, __init__, and __call__.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 | Stage 3 | Python OOP | 📊 Level: Advanced | 🌐 Coding5s.com
**Project:** Project 01: Dynamic Class Construction and Metaclass Registry
---
 | [EXTERNAL_PACKAGE_PROTOCOL] Require standard pip tooling and requirements.txt file for external dependencies when applicable. | [CHALLENGE_CONSTRAINTS_POLICY] MUST be between 25–40 lines of EXECUTABLE base Python code (STRICT: Do NOT count comments or # TODO blocks). 40–100 Class-based object architecture. Require at least 1 class with internal state management. Logic integration located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6"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dynamic class registry consolidating object introspection, class metadata, decorators, subclass hooks, dynamic class creation, and metaclass lifecycle control.. Topics involved: 
- Inspect Python class relationships using object, __class__, __bases__, __subclasses__, and issubclass().
- Define classes and inspect namespace metadata using class, __module__, __qualname__, and __doc__.
- Transform class objects using @decorator, class, setattr(), and getattr().
- Customize subclass creation using __init_subclass__, super(), class, and **kwargs.
- Create classes dynamically using type(), types.new_class(), types.prepare_class(), and types.resolve_bases().
- Declare and evaluate metaclasses using type, metaclass=, class, and isinstance().
- Implement the metaclass lifecycle using __prepare__, __new__, __init__, and __call__.. Project objective: Project 01: Dynamic Class Construction and Metaclass Registry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 | Complete | Python OOP | 📊 Level: Advanced
**Project:** Build a dynamic class registry consolidating object introspection, class metadata, decorators, subclass hooks, dynamic class creation, and metaclass lifecycle control.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6" s="52">
        <v>0</v>
      </c>
      <c r="T16" s="102" t="str">
        <f t="shared" si="8"/>
        <v>[ROLE] Tech Lead | [TASK] Provide a messy but functional project for refactoring | [PROJECT] Build a dynamic class registry consolidating object introspection, class metadata, decorators, subclass hooks, dynamic class creation, and metaclass lifecycle control. | [TOPICS USED] 
- Inspect Python class relationships using object, __class__, __bases__, __subclasses__, and issubclass().
- Define classes and inspect namespace metadata using class, __module__, __qualname__, and __doc__.
- Transform class objects using @decorator, class, setattr(), and getattr().
- Customize subclass creation using __init_subclass__, super(), class, and **kwargs.
- Create classes dynamically using type(), types.new_class(), types.prepare_class(), and types.resolve_bases().
- Declare and evaluate metaclasses using type, metaclass=, class, and isinstance().
- Implement the metaclass lifecycle using __prepare__, __new__, __init__, and __call__. | [LEVEL] Advanced | [PERSONA RULE] Act as a Tech Lead. A junior wrote this working but messy code. Tone: professional but exhausted | [HEADER RULE - STRICT] You MUST start your entire response EXACTLY with this markdown block (do not print anything before it):
### 🚀 Project #8 | Stage 4 | Python OOP | 📊 Level: Advanced | 🌐 Coding5s.com
**Project:** Project 01: Dynamic Class Construction and Metaclass Registry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PROJECT: Build a dynamic class registry consolidating object introspection, class metadata, decorators, subclass hooks, dynamic class creation, and metaclass lifecycle control.. Topics involved: 
- Inspect Python class relationships using object, __class__, __bases__, __subclasses__, and issubclass().
- Define classes and inspect namespace metadata using class, __module__, __qualname__, and __doc__.
- Transform class objects using @decorator, class, setattr(), and getattr().
- Customize subclass creation using __init_subclass__, super(), class, and **kwargs.
- Create classes dynamically using type(), types.new_class(), types.prepare_class(), and types.resolve_bases().
- Declare and evaluate metaclasses using type, metaclass=, class, and isinstance().
- Implement the metaclass lifecycle using __prepare__, __new__, __init__, and __call__.. Project objective: Project 01: Dynamic Class Construction and Metaclass Registry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 | Refactor | Python OOP | 📊 Level: Advanced
**Project:** Build a dynamic class registry consolidating object introspection, class metadata, decorators, subclass hooks, dynamic class creation, and metaclass lifecycle control.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6" s="52">
        <v>0</v>
      </c>
      <c r="W16" s="87" t="str">
        <f t="shared" si="10"/>
        <v>[ROLE] Tech Product Manager assigning a Python OOP Jira Ticket | [TASK] Provide a guided project implementation with full solution | [PROJECT] Build a dynamic class registry consolidating object introspection, class metadata, decorators, subclass hooks, dynamic class creation, and metaclass lifecycle control. | [TOPICS USED] 
- Inspect Python class relationships using object, __class__, __bases__, __subclasses__, and issubclass().
- Define classes and inspect namespace metadata using class, __module__, __qualname__, and __doc__.
- Transform class objects using @decorator, class, setattr(), and getattr().
- Customize subclass creation using __init_subclass__, super(), class, and **kwargs.
- Create classes dynamically using type(), types.new_class(), types.prepare_class(), and types.resolve_bases().
- Declare and evaluate metaclasses using type, metaclass=, class, and isinstance().
- Implement the metaclass lifecycle using __prepare__, __new__, __init__, and __call__.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[HEADER RULE - STRICT] You MUST start your entire response EXACTLY with this markdown block (do not print anything before it):
### 🚀 Project #8 | Stage 5 | Python OOP | 📊 Level: Advanced | 🌐 Coding5s.com
**Project:** Project 01: Dynamic Class Construction and Metaclass Registry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dynamic class registry consolidating object introspection, class metadata, decorators, subclass hooks, dynamic class creation, and metaclass lifecycle control.. Topics integrated: 
- Inspect Python class relationships using object, __class__, __bases__, __subclasses__, and issubclass().
- Define classes and inspect namespace metadata using class, __module__, __qualname__, and __doc__.
- Transform class objects using @decorator, class, setattr(), and getattr().
- Customize subclass creation using __init_subclass__, super(), class, and **kwargs.
- Create classes dynamically using type(), types.new_class(), types.prepare_class(), and types.resolve_bases().
- Declare and evaluate metaclasses using type, metaclass=, class, and isinstance().
- Implement the metaclass lifecycle using __prepare__, __new__, __init__, and __call__.. Business Goal: Project 01: Dynamic Class Construction and Metaclass Registry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 | Extend | Python OOP | 📊 Level: Advanced
**Project:** Build a dynamic class registry consolidating object introspection, class metadata, decorators, subclass hooks, dynamic class creation, and metaclass lifecycle control.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6" s="52">
        <v>0</v>
      </c>
      <c r="Z16" s="56" t="str">
        <f t="shared" si="12"/>
        <v>[TASK] Teach through a practical Python OOP -  project following the micro-learning methodology, acting as a supportive tutor, creating a project about  Build a dynamic class registry consolidating object introspection, class metadata, decorators, subclass hooks, dynamic class creation, and metaclass lifecycle control. | [TOPICS USED] 
- Inspect Python class relationships using object, __class__, __bases__, __subclasses__, and issubclass().
- Define classes and inspect namespace metadata using class, __module__, __qualname__, and __doc__.
- Transform class objects using @decorator, class, setattr(), and getattr().
- Customize subclass creation using __init_subclass__, super(), class, and **kwargs.
- Create classes dynamically using type(), types.new_class(), types.prepare_class(), and types.resolve_bases().
- Declare and evaluate metaclasses using type, metaclass=, class, and isinstance().
- Implement the metaclass lifecycle using __prepare__, __new__, __init__, and __call__.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 | Stage 1 | Python OOP | 📊 Level: Advanced | 🌐 Coding5s.com
**Project:** Project 01: Dynamic Class Construction and Metaclass Registry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6" s="56" t="str">
        <f t="shared" si="13"/>
        <v>[ROLE] Careless Python OOP Developer | [TASK] Generate debugging project in Python OOP | [PROJECT] Build a dynamic class registry consolidating object introspection, class metadata, decorators, subclass hooks, dynamic class creation, and metaclass lifecycle control. | [TOPICS USED] 
- Inspect Python class relationships using object, __class__, __bases__, __subclasses__, and issubclass().
- Define classes and inspect namespace metadata using class, __module__, __qualname__, and __doc__.
- Transform class objects using @decorator, class, setattr(), and getattr().
- Customize subclass creation using __init_subclass__, super(), class, and **kwargs.
- Create classes dynamically using type(), types.new_class(), types.prepare_class(), and types.resolve_bases().
- Declare and evaluate metaclasses using type, metaclass=, class, and isinstance().
- Implement the metaclass lifecycle using __prepare__, __new__, __init__, and __call__. | [LEVEL] Advanced | [OUTPUT] Only header, dataset summary or statement (if any), email intro, objective, expected output, broken code, and footer | [HEADER RULE - STRICT] You MUST start your entire response EXACTLY with this markdown block (do not print anything before it):
### 🚀 Project #8 | Stage 2 | Python OOP | 📊 Level: Advanced | 🌐 Coding5s.com
Project: Project 01: Dynamic Class Construction and Metaclass Registry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Guaraní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6" s="56" t="str">
        <f t="shared" si="14"/>
        <v>[ROLE] Tech Lead | [TASK] Assign incomplete project script | [PROJECT] Build a dynamic class registry consolidating object introspection, class metadata, decorators, subclass hooks, dynamic class creation, and metaclass lifecycle control. | [TOPICS USED] 
- Inspect Python class relationships using object, __class__, __bases__, __subclasses__, and issubclass().
- Define classes and inspect namespace metadata using class, __module__, __qualname__, and __doc__.
- Transform class objects using @decorator, class, setattr(), and getattr().
- Customize subclass creation using __init_subclass__, super(), class, and **kwargs.
- Create classes dynamically using type(), types.new_class(), types.prepare_class(), and types.resolve_bases().
- Declare and evaluate metaclasses using type, metaclass=, class, and isinstance().
- Implement the metaclass lifecycle using __prepare__, __new__, __init__, and __call__.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 | Stage 3 | Python OOP | 📊 Level: Advanced | 🌐 Coding5s.com
**Project:** Project 01: Dynamic Class Construction and Metaclass Registry
---
 | [EXTERNAL_PACKAGE_PROTOCOL] Require standard pip tooling and requirements.txt file for external dependencies when applicable. | [CHALLENGE_CONSTRAINTS_POLICY] MUST be between 25–40 lines of EXECUTABLE base Python code (STRICT: Do NOT count comments or # TODO blocks). 40–100 Class-based object architecture. Require at least 1 class with internal state management. Logic integration located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6" s="56" t="str">
        <f t="shared" si="15"/>
        <v>[ROLE] Tech Lead | [TASK] Provide a messy but functional project for refactoring | [PROJECT] Build a dynamic class registry consolidating object introspection, class metadata, decorators, subclass hooks, dynamic class creation, and metaclass lifecycle control. | [TOPICS USED] 
- Inspect Python class relationships using object, __class__, __bases__, __subclasses__, and issubclass().
- Define classes and inspect namespace metadata using class, __module__, __qualname__, and __doc__.
- Transform class objects using @decorator, class, setattr(), and getattr().
- Customize subclass creation using __init_subclass__, super(), class, and **kwargs.
- Create classes dynamically using type(), types.new_class(), types.prepare_class(), and types.resolve_bases().
- Declare and evaluate metaclasses using type, metaclass=, class, and isinstance().
- Implement the metaclass lifecycle using __prepare__, __new__, __init__, and __call__. | [LEVEL] Advanced | [PERSONA RULE] Act as a Tech Lead. A junior wrote this working but messy code. Tone: professional but exhausted | [HEADER RULE - STRICT] You MUST start your entire response EXACTLY with this markdown block (do not print anything before it):
### 🚀 Project #8 | Stage 4 | Python OOP | 📊 Level: Advanced | 🌐 Coding5s.com
**Project:** Project 01: Dynamic Class Construction and Metaclass Registry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6" s="56" t="str">
        <f t="shared" si="16"/>
        <v>[ROLE] Tech Product Manager assigning a Python OOP Jira Ticket | [TASK] Provide a guided project implementation with full solution | [PROJECT] Build a dynamic class registry consolidating object introspection, class metadata, decorators, subclass hooks, dynamic class creation, and metaclass lifecycle control. | [TOPICS USED] 
- Inspect Python class relationships using object, __class__, __bases__, __subclasses__, and issubclass().
- Define classes and inspect namespace metadata using class, __module__, __qualname__, and __doc__.
- Transform class objects using @decorator, class, setattr(), and getattr().
- Customize subclass creation using __init_subclass__, super(), class, and **kwargs.
- Create classes dynamically using type(), types.new_class(), types.prepare_class(), and types.resolve_bases().
- Declare and evaluate metaclasses using type, metaclass=, class, and isinstance().
- Implement the metaclass lifecycle using __prepare__, __new__, __init__, and __call__.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[HEADER RULE - STRICT] You MUST start your entire response EXACTLY with this markdown block (do not print anything before it):
### 🚀 Project #8 | Stage 5 | Python OOP | 📊 Level: Advanced | 🌐 Coding5s.com
**Project:** Project 01: Dynamic Class Construction and Metaclass Registry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6" s="40" t="s">
        <v>88</v>
      </c>
      <c r="AF16" s="40" t="s">
        <v>89</v>
      </c>
      <c r="AG16" s="40" t="s">
        <v>90</v>
      </c>
      <c r="AH16" s="56" t="str">
        <f t="shared" si="0"/>
        <v/>
      </c>
      <c r="AI16" s="54"/>
      <c r="AJ16" s="54"/>
      <c r="AK16" s="54">
        <v>8</v>
      </c>
      <c r="AL16" s="54" t="s">
        <v>91</v>
      </c>
      <c r="AM16" s="54" t="s">
        <v>92</v>
      </c>
    </row>
    <row r="17" spans="1:39">
      <c r="A17" s="45" t="str" cm="1">
        <f t="array" ref="A17">IF(H17="PROJECT", CHAR(10) &amp; "- " &amp; _xlfn.TEXTJOIN(CHAR(10) &amp; "- ", TRUE, _xlfn._xlws.FILTER($I$9:$I$1000, ($B$9:$B$1000=B17) * ($H$9:$H$1000="Topic"))), "")</f>
        <v/>
      </c>
      <c r="B17" s="45">
        <f t="shared" si="1"/>
        <v>2</v>
      </c>
      <c r="C17" s="95">
        <v>22</v>
      </c>
      <c r="D17" s="46">
        <v>4</v>
      </c>
      <c r="E17" s="58" t="s">
        <v>46</v>
      </c>
      <c r="F17" s="48">
        <v>9</v>
      </c>
      <c r="G17" s="49" t="s">
        <v>159</v>
      </c>
      <c r="H17" s="49" t="s">
        <v>48</v>
      </c>
      <c r="I17" s="50" t="s">
        <v>769</v>
      </c>
      <c r="J17" s="51" t="s">
        <v>770</v>
      </c>
      <c r="K17" s="129" t="str">
        <f t="shared" si="2"/>
        <v xml:space="preserve">[ROLE] Friendly tutor specializing in Python OOP | [TOPIC] Trace object construction using type.__call__, __new__, __init__, and super().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 | Stage 1 📖 Practice | Python OOP | 📊 Level: Advanced | 🌐 Coding5s.com
**Concept:** Object Construction Dispatch (type.__call__, __new__, __init__, super())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7"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Trace object construction using type.__call__, __new__, __init__, and super().. Topic details: Object Construction Dispatch (type.__call__, __new__, __init__, super())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 | Practice | Python OOP | 📊 Level: Advanced
**Topic:** Trace object construction using type.__call__, __new__, __init__, and super().
---
 | [FOOTER RULE - STRICT] End your response with: '--- ⚡ *Coding5s Mentor System — Eliminating Epistemic Debt*' | </v>
      </c>
      <c r="M17" s="53">
        <v>0</v>
      </c>
      <c r="N17" s="102" t="str">
        <f t="shared" si="4"/>
        <v>[ROLE] Careless Python OOP Developer | [TASK] Generate debugging challenges in Python OOP | | [TOPIC] Trace object construction using type.__call__, __new__, __init__, and super().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 | Stage 2 🐛 Debug | Python OOP | 📊 Level: Advanced | 🌐 Coding5s.com
Concept: Object Construction Dispatch (type.__call__, __new__, __init__, super())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7"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Trace object construction using type.__call__, __new__, __init__, and super().. Topic details: Object Construction Dispatch (type.__call__, __new__, __init__, super())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 | Debug | Python OOP | 📊 Level: Advanced
**Topic:** Trace object construction using type.__call__, __new__, __init__, and super().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7" s="53">
        <v>0</v>
      </c>
      <c r="Q17" s="102" t="str">
        <f t="shared" si="6"/>
        <v>[ROLE] Tech Lead | [TASK] Assign incomplete Python OOP script challenges | [TOPIC] Trace object construction using type.__call__, __new__, __init__, and super().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 | Stage 3 🧩 Complete | Python OOP | 📊 Level: Advanced | 🌐 Coding5s.com
**Concept:** Object Construction Dispatch (type.__call__, __new__, __init__, super())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Trace object construction using type.__call__, __new__, __init__, and super()..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7"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Trace object construction using type.__call__, __new__, __init__, and super().. Topic details: Object Construction Dispatch (type.__call__, __new__, __init__, super())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 | Complete | Python OOP | 📊 Level: Advanced
**Topic:** Trace object construction using type.__call__, __new__, __init__, and super().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7" s="53">
        <v>0</v>
      </c>
      <c r="T17" s="102" t="str">
        <f t="shared" si="8"/>
        <v>[ROLE] Tech Lead | [TASK] Provide intentionally messy but functional code for learning debugging and improvement | [TOPIC] Trace object construction using type.__call__, __new__, __init__, and super().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 | Stage 4 🧹 Refactor | Python OOP | 📊 Level: Advanced | 🌐 Coding5s.com
**Concept:** Object Construction Dispatch (type.__call__, __new__, __init__, super())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Trace object construction using type.__call__, __new__, __init__, and super().. Topic details: Object Construction Dispatch (type.__call__, __new__, __init__, super())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 | Refactor | Python OOP | 📊 Level: Advanced
**Topic:** Trace object construction using type.__call__, __new__, __init__, and super().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7" s="53">
        <v>0</v>
      </c>
      <c r="W17" s="87" t="str">
        <f t="shared" si="10"/>
        <v>[ROLE] Tech Product Manager assigning a Python OOP Jira Ticket | [TASK] Provide a guided implementation exercise with full solution for learning purposes | [TOPIC] Trace object construction using type.__call__, __new__, __init__, and super().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 | Stage 5 | Python OOP | 📊 Level: Advanced | 🌐 Coding5s.com
**Concept:** Object Construction Dispatch (type.__call__, __new__, __init__, super())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Trace object construction using type.__call__, __new__, __init__, and super().. Goal: Object Construction Dispatch (type.__call__, __new__, __init__, super())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 | Extend | Python OOP | 📊 Level: Advanced
**Topic:** Trace object construction using type.__call__, __new__, __init__, and super().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7" s="53">
        <v>0</v>
      </c>
      <c r="Z17" s="56" t="str">
        <f t="shared" si="12"/>
        <v/>
      </c>
      <c r="AA17" s="56" t="str">
        <f t="shared" si="13"/>
        <v/>
      </c>
      <c r="AB17" s="56" t="str">
        <f t="shared" si="14"/>
        <v/>
      </c>
      <c r="AC17" s="56" t="str">
        <f t="shared" si="15"/>
        <v/>
      </c>
      <c r="AD17" s="56" t="str">
        <f t="shared" si="16"/>
        <v/>
      </c>
      <c r="AE17" s="40" t="s">
        <v>93</v>
      </c>
      <c r="AF17" s="40" t="s">
        <v>94</v>
      </c>
      <c r="AG17" s="40" t="s">
        <v>95</v>
      </c>
      <c r="AH17" s="56" t="str">
        <f t="shared" si="0"/>
        <v/>
      </c>
      <c r="AI17" s="54"/>
      <c r="AJ17" s="54"/>
      <c r="AK17" s="54">
        <v>9</v>
      </c>
      <c r="AL17" s="54" t="s">
        <v>96</v>
      </c>
      <c r="AM17" s="54" t="s">
        <v>97</v>
      </c>
    </row>
    <row r="18" spans="1:39">
      <c r="A18" s="45" t="str" cm="1">
        <f t="array" ref="A18">IF(H18="PROJECT", CHAR(10) &amp; "- " &amp; _xlfn.TEXTJOIN(CHAR(10) &amp; "- ", TRUE, _xlfn._xlws.FILTER($I$9:$I$1000, ($B$9:$B$1000=B18) * ($H$9:$H$1000="Topic"))), "")</f>
        <v/>
      </c>
      <c r="B18" s="45">
        <f t="shared" si="1"/>
        <v>2</v>
      </c>
      <c r="C18" s="95">
        <v>20</v>
      </c>
      <c r="D18" s="57">
        <v>4</v>
      </c>
      <c r="E18" s="58" t="s">
        <v>46</v>
      </c>
      <c r="F18" s="59">
        <v>10</v>
      </c>
      <c r="G18" s="60" t="s">
        <v>158</v>
      </c>
      <c r="H18" s="60" t="s">
        <v>48</v>
      </c>
      <c r="I18" s="61" t="s">
        <v>771</v>
      </c>
      <c r="J18" s="62" t="s">
        <v>772</v>
      </c>
      <c r="K18" s="129" t="str">
        <f t="shared" si="2"/>
        <v xml:space="preserve">[ROLE] Friendly tutor specializing in Python OOP | [TOPIC] Enforce constructor signatures and invariants using __init__, /, *, raise, and ValueError.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 | Stage 1 📖 Practice | Python OOP | 📊 Level: Intermediate | 🌐 Coding5s.com
**Concept:** Constructor Signatures and Invariant Checks (__init__, /, *, raise, ValueError)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8"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Enforce constructor signatures and invariants using __init__, /, *, raise, and ValueError.. Topic details: Constructor Signatures and Invariant Checks (__init__, /, *, raise, ValueError)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 | Practice | Python OOP | 📊 Level: Intermediate
**Topic:** Enforce constructor signatures and invariants using __init__, /, *, raise, and ValueError.
---
 | [FOOTER RULE - STRICT] End your response with: '--- ⚡ *Coding5s Mentor System — Eliminating Epistemic Debt*' | </v>
      </c>
      <c r="M18" s="52">
        <v>0</v>
      </c>
      <c r="N18" s="102" t="str">
        <f t="shared" si="4"/>
        <v>[ROLE] Careless Python OOP Developer | [TASK] Generate debugging challenges in Python OOP | | [TOPIC] Enforce constructor signatures and invariants using __init__, /, *, raise, and ValueError.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 | Stage 2 🐛 Debug | Python OOP | 📊 Level: Intermediate | 🌐 Coding5s.com
Concept: Constructor Signatures and Invariant Checks (__init__, /, *, raise, ValueError)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8"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Enforce constructor signatures and invariants using __init__, /, *, raise, and ValueError.. Topic details: Constructor Signatures and Invariant Checks (__init__, /, *, raise, ValueError)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 | Debug | Python OOP | 📊 Level: Intermediate
**Topic:** Enforce constructor signatures and invariants using __init__, /, *, raise, and ValueError.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8" s="52">
        <v>0</v>
      </c>
      <c r="Q18" s="102" t="str">
        <f t="shared" si="6"/>
        <v>[ROLE] Tech Lead | [TASK] Assign incomplete Python OOP script challenges | [TOPIC] Enforce constructor signatures and invariants using __init__, /, *, raise, and ValueError.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 | Stage 3 🧩 Complete | Python OOP | 📊 Level: Intermediate | 🌐 Coding5s.com
**Concept:** Constructor Signatures and Invariant Checks (__init__, /, *, raise, ValueError)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Enforce constructor signatures and invariants using __init__, /, *, raise, and ValueError..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8"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Enforce constructor signatures and invariants using __init__, /, *, raise, and ValueError.. Topic details: Constructor Signatures and Invariant Checks (__init__, /, *, raise, ValueError)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 | Complete | Python OOP | 📊 Level: Intermediate
**Topic:** Enforce constructor signatures and invariants using __init__, /, *, raise, and ValueError.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8" s="52">
        <v>0</v>
      </c>
      <c r="T18" s="102" t="str">
        <f t="shared" si="8"/>
        <v>[ROLE] Tech Lead | [TASK] Provide intentionally messy but functional code for learning debugging and improvement | [TOPIC] Enforce constructor signatures and invariants using __init__, /, *, raise, and ValueError. | [LEVEL] Intermediate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 | Stage 4 🧹 Refactor | Python OOP | 📊 Level: Intermediate | 🌐 Coding5s.com
**Concept:** Constructor Signatures and Invariant Checks (__init__, /, *, raise, ValueError)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Enforce constructor signatures and invariants using __init__, /, *, raise, and ValueError.. Topic details: Constructor Signatures and Invariant Checks (__init__, /, *, raise, ValueError)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 | Refactor | Python OOP | 📊 Level: Intermediate
**Topic:** Enforce constructor signatures and invariants using __init__, /, *, raise, and ValueError.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8" s="52">
        <v>0</v>
      </c>
      <c r="W18" s="87" t="str">
        <f t="shared" si="10"/>
        <v>[ROLE] Tech Product Manager assigning a Python OOP Jira Ticket | [TASK] Provide a guided implementation exercise with full solution for learning purposes | [TOPIC] Enforce constructor signatures and invariants using __init__, /, *, raise, and ValueError.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 | Stage 5 | Python OOP | 📊 Level: Intermediate | 🌐 Coding5s.com
**Concept:** Constructor Signatures and Invariant Checks (__init__, /, *, raise, ValueError)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Enforce constructor signatures and invariants using __init__, /, *, raise, and ValueError.. Goal: Constructor Signatures and Invariant Checks (__init__, /, *, raise, ValueError)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 | Extend | Python OOP | 📊 Level: Intermediate
**Topic:** Enforce constructor signatures and invariants using __init__, /, *, raise, and ValueError.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8" s="52">
        <v>0</v>
      </c>
      <c r="Z18" s="56" t="str">
        <f t="shared" si="12"/>
        <v/>
      </c>
      <c r="AA18" s="56" t="str">
        <f t="shared" si="13"/>
        <v/>
      </c>
      <c r="AB18" s="56" t="str">
        <f t="shared" si="14"/>
        <v/>
      </c>
      <c r="AC18" s="56" t="str">
        <f t="shared" si="15"/>
        <v/>
      </c>
      <c r="AD18" s="56" t="str">
        <f t="shared" si="16"/>
        <v/>
      </c>
      <c r="AE18" s="40" t="s">
        <v>98</v>
      </c>
      <c r="AF18" s="40" t="s">
        <v>99</v>
      </c>
      <c r="AG18" s="40" t="s">
        <v>100</v>
      </c>
      <c r="AH18" s="56" t="str">
        <f t="shared" si="0"/>
        <v/>
      </c>
      <c r="AI18" s="54"/>
      <c r="AJ18" s="54"/>
      <c r="AK18" s="54">
        <v>10</v>
      </c>
      <c r="AL18" s="54" t="s">
        <v>101</v>
      </c>
      <c r="AM18" s="54" t="s">
        <v>102</v>
      </c>
    </row>
    <row r="19" spans="1:39">
      <c r="A19" s="45" t="str" cm="1">
        <f t="array" ref="A19">IF(H19="PROJECT", CHAR(10) &amp; "- " &amp; _xlfn.TEXTJOIN(CHAR(10) &amp; "- ", TRUE, _xlfn._xlws.FILTER($I$9:$I$1000, ($B$9:$B$1000=B19) * ($H$9:$H$1000="Topic"))), "")</f>
        <v/>
      </c>
      <c r="B19" s="45">
        <f t="shared" si="1"/>
        <v>2</v>
      </c>
      <c r="C19" s="95">
        <v>22</v>
      </c>
      <c r="D19" s="46">
        <v>4</v>
      </c>
      <c r="E19" s="58" t="s">
        <v>46</v>
      </c>
      <c r="F19" s="48">
        <v>11</v>
      </c>
      <c r="G19" s="49" t="s">
        <v>159</v>
      </c>
      <c r="H19" s="49" t="s">
        <v>48</v>
      </c>
      <c r="I19" s="50" t="s">
        <v>773</v>
      </c>
      <c r="J19" s="51" t="s">
        <v>774</v>
      </c>
      <c r="K19" s="129" t="str">
        <f t="shared" si="2"/>
        <v xml:space="preserve">[ROLE] Friendly tutor specializing in Python OOP | [TOPIC] Construct immutable built-in subclasses using __new__, int, str, and tuple.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#11 | Stage 1 📖 Practice | Python OOP | 📊 Level: Advanced | 🌐 Coding5s.com
**Concept:** Immutable Built-In Subclass Construction (__new__, int, str, tuple)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9"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immutable built-in subclasses using __new__, int, str, and tuple.. Topic details: Immutable Built-In Subclass Construction (__new__, int, str, tuple)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 | Practice | Python OOP | 📊 Level: Advanced
**Topic:** Construct immutable built-in subclasses using __new__, int, str, and tuple.
---
 | [FOOTER RULE - STRICT] End your response with: '--- ⚡ *Coding5s Mentor System — Eliminating Epistemic Debt*' | </v>
      </c>
      <c r="M19" s="53">
        <v>0</v>
      </c>
      <c r="N19" s="102" t="str">
        <f t="shared" si="4"/>
        <v>[ROLE] Careless Python OOP Developer | [TASK] Generate debugging challenges in Python OOP | | [TOPIC] Construct immutable built-in subclasses using __new__, int, str, and tuple.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#11 | Stage 2 🐛 Debug | Python OOP | 📊 Level: Advanced | 🌐 Coding5s.com
Concept: Immutable Built-In Subclass Construction (__new__, int, str, tuple)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9"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immutable built-in subclasses using __new__, int, str, and tuple.. Topic details: Immutable Built-In Subclass Construction (__new__, int, str, tuple)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 | Debug | Python OOP | 📊 Level: Advanced
**Topic:** Construct immutable built-in subclasses using __new__, int, str, and tuple.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9" s="53">
        <v>0</v>
      </c>
      <c r="Q19" s="102" t="str">
        <f t="shared" si="6"/>
        <v>[ROLE] Tech Lead | [TASK] Assign incomplete Python OOP script challenges | [TOPIC] Construct immutable built-in subclasses using __new__, int, str, and tuple.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#11 | Stage 3 🧩 Complete | Python OOP | 📊 Level: Advanced | 🌐 Coding5s.com
**Concept:** Immutable Built-In Subclass Construction (__new__, int, str, tuple)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immutable built-in subclasses using __new__, int, str, and tuple..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9"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immutable built-in subclasses using __new__, int, str, and tuple.. Topic details: Immutable Built-In Subclass Construction (__new__, int, str, tuple)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 | Complete | Python OOP | 📊 Level: Advanced
**Topic:** Construct immutable built-in subclasses using __new__, int, str, and tuple.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9" s="53">
        <v>0</v>
      </c>
      <c r="T19" s="102" t="str">
        <f t="shared" si="8"/>
        <v>[ROLE] Tech Lead | [TASK] Provide intentionally messy but functional code for learning debugging and improvement | [TOPIC] Construct immutable built-in subclasses using __new__, int, str, and tuple.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#11 | Stage 4 🧹 Refactor | Python OOP | 📊 Level: Advanced | 🌐 Coding5s.com
**Concept:** Immutable Built-In Subclass Construction (__new__, int, str, tuple)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Construct immutable built-in subclasses using __new__, int, str, and tuple.. Topic details: Immutable Built-In Subclass Construction (__new__, int, str, tuple)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 | Refactor | Python OOP | 📊 Level: Advanced
**Topic:** Construct immutable built-in subclasses using __new__, int, str, and tuple.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9" s="53">
        <v>0</v>
      </c>
      <c r="W19" s="87" t="str">
        <f t="shared" si="10"/>
        <v>[ROLE] Tech Product Manager assigning a Python OOP Jira Ticket | [TASK] Provide a guided implementation exercise with full solution for learning purposes | [TOPIC] Construct immutable built-in subclasses using __new__, int, str, and tuple.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#11 | Stage 5 | Python OOP | 📊 Level: Advanced | 🌐 Coding5s.com
**Concept:** Immutable Built-In Subclass Construction (__new__, int, str, tuple)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immutable built-in subclasses using __new__, int, str, and tuple.. Goal: Immutable Built-In Subclass Construction (__new__, int, str, tuple)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 | Extend | Python OOP | 📊 Level: Advanced
**Topic:** Construct immutable built-in subclasses using __new__, int, str, and tuple.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9" s="53">
        <v>0</v>
      </c>
      <c r="Z19" s="56" t="str">
        <f t="shared" si="12"/>
        <v/>
      </c>
      <c r="AA19" s="56" t="str">
        <f t="shared" si="13"/>
        <v/>
      </c>
      <c r="AB19" s="56" t="str">
        <f t="shared" si="14"/>
        <v/>
      </c>
      <c r="AC19" s="56" t="str">
        <f t="shared" si="15"/>
        <v/>
      </c>
      <c r="AD19" s="56" t="str">
        <f t="shared" si="16"/>
        <v/>
      </c>
      <c r="AE19" s="40" t="s">
        <v>103</v>
      </c>
      <c r="AF19" s="40" t="s">
        <v>104</v>
      </c>
      <c r="AG19" s="40" t="s">
        <v>105</v>
      </c>
      <c r="AH19" s="56" t="str">
        <f t="shared" si="0"/>
        <v/>
      </c>
      <c r="AI19" s="54"/>
      <c r="AJ19" s="54"/>
      <c r="AK19" s="54">
        <v>11</v>
      </c>
      <c r="AL19" s="54" t="s">
        <v>106</v>
      </c>
      <c r="AM19" s="54" t="s">
        <v>107</v>
      </c>
    </row>
    <row r="20" spans="1:39">
      <c r="A20" s="45" t="str" cm="1">
        <f t="array" ref="A20">IF(H20="PROJECT", CHAR(10) &amp; "- " &amp; _xlfn.TEXTJOIN(CHAR(10) &amp; "- ", TRUE, _xlfn._xlws.FILTER($I$9:$I$1000, ($B$9:$B$1000=B20) * ($H$9:$H$1000="Topic"))), "")</f>
        <v/>
      </c>
      <c r="B20" s="45">
        <f t="shared" si="1"/>
        <v>2</v>
      </c>
      <c r="C20" s="95">
        <v>24</v>
      </c>
      <c r="D20" s="57">
        <v>5</v>
      </c>
      <c r="E20" s="58" t="s">
        <v>46</v>
      </c>
      <c r="F20" s="59">
        <v>12</v>
      </c>
      <c r="G20" s="60" t="s">
        <v>159</v>
      </c>
      <c r="H20" s="60" t="s">
        <v>48</v>
      </c>
      <c r="I20" s="61" t="s">
        <v>775</v>
      </c>
      <c r="J20" s="62" t="s">
        <v>776</v>
      </c>
      <c r="K20" s="129" t="str">
        <f t="shared" si="2"/>
        <v xml:space="preserve">[ROLE] Friendly tutor specializing in Python OOP | [TOPIC] Inspect object finalization and garbage collection using __del__, gc.collect(), gc.get_referrers(), and gc.is_tracked().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#12 | Stage 1 📖 Practice | Python OOP | 📊 Level: Advanced | 🌐 Coding5s.com
**Concept:** Object Finalization and Garbage Collection (__del__, gc.collect(), gc.get_referrers(), gc.is_tracked())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0"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Inspect object finalization and garbage collection using __del__, gc.collect(), gc.get_referrers(), and gc.is_tracked().. Topic details: Object Finalization and Garbage Collection (__del__, gc.collect(), gc.get_referrers(), gc.is_tracked())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#12 | Practice | Python OOP | 📊 Level: Advanced
**Topic:** Inspect object finalization and garbage collection using __del__, gc.collect(), gc.get_referrers(), and gc.is_tracked().
---
 | [FOOTER RULE - STRICT] End your response with: '--- ⚡ *Coding5s Mentor System — Eliminating Epistemic Debt*' | </v>
      </c>
      <c r="M20" s="52">
        <v>0</v>
      </c>
      <c r="N20" s="102" t="str">
        <f t="shared" si="4"/>
        <v>[ROLE] Careless Python OOP Developer | [TASK] Generate debugging challenges in Python OOP | | [TOPIC] Inspect object finalization and garbage collection using __del__, gc.collect(), gc.get_referrers(), and gc.is_tracked().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#12 | Stage 2 🐛 Debug | Python OOP | 📊 Level: Advanced | 🌐 Coding5s.com
Concept: Object Finalization and Garbage Collection (__del__, gc.collect(), gc.get_referrers(), gc.is_tracked())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0"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Inspect object finalization and garbage collection using __del__, gc.collect(), gc.get_referrers(), and gc.is_tracked().. Topic details: Object Finalization and Garbage Collection (__del__, gc.collect(), gc.get_referrers(), gc.is_tracked())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#12 | Debug | Python OOP | 📊 Level: Advanced
**Topic:** Inspect object finalization and garbage collection using __del__, gc.collect(), gc.get_referrers(), and gc.is_tracked().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0" s="52">
        <v>0</v>
      </c>
      <c r="Q20" s="102" t="str">
        <f t="shared" si="6"/>
        <v>[ROLE] Tech Lead | [TASK] Assign incomplete Python OOP script challenges | [TOPIC] Inspect object finalization and garbage collection using __del__, gc.collect(), gc.get_referrers(), and gc.is_tracked().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#12 | Stage 3 🧩 Complete | Python OOP | 📊 Level: Advanced | 🌐 Coding5s.com
**Concept:** Object Finalization and Garbage Collection (__del__, gc.collect(), gc.get_referrers(), gc.is_tracked())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Inspect object finalization and garbage collection using __del__, gc.collect(), gc.get_referrers(), and gc.is_tracked()..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0"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Inspect object finalization and garbage collection using __del__, gc.collect(), gc.get_referrers(), and gc.is_tracked().. Topic details: Object Finalization and Garbage Collection (__del__, gc.collect(), gc.get_referrers(), gc.is_tracked())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#12 | Complete | Python OOP | 📊 Level: Advanced
**Topic:** Inspect object finalization and garbage collection using __del__, gc.collect(), gc.get_referrers(), and gc.is_tracked().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0" s="52">
        <v>0</v>
      </c>
      <c r="T20" s="102" t="str">
        <f t="shared" si="8"/>
        <v>[ROLE] Tech Lead | [TASK] Provide intentionally messy but functional code for learning debugging and improvement | [TOPIC] Inspect object finalization and garbage collection using __del__, gc.collect(), gc.get_referrers(), and gc.is_tracked().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#12 | Stage 4 🧹 Refactor | Python OOP | 📊 Level: Advanced | 🌐 Coding5s.com
**Concept:** Object Finalization and Garbage Collection (__del__, gc.collect(), gc.get_referrers(), gc.is_tracked())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Inspect object finalization and garbage collection using __del__, gc.collect(), gc.get_referrers(), and gc.is_tracked().. Topic details: Object Finalization and Garbage Collection (__del__, gc.collect(), gc.get_referrers(), gc.is_tracked())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#12 | Refactor | Python OOP | 📊 Level: Advanced
**Topic:** Inspect object finalization and garbage collection using __del__, gc.collect(), gc.get_referrers(), and gc.is_tracked().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0" s="52">
        <v>0</v>
      </c>
      <c r="W20" s="87" t="str">
        <f t="shared" si="10"/>
        <v>[ROLE] Tech Product Manager assigning a Python OOP Jira Ticket | [TASK] Provide a guided implementation exercise with full solution for learning purposes | [TOPIC] Inspect object finalization and garbage collection using __del__, gc.collect(), gc.get_referrers(), and gc.is_tracked().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#12 | Stage 5 | Python OOP | 📊 Level: Advanced | 🌐 Coding5s.com
**Concept:** Object Finalization and Garbage Collection (__del__, gc.collect(), gc.get_referrers(), gc.is_tracked())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Inspect object finalization and garbage collection using __del__, gc.collect(), gc.get_referrers(), and gc.is_tracked().. Goal: Object Finalization and Garbage Collection (__del__, gc.collect(), gc.get_referrers(), gc.is_tracked())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#12 | Extend | Python OOP | 📊 Level: Advanced
**Topic:** Inspect object finalization and garbage collection using __del__, gc.collect(), gc.get_referrers(), and gc.is_tracked().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0" s="52">
        <v>0</v>
      </c>
      <c r="Z20" s="56" t="str">
        <f t="shared" si="12"/>
        <v/>
      </c>
      <c r="AA20" s="56" t="str">
        <f t="shared" si="13"/>
        <v/>
      </c>
      <c r="AB20" s="56" t="str">
        <f t="shared" si="14"/>
        <v/>
      </c>
      <c r="AC20" s="56" t="str">
        <f t="shared" si="15"/>
        <v/>
      </c>
      <c r="AD20" s="56" t="str">
        <f t="shared" si="16"/>
        <v/>
      </c>
      <c r="AE20" s="40" t="s">
        <v>108</v>
      </c>
      <c r="AF20" s="40" t="s">
        <v>109</v>
      </c>
      <c r="AG20" s="40" t="s">
        <v>110</v>
      </c>
      <c r="AH20" s="56" t="str">
        <f t="shared" si="0"/>
        <v/>
      </c>
      <c r="AI20" s="54"/>
      <c r="AJ20" s="54"/>
      <c r="AK20" s="54">
        <v>12</v>
      </c>
      <c r="AL20" s="54" t="s">
        <v>111</v>
      </c>
      <c r="AM20" s="54" t="s">
        <v>112</v>
      </c>
    </row>
    <row r="21" spans="1:39">
      <c r="A21" s="45" t="str" cm="1">
        <f t="array" ref="A21">IF(H21="PROJECT", CHAR(10) &amp; "- " &amp; _xlfn.TEXTJOIN(CHAR(10) &amp; "- ", TRUE, _xlfn._xlws.FILTER($I$9:$I$1000, ($B$9:$B$1000=B21) * ($H$9:$H$1000="Topic"))), "")</f>
        <v/>
      </c>
      <c r="B21" s="45">
        <f t="shared" si="1"/>
        <v>2</v>
      </c>
      <c r="C21" s="95">
        <v>22</v>
      </c>
      <c r="D21" s="46">
        <v>4</v>
      </c>
      <c r="E21" s="58" t="s">
        <v>46</v>
      </c>
      <c r="F21" s="48">
        <v>13</v>
      </c>
      <c r="G21" s="49" t="s">
        <v>159</v>
      </c>
      <c r="H21" s="49" t="s">
        <v>48</v>
      </c>
      <c r="I21" s="50" t="s">
        <v>777</v>
      </c>
      <c r="J21" s="51" t="s">
        <v>778</v>
      </c>
      <c r="K21" s="129" t="str">
        <f t="shared" si="2"/>
        <v xml:space="preserve">[ROLE] Friendly tutor specializing in Python OOP | [TOPIC] Manage non-owning object references using weakref.ref(), weakref.proxy(), weakref.finalize(), and ReferenceError.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#13 | Stage 1 📖 Practice | Python OOP | 📊 Level: Advanced | 🌐 Coding5s.com
**Concept:** Weak References and Finalizers (weakref.ref(), weakref.proxy(), weakref.finalize(), ReferenceError)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1"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non-owning object references using weakref.ref(), weakref.proxy(), weakref.finalize(), and ReferenceError.. Topic details: Weak References and Finalizers (weakref.ref(), weakref.proxy(), weakref.finalize(), ReferenceError)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#13 | Practice | Python OOP | 📊 Level: Advanced
**Topic:** Manage non-owning object references using weakref.ref(), weakref.proxy(), weakref.finalize(), and ReferenceError.
---
 | [FOOTER RULE - STRICT] End your response with: '--- ⚡ *Coding5s Mentor System — Eliminating Epistemic Debt*' | </v>
      </c>
      <c r="M21" s="53">
        <v>0</v>
      </c>
      <c r="N21" s="102" t="str">
        <f t="shared" si="4"/>
        <v>[ROLE] Careless Python OOP Developer | [TASK] Generate debugging challenges in Python OOP | | [TOPIC] Manage non-owning object references using weakref.ref(), weakref.proxy(), weakref.finalize(), and ReferenceError.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#13 | Stage 2 🐛 Debug | Python OOP | 📊 Level: Advanced | 🌐 Coding5s.com
Concept: Weak References and Finalizers (weakref.ref(), weakref.proxy(), weakref.finalize(), ReferenceError)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1"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non-owning object references using weakref.ref(), weakref.proxy(), weakref.finalize(), and ReferenceError.. Topic details: Weak References and Finalizers (weakref.ref(), weakref.proxy(), weakref.finalize(), ReferenceError)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#13 | Debug | Python OOP | 📊 Level: Advanced
**Topic:** Manage non-owning object references using weakref.ref(), weakref.proxy(), weakref.finalize(), and ReferenceError.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1" s="53">
        <v>0</v>
      </c>
      <c r="Q21" s="102" t="str">
        <f t="shared" si="6"/>
        <v>[ROLE] Tech Lead | [TASK] Assign incomplete Python OOP script challenges | [TOPIC] Manage non-owning object references using weakref.ref(), weakref.proxy(), weakref.finalize(), and ReferenceError.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#13 | Stage 3 🧩 Complete | Python OOP | 📊 Level: Advanced | 🌐 Coding5s.com
**Concept:** Weak References and Finalizers (weakref.ref(), weakref.proxy(), weakref.finalize(), ReferenceError)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non-owning object references using weakref.ref(), weakref.proxy(), weakref.finalize(), and ReferenceError..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1"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non-owning object references using weakref.ref(), weakref.proxy(), weakref.finalize(), and ReferenceError.. Topic details: Weak References and Finalizers (weakref.ref(), weakref.proxy(), weakref.finalize(), ReferenceError)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#13 | Complete | Python OOP | 📊 Level: Advanced
**Topic:** Manage non-owning object references using weakref.ref(), weakref.proxy(), weakref.finalize(), and ReferenceError.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1" s="53">
        <v>0</v>
      </c>
      <c r="T21" s="102" t="str">
        <f t="shared" si="8"/>
        <v>[ROLE] Tech Lead | [TASK] Provide intentionally messy but functional code for learning debugging and improvement | [TOPIC] Manage non-owning object references using weakref.ref(), weakref.proxy(), weakref.finalize(), and ReferenceError.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#13 | Stage 4 🧹 Refactor | Python OOP | 📊 Level: Advanced | 🌐 Coding5s.com
**Concept:** Weak References and Finalizers (weakref.ref(), weakref.proxy(), weakref.finalize(), ReferenceError)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Manage non-owning object references using weakref.ref(), weakref.proxy(), weakref.finalize(), and ReferenceError.. Topic details: Weak References and Finalizers (weakref.ref(), weakref.proxy(), weakref.finalize(), ReferenceError)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#13 | Refactor | Python OOP | 📊 Level: Advanced
**Topic:** Manage non-owning object references using weakref.ref(), weakref.proxy(), weakref.finalize(), and ReferenceError.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1" s="53">
        <v>0</v>
      </c>
      <c r="W21" s="87" t="str">
        <f t="shared" si="10"/>
        <v>[ROLE] Tech Product Manager assigning a Python OOP Jira Ticket | [TASK] Provide a guided implementation exercise with full solution for learning purposes | [TOPIC] Manage non-owning object references using weakref.ref(), weakref.proxy(), weakref.finalize(), and ReferenceError.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#13 | Stage 5 | Python OOP | 📊 Level: Advanced | 🌐 Coding5s.com
**Concept:** Weak References and Finalizers (weakref.ref(), weakref.proxy(), weakref.finalize(), ReferenceError)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non-owning object references using weakref.ref(), weakref.proxy(), weakref.finalize(), and ReferenceError.. Goal: Weak References and Finalizers (weakref.ref(), weakref.proxy(), weakref.finalize(), ReferenceError)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#13 | Extend | Python OOP | 📊 Level: Advanced
**Topic:** Manage non-owning object references using weakref.ref(), weakref.proxy(), weakref.finalize(), and ReferenceError.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1" s="53">
        <v>0</v>
      </c>
      <c r="Z21" s="56" t="str">
        <f t="shared" si="12"/>
        <v/>
      </c>
      <c r="AA21" s="56" t="str">
        <f t="shared" si="13"/>
        <v/>
      </c>
      <c r="AB21" s="56" t="str">
        <f t="shared" si="14"/>
        <v/>
      </c>
      <c r="AC21" s="56" t="str">
        <f t="shared" si="15"/>
        <v/>
      </c>
      <c r="AD21" s="56" t="str">
        <f t="shared" si="16"/>
        <v/>
      </c>
      <c r="AE21" s="40" t="s">
        <v>113</v>
      </c>
      <c r="AF21" s="40" t="s">
        <v>114</v>
      </c>
      <c r="AG21" s="40" t="s">
        <v>115</v>
      </c>
      <c r="AH21" s="56" t="str">
        <f t="shared" si="0"/>
        <v/>
      </c>
      <c r="AI21" s="54"/>
      <c r="AJ21" s="54"/>
      <c r="AK21" s="54">
        <v>13</v>
      </c>
      <c r="AL21" s="54" t="s">
        <v>116</v>
      </c>
      <c r="AM21" s="54" t="s">
        <v>117</v>
      </c>
    </row>
    <row r="22" spans="1:39">
      <c r="A22" s="45" t="str" cm="1">
        <f t="array" ref="A22">IF(H22="PROJECT", CHAR(10) &amp; "- " &amp; _xlfn.TEXTJOIN(CHAR(10) &amp; "- ", TRUE, _xlfn._xlws.FILTER($I$9:$I$1000, ($B$9:$B$1000=B22) * ($H$9:$H$1000="Topic"))), "")</f>
        <v/>
      </c>
      <c r="B22" s="45">
        <f t="shared" si="1"/>
        <v>2</v>
      </c>
      <c r="C22" s="95">
        <v>22</v>
      </c>
      <c r="D22" s="57">
        <v>4</v>
      </c>
      <c r="E22" s="58" t="s">
        <v>46</v>
      </c>
      <c r="F22" s="59">
        <v>14</v>
      </c>
      <c r="G22" s="60" t="s">
        <v>159</v>
      </c>
      <c r="H22" s="60" t="s">
        <v>48</v>
      </c>
      <c r="I22" s="61" t="s">
        <v>779</v>
      </c>
      <c r="J22" s="62" t="s">
        <v>780</v>
      </c>
      <c r="K22" s="129" t="str">
        <f t="shared" si="2"/>
        <v xml:space="preserve">[ROLE] Friendly tutor specializing in Python OOP | [TOPIC] Store weakly referenced objects using WeakKeyDictionary, WeakValueDictionary, WeakSet, and WeakMethod.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#14 | Stage 1 📖 Practice | Python OOP | 📊 Level: Advanced | 🌐 Coding5s.com
**Concept:** Weak Reference Containers (WeakKeyDictionary, WeakValueDictionary, WeakSet, WeakMethod)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2"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Store weakly referenced objects using WeakKeyDictionary, WeakValueDictionary, WeakSet, and WeakMethod.. Topic details: Weak Reference Containers (WeakKeyDictionary, WeakValueDictionary, WeakSet, WeakMethod)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#14 | Practice | Python OOP | 📊 Level: Advanced
**Topic:** Store weakly referenced objects using WeakKeyDictionary, WeakValueDictionary, WeakSet, and WeakMethod.
---
 | [FOOTER RULE - STRICT] End your response with: '--- ⚡ *Coding5s Mentor System — Eliminating Epistemic Debt*' | </v>
      </c>
      <c r="M22" s="52">
        <v>0</v>
      </c>
      <c r="N22" s="102" t="str">
        <f t="shared" si="4"/>
        <v>[ROLE] Careless Python OOP Developer | [TASK] Generate debugging challenges in Python OOP | | [TOPIC] Store weakly referenced objects using WeakKeyDictionary, WeakValueDictionary, WeakSet, and WeakMethod.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#14 | Stage 2 🐛 Debug | Python OOP | 📊 Level: Advanced | 🌐 Coding5s.com
Concept: Weak Reference Containers (WeakKeyDictionary, WeakValueDictionary, WeakSet, WeakMethod)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2"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Store weakly referenced objects using WeakKeyDictionary, WeakValueDictionary, WeakSet, and WeakMethod.. Topic details: Weak Reference Containers (WeakKeyDictionary, WeakValueDictionary, WeakSet, WeakMethod)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#14 | Debug | Python OOP | 📊 Level: Advanced
**Topic:** Store weakly referenced objects using WeakKeyDictionary, WeakValueDictionary, WeakSet, and WeakMethod.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2" s="52">
        <v>0</v>
      </c>
      <c r="Q22" s="102" t="str">
        <f t="shared" si="6"/>
        <v>[ROLE] Tech Lead | [TASK] Assign incomplete Python OOP script challenges | [TOPIC] Store weakly referenced objects using WeakKeyDictionary, WeakValueDictionary, WeakSet, and WeakMethod.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#14 | Stage 3 🧩 Complete | Python OOP | 📊 Level: Advanced | 🌐 Coding5s.com
**Concept:** Weak Reference Containers (WeakKeyDictionary, WeakValueDictionary, WeakSet, WeakMethod)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Store weakly referenced objects using WeakKeyDictionary, WeakValueDictionary, WeakSet, and WeakMethod..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2"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Store weakly referenced objects using WeakKeyDictionary, WeakValueDictionary, WeakSet, and WeakMethod.. Topic details: Weak Reference Containers (WeakKeyDictionary, WeakValueDictionary, WeakSet, WeakMethod)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#14 | Complete | Python OOP | 📊 Level: Advanced
**Topic:** Store weakly referenced objects using WeakKeyDictionary, WeakValueDictionary, WeakSet, and WeakMethod.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2" s="52">
        <v>0</v>
      </c>
      <c r="T22" s="102" t="str">
        <f t="shared" si="8"/>
        <v>[ROLE] Tech Lead | [TASK] Provide intentionally messy but functional code for learning debugging and improvement | [TOPIC] Store weakly referenced objects using WeakKeyDictionary, WeakValueDictionary, WeakSet, and WeakMethod.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#14 | Stage 4 🧹 Refactor | Python OOP | 📊 Level: Advanced | 🌐 Coding5s.com
**Concept:** Weak Reference Containers (WeakKeyDictionary, WeakValueDictionary, WeakSet, WeakMethod)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Store weakly referenced objects using WeakKeyDictionary, WeakValueDictionary, WeakSet, and WeakMethod.. Topic details: Weak Reference Containers (WeakKeyDictionary, WeakValueDictionary, WeakSet, WeakMethod)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#14 | Refactor | Python OOP | 📊 Level: Advanced
**Topic:** Store weakly referenced objects using WeakKeyDictionary, WeakValueDictionary, WeakSet, and WeakMethod.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2" s="52">
        <v>0</v>
      </c>
      <c r="W22" s="87" t="str">
        <f t="shared" si="10"/>
        <v>[ROLE] Tech Product Manager assigning a Python OOP Jira Ticket | [TASK] Provide a guided implementation exercise with full solution for learning purposes | [TOPIC] Store weakly referenced objects using WeakKeyDictionary, WeakValueDictionary, WeakSet, and WeakMethod.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#14 | Stage 5 | Python OOP | 📊 Level: Advanced | 🌐 Coding5s.com
**Concept:** Weak Reference Containers (WeakKeyDictionary, WeakValueDictionary, WeakSet, WeakMethod)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Store weakly referenced objects using WeakKeyDictionary, WeakValueDictionary, WeakSet, and WeakMethod.. Goal: Weak Reference Containers (WeakKeyDictionary, WeakValueDictionary, WeakSet, WeakMethod)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#14 | Extend | Python OOP | 📊 Level: Advanced
**Topic:** Store weakly referenced objects using WeakKeyDictionary, WeakValueDictionary, WeakSet, and WeakMethod.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2" s="52">
        <v>0</v>
      </c>
      <c r="Z22" s="56" t="str">
        <f t="shared" si="12"/>
        <v/>
      </c>
      <c r="AA22" s="56" t="str">
        <f t="shared" si="13"/>
        <v/>
      </c>
      <c r="AB22" s="56" t="str">
        <f t="shared" si="14"/>
        <v/>
      </c>
      <c r="AC22" s="56" t="str">
        <f t="shared" si="15"/>
        <v/>
      </c>
      <c r="AD22" s="56" t="str">
        <f t="shared" si="16"/>
        <v/>
      </c>
      <c r="AE22" s="40" t="s">
        <v>118</v>
      </c>
      <c r="AF22" s="40" t="s">
        <v>119</v>
      </c>
      <c r="AG22" s="40" t="s">
        <v>120</v>
      </c>
      <c r="AH22" s="56" t="str">
        <f t="shared" si="0"/>
        <v/>
      </c>
      <c r="AI22" s="54"/>
      <c r="AJ22" s="54"/>
      <c r="AK22" s="54">
        <v>14</v>
      </c>
      <c r="AL22" s="54" t="s">
        <v>121</v>
      </c>
      <c r="AM22" s="54" t="s">
        <v>122</v>
      </c>
    </row>
    <row r="23" spans="1:39">
      <c r="A23" s="45" t="str" cm="1">
        <f t="array" ref="A23">IF(H23="PROJECT", CHAR(10) &amp; "- " &amp; _xlfn.TEXTJOIN(CHAR(10) &amp; "- ", TRUE, _xlfn._xlws.FILTER($I$9:$I$1000, ($B$9:$B$1000=B23) * ($H$9:$H$1000="Topic"))), "")</f>
        <v/>
      </c>
      <c r="B23" s="45">
        <f t="shared" si="1"/>
        <v>2</v>
      </c>
      <c r="C23" s="95">
        <v>24</v>
      </c>
      <c r="D23" s="46">
        <v>5</v>
      </c>
      <c r="E23" s="58" t="s">
        <v>46</v>
      </c>
      <c r="F23" s="48">
        <v>15</v>
      </c>
      <c r="G23" s="49" t="s">
        <v>159</v>
      </c>
      <c r="H23" s="49" t="s">
        <v>48</v>
      </c>
      <c r="I23" s="50" t="s">
        <v>781</v>
      </c>
      <c r="J23" s="51" t="s">
        <v>782</v>
      </c>
      <c r="K23" s="129" t="str">
        <f t="shared" si="2"/>
        <v xml:space="preserve">[ROLE] Friendly tutor specializing in Python OOP | [TOPIC] Customize object duplication using copy.copy(), copy.deepcopy(), __copy__, and __deepcopy__.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#15 | Stage 1 📖 Practice | Python OOP | 📊 Level: Advanced | 🌐 Coding5s.com
**Concept:** Object Copy Customization (copy.copy(), copy.deepcopy(), __copy__, __deepcopy__)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3"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Customize object duplication using copy.copy(), copy.deepcopy(), __copy__, and __deepcopy__.. Topic details: Object Copy Customization (copy.copy(), copy.deepcopy(), __copy__, __deepcopy__)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#15 | Practice | Python OOP | 📊 Level: Advanced
**Topic:** Customize object duplication using copy.copy(), copy.deepcopy(), __copy__, and __deepcopy__.
---
 | [FOOTER RULE - STRICT] End your response with: '--- ⚡ *Coding5s Mentor System — Eliminating Epistemic Debt*' | </v>
      </c>
      <c r="M23" s="53">
        <v>0</v>
      </c>
      <c r="N23" s="102" t="str">
        <f t="shared" si="4"/>
        <v>[ROLE] Careless Python OOP Developer | [TASK] Generate debugging challenges in Python OOP | | [TOPIC] Customize object duplication using copy.copy(), copy.deepcopy(), __copy__, and __deepcopy__.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#15 | Stage 2 🐛 Debug | Python OOP | 📊 Level: Advanced | 🌐 Coding5s.com
Concept: Object Copy Customization (copy.copy(), copy.deepcopy(), __copy__, __deepcopy__)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3"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Customize object duplication using copy.copy(), copy.deepcopy(), __copy__, and __deepcopy__.. Topic details: Object Copy Customization (copy.copy(), copy.deepcopy(), __copy__, __deepcopy__)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#15 | Debug | Python OOP | 📊 Level: Advanced
**Topic:** Customize object duplication using copy.copy(), copy.deepcopy(), __copy__, and __deepcopy__.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3" s="53">
        <v>0</v>
      </c>
      <c r="Q23" s="102" t="str">
        <f t="shared" si="6"/>
        <v>[ROLE] Tech Lead | [TASK] Assign incomplete Python OOP script challenges | [TOPIC] Customize object duplication using copy.copy(), copy.deepcopy(), __copy__, and __deepcopy__.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#15 | Stage 3 🧩 Complete | Python OOP | 📊 Level: Advanced | 🌐 Coding5s.com
**Concept:** Object Copy Customization (copy.copy(), copy.deepcopy(), __copy__, __deepcopy__)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Customize object duplication using copy.copy(), copy.deepcopy(), __copy__, and __deepcopy__..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3"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Customize object duplication using copy.copy(), copy.deepcopy(), __copy__, and __deepcopy__.. Topic details: Object Copy Customization (copy.copy(), copy.deepcopy(), __copy__, __deepcopy__)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#15 | Complete | Python OOP | 📊 Level: Advanced
**Topic:** Customize object duplication using copy.copy(), copy.deepcopy(), __copy__, and __deepcopy__.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3" s="53">
        <v>0</v>
      </c>
      <c r="T23" s="102" t="str">
        <f t="shared" si="8"/>
        <v>[ROLE] Tech Lead | [TASK] Provide intentionally messy but functional code for learning debugging and improvement | [TOPIC] Customize object duplication using copy.copy(), copy.deepcopy(), __copy__, and __deepcopy__.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#15 | Stage 4 🧹 Refactor | Python OOP | 📊 Level: Advanced | 🌐 Coding5s.com
**Concept:** Object Copy Customization (copy.copy(), copy.deepcopy(), __copy__, __deepcopy__)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Customize object duplication using copy.copy(), copy.deepcopy(), __copy__, and __deepcopy__.. Topic details: Object Copy Customization (copy.copy(), copy.deepcopy(), __copy__, __deepcopy__)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#15 | Refactor | Python OOP | 📊 Level: Advanced
**Topic:** Customize object duplication using copy.copy(), copy.deepcopy(), __copy__, and __deepcopy__.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3" s="53">
        <v>0</v>
      </c>
      <c r="W23" s="87" t="str">
        <f t="shared" si="10"/>
        <v>[ROLE] Tech Product Manager assigning a Python OOP Jira Ticket | [TASK] Provide a guided implementation exercise with full solution for learning purposes | [TOPIC] Customize object duplication using copy.copy(), copy.deepcopy(), __copy__, and __deepcopy__.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#15 | Stage 5 | Python OOP | 📊 Level: Advanced | 🌐 Coding5s.com
**Concept:** Object Copy Customization (copy.copy(), copy.deepcopy(), __copy__, __deepcopy__)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Customize object duplication using copy.copy(), copy.deepcopy(), __copy__, and __deepcopy__.. Goal: Object Copy Customization (copy.copy(), copy.deepcopy(), __copy__, __deepcopy__)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#15 | Extend | Python OOP | 📊 Level: Advanced
**Topic:** Customize object duplication using copy.copy(), copy.deepcopy(), __copy__, and __deepcopy__.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3" s="53">
        <v>0</v>
      </c>
      <c r="Z23" s="56" t="str">
        <f t="shared" si="12"/>
        <v/>
      </c>
      <c r="AA23" s="56" t="str">
        <f t="shared" si="13"/>
        <v/>
      </c>
      <c r="AB23" s="56" t="str">
        <f t="shared" si="14"/>
        <v/>
      </c>
      <c r="AC23" s="56" t="str">
        <f t="shared" si="15"/>
        <v/>
      </c>
      <c r="AD23" s="56" t="str">
        <f t="shared" si="16"/>
        <v/>
      </c>
      <c r="AE23" s="40" t="s">
        <v>123</v>
      </c>
      <c r="AF23" s="40" t="s">
        <v>124</v>
      </c>
      <c r="AG23" s="40" t="s">
        <v>125</v>
      </c>
      <c r="AH23" s="56" t="str">
        <f t="shared" si="0"/>
        <v/>
      </c>
      <c r="AI23" s="54"/>
      <c r="AJ23" s="54"/>
      <c r="AK23" s="54">
        <v>15</v>
      </c>
      <c r="AL23" s="54" t="s">
        <v>126</v>
      </c>
      <c r="AM23" s="54" t="s">
        <v>127</v>
      </c>
    </row>
    <row r="24" spans="1:39">
      <c r="A24" s="45" t="str" cm="1">
        <f t="array" ref="A24">IF(H24="PROJECT", CHAR(10) &amp; "- " &amp; _xlfn.TEXTJOIN(CHAR(10) &amp; "- ", TRUE, _xlfn._xlws.FILTER($I$9:$I$1000, ($B$9:$B$1000=B24) * ($H$9:$H$1000="Topic"))), "")</f>
        <v xml:space="preserve">
- Trace object construction using type.__call__, __new__, __init__, and super().
- Enforce constructor signatures and invariants using __init__, /, *, raise, and ValueError.
- Construct immutable built-in subclasses using __new__, int, str, and tuple.
- Inspect object finalization and garbage collection using __del__, gc.collect(), gc.get_referrers(), and gc.is_tracked().
- Manage non-owning object references using weakref.ref(), weakref.proxy(), weakref.finalize(), and ReferenceError.
- Store weakly referenced objects using WeakKeyDictionary, WeakValueDictionary, WeakSet, and WeakMethod.
- Customize object duplication using copy.copy(), copy.deepcopy(), __copy__, and __deepcopy__.</v>
      </c>
      <c r="B24" s="45">
        <f t="shared" si="1"/>
        <v>2</v>
      </c>
      <c r="C24" s="95">
        <v>35</v>
      </c>
      <c r="D24" s="57">
        <v>0</v>
      </c>
      <c r="E24" s="58" t="s">
        <v>46</v>
      </c>
      <c r="F24" s="59">
        <v>16</v>
      </c>
      <c r="G24" s="60" t="s">
        <v>159</v>
      </c>
      <c r="H24" s="60" t="s">
        <v>77</v>
      </c>
      <c r="I24" s="61" t="s">
        <v>783</v>
      </c>
      <c r="J24" s="62" t="s">
        <v>784</v>
      </c>
      <c r="K24" s="129" t="str">
        <f t="shared" si="2"/>
        <v>[TASK] Teach through a practical Python OOP -  project following the micro-learning methodology, acting as a supportive tutor, creating a project about  Develop an object lifecycle manager consolidating constructor dispatch, invariant validation, immutable subclasses, garbage collection, weak references, and customized copying. | [TOPICS USED] 
- Trace object construction using type.__call__, __new__, __init__, and super().
- Enforce constructor signatures and invariants using __init__, /, *, raise, and ValueError.
- Construct immutable built-in subclasses using __new__, int, str, and tuple.
- Inspect object finalization and garbage collection using __del__, gc.collect(), gc.get_referrers(), and gc.is_tracked().
- Manage non-owning object references using weakref.ref(), weakref.proxy(), weakref.finalize(), and ReferenceError.
- Store weakly referenced objects using WeakKeyDictionary, WeakValueDictionary, WeakSet, and WeakMethod.
- Customize object duplication using copy.copy(), copy.deepcopy(), __copy__, and __deepcopy__.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#16 | Stage 1 | Python OOP | 📊 Level: Advanced | 🌐 Coding5s.com
**Project:** Project 02: Object Lifecycle and Reference Management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24"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an object lifecycle manager consolidating constructor dispatch, invariant validation, immutable subclasses, garbage collection, weak references, and customized copying.. Topics applied in this project: 
- Trace object construction using type.__call__, __new__, __init__, and super().
- Enforce constructor signatures and invariants using __init__, /, *, raise, and ValueError.
- Construct immutable built-in subclasses using __new__, int, str, and tuple.
- Inspect object finalization and garbage collection using __del__, gc.collect(), gc.get_referrers(), and gc.is_tracked().
- Manage non-owning object references using weakref.ref(), weakref.proxy(), weakref.finalize(), and ReferenceError.
- Store weakly referenced objects using WeakKeyDictionary, WeakValueDictionary, WeakSet, and WeakMethod.
- Customize object duplication using copy.copy(), copy.deepcopy(), __copy__, and __deepcopy__.. Project objective: Project 02: Object Lifecycle and Reference Management Engine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#16 | Practice | Python OOP | 📊 Level: Advanced
**Project:** Develop an object lifecycle manager consolidating constructor dispatch, invariant validation, immutable subclasses, garbage collection, weak references, and customized copying.
---
 | [FOOTER RULE - STRICT] End your response with: '--- ⚡ *Coding5s Mentor System — Eliminating Epistemic Debt*' | </v>
      </c>
      <c r="M24" s="52">
        <v>0</v>
      </c>
      <c r="N24" s="102" t="str">
        <f t="shared" si="4"/>
        <v>[ROLE] Careless Python OOP Developer | [TASK] Generate debugging project in Python OOP | [PROJECT] Develop an object lifecycle manager consolidating constructor dispatch, invariant validation, immutable subclasses, garbage collection, weak references, and customized copying. | [TOPICS USED] 
- Trace object construction using type.__call__, __new__, __init__, and super().
- Enforce constructor signatures and invariants using __init__, /, *, raise, and ValueError.
- Construct immutable built-in subclasses using __new__, int, str, and tuple.
- Inspect object finalization and garbage collection using __del__, gc.collect(), gc.get_referrers(), and gc.is_tracked().
- Manage non-owning object references using weakref.ref(), weakref.proxy(), weakref.finalize(), and ReferenceError.
- Store weakly referenced objects using WeakKeyDictionary, WeakValueDictionary, WeakSet, and WeakMethod.
- Customize object duplication using copy.copy(), copy.deepcopy(), __copy__, and __deepcopy__. | [LEVEL] Advanced | [OUTPUT] Only header, dataset summary or statement (if any), email intro, objective, expected output, broken code, and footer | [HEADER RULE - STRICT] You MUST start your entire response EXACTLY with this markdown block (do not print anything before it):
### 🚀 Project #16 | Stage 2 | Python OOP | 📊 Level: Advanced | 🌐 Coding5s.com
Project: Project 02: Object Lifecycle and Reference Management Engine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Telugu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24"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an object lifecycle manager consolidating constructor dispatch, invariant validation, immutable subclasses, garbage collection, weak references, and customized copying.. Topics involved: 
- Trace object construction using type.__call__, __new__, __init__, and super().
- Enforce constructor signatures and invariants using __init__, /, *, raise, and ValueError.
- Construct immutable built-in subclasses using __new__, int, str, and tuple.
- Inspect object finalization and garbage collection using __del__, gc.collect(), gc.get_referrers(), and gc.is_tracked().
- Manage non-owning object references using weakref.ref(), weakref.proxy(), weakref.finalize(), and ReferenceError.
- Store weakly referenced objects using WeakKeyDictionary, WeakValueDictionary, WeakSet, and WeakMethod.
- Customize object duplication using copy.copy(), copy.deepcopy(), __copy__, and __deepcopy__.. Project objective: Project 02: Object Lifecycle and Reference Management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#16 | Debug | Python OOP | 📊 Level: Advanced
**Project:** Develop an object lifecycle manager consolidating constructor dispatch, invariant validation, immutable subclasses, garbage collection, weak references, and customized copying.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4" s="52">
        <v>0</v>
      </c>
      <c r="Q24" s="102" t="str">
        <f t="shared" si="6"/>
        <v>[ROLE] Tech Lead | [TASK] Assign incomplete project script | [PROJECT] Develop an object lifecycle manager consolidating constructor dispatch, invariant validation, immutable subclasses, garbage collection, weak references, and customized copying. | [TOPICS USED] 
- Trace object construction using type.__call__, __new__, __init__, and super().
- Enforce constructor signatures and invariants using __init__, /, *, raise, and ValueError.
- Construct immutable built-in subclasses using __new__, int, str, and tuple.
- Inspect object finalization and garbage collection using __del__, gc.collect(), gc.get_referrers(), and gc.is_tracked().
- Manage non-owning object references using weakref.ref(), weakref.proxy(), weakref.finalize(), and ReferenceError.
- Store weakly referenced objects using WeakKeyDictionary, WeakValueDictionary, WeakSet, and WeakMethod.
- Customize object duplication using copy.copy(), copy.deepcopy(), __copy__, and __deepcopy__.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#16 | Stage 3 | Python OOP | 📊 Level: Advanced | 🌐 Coding5s.com
**Project:** Project 02: Object Lifecycle and Reference Management Engine
---
 | [EXTERNAL_PACKAGE_PROTOCOL] Require standard pip tooling and requirements.txt file for external dependencies when applicable. | [CHALLENGE_CONSTRAINTS_POLICY] MUST be between 25–40 lines of EXECUTABLE base Python code (STRICT: Do NOT count comments or # TODO blocks). 40–100 Class-based object architecture. Require at least 1 class with internal state management. Logic integration located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24"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an object lifecycle manager consolidating constructor dispatch, invariant validation, immutable subclasses, garbage collection, weak references, and customized copying.. Topics involved: 
- Trace object construction using type.__call__, __new__, __init__, and super().
- Enforce constructor signatures and invariants using __init__, /, *, raise, and ValueError.
- Construct immutable built-in subclasses using __new__, int, str, and tuple.
- Inspect object finalization and garbage collection using __del__, gc.collect(), gc.get_referrers(), and gc.is_tracked().
- Manage non-owning object references using weakref.ref(), weakref.proxy(), weakref.finalize(), and ReferenceError.
- Store weakly referenced objects using WeakKeyDictionary, WeakValueDictionary, WeakSet, and WeakMethod.
- Customize object duplication using copy.copy(), copy.deepcopy(), __copy__, and __deepcopy__.. Project objective: Project 02: Object Lifecycle and Reference Management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#16 | Complete | Python OOP | 📊 Level: Advanced
**Project:** Develop an object lifecycle manager consolidating constructor dispatch, invariant validation, immutable subclasses, garbage collection, weak references, and customized copying.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4" s="52">
        <v>0</v>
      </c>
      <c r="T24" s="102" t="str">
        <f t="shared" si="8"/>
        <v>[ROLE] Tech Lead | [TASK] Provide a messy but functional project for refactoring | [PROJECT] Develop an object lifecycle manager consolidating constructor dispatch, invariant validation, immutable subclasses, garbage collection, weak references, and customized copying. | [TOPICS USED] 
- Trace object construction using type.__call__, __new__, __init__, and super().
- Enforce constructor signatures and invariants using __init__, /, *, raise, and ValueError.
- Construct immutable built-in subclasses using __new__, int, str, and tuple.
- Inspect object finalization and garbage collection using __del__, gc.collect(), gc.get_referrers(), and gc.is_tracked().
- Manage non-owning object references using weakref.ref(), weakref.proxy(), weakref.finalize(), and ReferenceError.
- Store weakly referenced objects using WeakKeyDictionary, WeakValueDictionary, WeakSet, and WeakMethod.
- Customize object duplication using copy.copy(), copy.deepcopy(), __copy__, and __deepcopy__. | [LEVEL] Advanced | [PERSONA RULE] Act as a Tech Lead. A junior wrote this working but messy code. Tone: professional but exhausted | [HEADER RULE - STRICT] You MUST start your entire response EXACTLY with this markdown block (do not print anything before it):
### 🚀 Project #16 | Stage 4 | Python OOP | 📊 Level: Advanced | 🌐 Coding5s.com
**Project:** Project 02: Object Lifecycle and Reference Management Engine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2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PROJECT: Develop an object lifecycle manager consolidating constructor dispatch, invariant validation, immutable subclasses, garbage collection, weak references, and customized copying.. Topics involved: 
- Trace object construction using type.__call__, __new__, __init__, and super().
- Enforce constructor signatures and invariants using __init__, /, *, raise, and ValueError.
- Construct immutable built-in subclasses using __new__, int, str, and tuple.
- Inspect object finalization and garbage collection using __del__, gc.collect(), gc.get_referrers(), and gc.is_tracked().
- Manage non-owning object references using weakref.ref(), weakref.proxy(), weakref.finalize(), and ReferenceError.
- Store weakly referenced objects using WeakKeyDictionary, WeakValueDictionary, WeakSet, and WeakMethod.
- Customize object duplication using copy.copy(), copy.deepcopy(), __copy__, and __deepcopy__.. Project objective: Project 02: Object Lifecycle and Reference Management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#16 | Refactor | Python OOP | 📊 Level: Advanced
**Project:** Develop an object lifecycle manager consolidating constructor dispatch, invariant validation, immutable subclasses, garbage collection, weak references, and customized copying.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4" s="52">
        <v>0</v>
      </c>
      <c r="W24" s="87" t="str">
        <f t="shared" si="10"/>
        <v>[ROLE] Tech Product Manager assigning a Python OOP Jira Ticket | [TASK] Provide a guided project implementation with full solution | [PROJECT] Develop an object lifecycle manager consolidating constructor dispatch, invariant validation, immutable subclasses, garbage collection, weak references, and customized copying. | [TOPICS USED] 
- Trace object construction using type.__call__, __new__, __init__, and super().
- Enforce constructor signatures and invariants using __init__, /, *, raise, and ValueError.
- Construct immutable built-in subclasses using __new__, int, str, and tuple.
- Inspect object finalization and garbage collection using __del__, gc.collect(), gc.get_referrers(), and gc.is_tracked().
- Manage non-owning object references using weakref.ref(), weakref.proxy(), weakref.finalize(), and ReferenceError.
- Store weakly referenced objects using WeakKeyDictionary, WeakValueDictionary, WeakSet, and WeakMethod.
- Customize object duplication using copy.copy(), copy.deepcopy(), __copy__, and __deepcopy__.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[HEADER RULE - STRICT] You MUST start your entire response EXACTLY with this markdown block (do not print anything before it):
### 🚀 Project #16 | Stage 5 | Python OOP | 📊 Level: Advanced | 🌐 Coding5s.com
**Project:** Project 02: Object Lifecycle and Reference Management Engine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2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an object lifecycle manager consolidating constructor dispatch, invariant validation, immutable subclasses, garbage collection, weak references, and customized copying.. Topics integrated: 
- Trace object construction using type.__call__, __new__, __init__, and super().
- Enforce constructor signatures and invariants using __init__, /, *, raise, and ValueError.
- Construct immutable built-in subclasses using __new__, int, str, and tuple.
- Inspect object finalization and garbage collection using __del__, gc.collect(), gc.get_referrers(), and gc.is_tracked().
- Manage non-owning object references using weakref.ref(), weakref.proxy(), weakref.finalize(), and ReferenceError.
- Store weakly referenced objects using WeakKeyDictionary, WeakValueDictionary, WeakSet, and WeakMethod.
- Customize object duplication using copy.copy(), copy.deepcopy(), __copy__, and __deepcopy__.. Business Goal: Project 02: Object Lifecycle and Reference Management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#16 | Extend | Python OOP | 📊 Level: Advanced
**Project:** Develop an object lifecycle manager consolidating constructor dispatch, invariant validation, immutable subclasses, garbage collection, weak references, and customized copying.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4" s="52">
        <v>0</v>
      </c>
      <c r="Z24" s="56" t="str">
        <f t="shared" si="12"/>
        <v>[TASK] Teach through a practical Python OOP -  project following the micro-learning methodology, acting as a supportive tutor, creating a project about  Develop an object lifecycle manager consolidating constructor dispatch, invariant validation, immutable subclasses, garbage collection, weak references, and customized copying. | [TOPICS USED] 
- Trace object construction using type.__call__, __new__, __init__, and super().
- Enforce constructor signatures and invariants using __init__, /, *, raise, and ValueError.
- Construct immutable built-in subclasses using __new__, int, str, and tuple.
- Inspect object finalization and garbage collection using __del__, gc.collect(), gc.get_referrers(), and gc.is_tracked().
- Manage non-owning object references using weakref.ref(), weakref.proxy(), weakref.finalize(), and ReferenceError.
- Store weakly referenced objects using WeakKeyDictionary, WeakValueDictionary, WeakSet, and WeakMethod.
- Customize object duplication using copy.copy(), copy.deepcopy(), __copy__, and __deepcopy__.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#16 | Stage 1 | Python OOP | 📊 Level: Advanced | 🌐 Coding5s.com
**Project:** Project 02: Object Lifecycle and Reference Management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24" s="56" t="str">
        <f t="shared" si="13"/>
        <v>[ROLE] Careless Python OOP Developer | [TASK] Generate debugging project in Python OOP | [PROJECT] Develop an object lifecycle manager consolidating constructor dispatch, invariant validation, immutable subclasses, garbage collection, weak references, and customized copying. | [TOPICS USED] 
- Trace object construction using type.__call__, __new__, __init__, and super().
- Enforce constructor signatures and invariants using __init__, /, *, raise, and ValueError.
- Construct immutable built-in subclasses using __new__, int, str, and tuple.
- Inspect object finalization and garbage collection using __del__, gc.collect(), gc.get_referrers(), and gc.is_tracked().
- Manage non-owning object references using weakref.ref(), weakref.proxy(), weakref.finalize(), and ReferenceError.
- Store weakly referenced objects using WeakKeyDictionary, WeakValueDictionary, WeakSet, and WeakMethod.
- Customize object duplication using copy.copy(), copy.deepcopy(), __copy__, and __deepcopy__. | [LEVEL] Advanced | [OUTPUT] Only header, dataset summary or statement (if any), email intro, objective, expected output, broken code, and footer | [HEADER RULE - STRICT] You MUST start your entire response EXACTLY with this markdown block (do not print anything before it):
### 🚀 Project #16 | Stage 2 | Python OOP | 📊 Level: Advanced | 🌐 Coding5s.com
Project: Project 02: Object Lifecycle and Reference Management Engine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Telugu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24" s="56" t="str">
        <f t="shared" si="14"/>
        <v>[ROLE] Tech Lead | [TASK] Assign incomplete project script | [PROJECT] Develop an object lifecycle manager consolidating constructor dispatch, invariant validation, immutable subclasses, garbage collection, weak references, and customized copying. | [TOPICS USED] 
- Trace object construction using type.__call__, __new__, __init__, and super().
- Enforce constructor signatures and invariants using __init__, /, *, raise, and ValueError.
- Construct immutable built-in subclasses using __new__, int, str, and tuple.
- Inspect object finalization and garbage collection using __del__, gc.collect(), gc.get_referrers(), and gc.is_tracked().
- Manage non-owning object references using weakref.ref(), weakref.proxy(), weakref.finalize(), and ReferenceError.
- Store weakly referenced objects using WeakKeyDictionary, WeakValueDictionary, WeakSet, and WeakMethod.
- Customize object duplication using copy.copy(), copy.deepcopy(), __copy__, and __deepcopy__.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#16 | Stage 3 | Python OOP | 📊 Level: Advanced | 🌐 Coding5s.com
**Project:** Project 02: Object Lifecycle and Reference Management Engine
---
 | [EXTERNAL_PACKAGE_PROTOCOL] Require standard pip tooling and requirements.txt file for external dependencies when applicable. | [CHALLENGE_CONSTRAINTS_POLICY] MUST be between 25–40 lines of EXECUTABLE base Python code (STRICT: Do NOT count comments or # TODO blocks). 40–100 Class-based object architecture. Require at least 1 class with internal state management. Logic integration located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24" s="56" t="str">
        <f t="shared" si="15"/>
        <v>[ROLE] Tech Lead | [TASK] Provide a messy but functional project for refactoring | [PROJECT] Develop an object lifecycle manager consolidating constructor dispatch, invariant validation, immutable subclasses, garbage collection, weak references, and customized copying. | [TOPICS USED] 
- Trace object construction using type.__call__, __new__, __init__, and super().
- Enforce constructor signatures and invariants using __init__, /, *, raise, and ValueError.
- Construct immutable built-in subclasses using __new__, int, str, and tuple.
- Inspect object finalization and garbage collection using __del__, gc.collect(), gc.get_referrers(), and gc.is_tracked().
- Manage non-owning object references using weakref.ref(), weakref.proxy(), weakref.finalize(), and ReferenceError.
- Store weakly referenced objects using WeakKeyDictionary, WeakValueDictionary, WeakSet, and WeakMethod.
- Customize object duplication using copy.copy(), copy.deepcopy(), __copy__, and __deepcopy__. | [LEVEL] Advanced | [PERSONA RULE] Act as a Tech Lead. A junior wrote this working but messy code. Tone: professional but exhausted | [HEADER RULE - STRICT] You MUST start your entire response EXACTLY with this markdown block (do not print anything before it):
### 🚀 Project #16 | Stage 4 | Python OOP | 📊 Level: Advanced | 🌐 Coding5s.com
**Project:** Project 02: Object Lifecycle and Reference Management Engine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24" s="56" t="str">
        <f t="shared" si="16"/>
        <v>[ROLE] Tech Product Manager assigning a Python OOP Jira Ticket | [TASK] Provide a guided project implementation with full solution | [PROJECT] Develop an object lifecycle manager consolidating constructor dispatch, invariant validation, immutable subclasses, garbage collection, weak references, and customized copying. | [TOPICS USED] 
- Trace object construction using type.__call__, __new__, __init__, and super().
- Enforce constructor signatures and invariants using __init__, /, *, raise, and ValueError.
- Construct immutable built-in subclasses using __new__, int, str, and tuple.
- Inspect object finalization and garbage collection using __del__, gc.collect(), gc.get_referrers(), and gc.is_tracked().
- Manage non-owning object references using weakref.ref(), weakref.proxy(), weakref.finalize(), and ReferenceError.
- Store weakly referenced objects using WeakKeyDictionary, WeakValueDictionary, WeakSet, and WeakMethod.
- Customize object duplication using copy.copy(), copy.deepcopy(), __copy__, and __deepcopy__.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[HEADER RULE - STRICT] You MUST start your entire response EXACTLY with this markdown block (do not print anything before it):
### 🚀 Project #16 | Stage 5 | Python OOP | 📊 Level: Advanced | 🌐 Coding5s.com
**Project:** Project 02: Object Lifecycle and Reference Management Engine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24" s="40" t="s">
        <v>128</v>
      </c>
      <c r="AF24" s="40" t="s">
        <v>129</v>
      </c>
      <c r="AG24" s="40" t="s">
        <v>130</v>
      </c>
      <c r="AH24" s="56" t="str">
        <f t="shared" si="0"/>
        <v/>
      </c>
      <c r="AI24" s="54"/>
      <c r="AJ24" s="54"/>
      <c r="AK24" s="54">
        <v>16</v>
      </c>
      <c r="AL24" s="54" t="s">
        <v>131</v>
      </c>
      <c r="AM24" s="54" t="s">
        <v>132</v>
      </c>
    </row>
    <row r="25" spans="1:39">
      <c r="A25" s="45" t="str" cm="1">
        <f t="array" ref="A25">IF(H25="PROJECT", CHAR(10) &amp; "- " &amp; _xlfn.TEXTJOIN(CHAR(10) &amp; "- ", TRUE, _xlfn._xlws.FILTER($I$9:$I$1000, ($B$9:$B$1000=B25) * ($H$9:$H$1000="Topic"))), "")</f>
        <v/>
      </c>
      <c r="B25" s="45">
        <f t="shared" si="1"/>
        <v>3</v>
      </c>
      <c r="C25" s="95">
        <v>18</v>
      </c>
      <c r="D25" s="46">
        <v>4</v>
      </c>
      <c r="E25" s="58" t="s">
        <v>46</v>
      </c>
      <c r="F25" s="48">
        <v>17</v>
      </c>
      <c r="G25" s="49" t="s">
        <v>158</v>
      </c>
      <c r="H25" s="49" t="s">
        <v>48</v>
      </c>
      <c r="I25" s="50" t="s">
        <v>785</v>
      </c>
      <c r="J25" s="51" t="s">
        <v>786</v>
      </c>
      <c r="K25" s="129" t="str">
        <f t="shared" si="2"/>
        <v xml:space="preserve">[ROLE] Friendly tutor specializing in Python OOP | [TOPIC] Create and inspect instance and class storage using self.attr, Class.attr, __dict__, and vars().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#17 | Stage 1 📖 Practice | Python OOP | 📊 Level: Intermediate | 🌐 Coding5s.com
**Concept:** Instance and Class Attribute Storage (self.attr, Class.attr, __dict__, vars())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5"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and inspect instance and class storage using self.attr, Class.attr, __dict__, and vars().. Topic details: Instance and Class Attribute Storage (self.attr, Class.attr, __dict__, vars())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#17 | Practice | Python OOP | 📊 Level: Intermediate
**Topic:** Create and inspect instance and class storage using self.attr, Class.attr, __dict__, and vars().
---
 | [FOOTER RULE - STRICT] End your response with: '--- ⚡ *Coding5s Mentor System — Eliminating Epistemic Debt*' | </v>
      </c>
      <c r="M25" s="53">
        <v>0</v>
      </c>
      <c r="N25" s="102" t="str">
        <f t="shared" si="4"/>
        <v>[ROLE] Careless Python OOP Developer | [TASK] Generate debugging challenges in Python OOP | | [TOPIC] Create and inspect instance and class storage using self.attr, Class.attr, __dict__, and vars().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#17 | Stage 2 🐛 Debug | Python OOP | 📊 Level: Intermediate | 🌐 Coding5s.com
Concept: Instance and Class Attribute Storage (self.attr, Class.attr, __dict__, vars())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5"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and inspect instance and class storage using self.attr, Class.attr, __dict__, and vars().. Topic details: Instance and Class Attribute Storage (self.attr, Class.attr, __dict__, vars())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#17 | Debug | Python OOP | 📊 Level: Intermediate
**Topic:** Create and inspect instance and class storage using self.attr, Class.attr, __dict__, and vars().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5" s="53">
        <v>0</v>
      </c>
      <c r="Q25" s="102" t="str">
        <f t="shared" si="6"/>
        <v>[ROLE] Tech Lead | [TASK] Assign incomplete Python OOP script challenges | [TOPIC] Create and inspect instance and class storage using self.attr, Class.attr, __dict__, and vars().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#17 | Stage 3 🧩 Complete | Python OOP | 📊 Level: Intermediate | 🌐 Coding5s.com
**Concept:** Instance and Class Attribute Storage (self.attr, Class.attr, __dict__, vars())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and inspect instance and class storage using self.attr, Class.attr, __dict__, and vars()..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5"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and inspect instance and class storage using self.attr, Class.attr, __dict__, and vars().. Topic details: Instance and Class Attribute Storage (self.attr, Class.attr, __dict__, vars())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#17 | Complete | Python OOP | 📊 Level: Intermediate
**Topic:** Create and inspect instance and class storage using self.attr, Class.attr, __dict__, and vars().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5" s="53">
        <v>0</v>
      </c>
      <c r="T25" s="102" t="str">
        <f t="shared" si="8"/>
        <v>[ROLE] Tech Lead | [TASK] Provide intentionally messy but functional code for learning debugging and improvement | [TOPIC] Create and inspect instance and class storage using self.attr, Class.attr, __dict__, and vars(). | [LEVEL] Intermediate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#17 | Stage 4 🧹 Refactor | Python OOP | 📊 Level: Intermediate | 🌐 Coding5s.com
**Concept:** Instance and Class Attribute Storage (self.attr, Class.attr, __dict__, vars())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Create and inspect instance and class storage using self.attr, Class.attr, __dict__, and vars().. Topic details: Instance and Class Attribute Storage (self.attr, Class.attr, __dict__, vars())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#17 | Refactor | Python OOP | 📊 Level: Intermediate
**Topic:** Create and inspect instance and class storage using self.attr, Class.attr, __dict__, and vars().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5" s="53">
        <v>0</v>
      </c>
      <c r="W25" s="87" t="str">
        <f t="shared" si="10"/>
        <v>[ROLE] Tech Product Manager assigning a Python OOP Jira Ticket | [TASK] Provide a guided implementation exercise with full solution for learning purposes | [TOPIC] Create and inspect instance and class storage using self.attr, Class.attr, __dict__, and vars().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#17 | Stage 5 | Python OOP | 📊 Level: Intermediate | 🌐 Coding5s.com
**Concept:** Instance and Class Attribute Storage (self.attr, Class.attr, __dict__, vars())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and inspect instance and class storage using self.attr, Class.attr, __dict__, and vars().. Goal: Instance and Class Attribute Storage (self.attr, Class.attr, __dict__, vars())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#17 | Extend | Python OOP | 📊 Level: Intermediate
**Topic:** Create and inspect instance and class storage using self.attr, Class.attr, __dict__, and vars().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5" s="53">
        <v>0</v>
      </c>
      <c r="Z25" s="56" t="str">
        <f t="shared" si="12"/>
        <v/>
      </c>
      <c r="AA25" s="56" t="str">
        <f t="shared" si="13"/>
        <v/>
      </c>
      <c r="AB25" s="56" t="str">
        <f t="shared" si="14"/>
        <v/>
      </c>
      <c r="AC25" s="56" t="str">
        <f t="shared" si="15"/>
        <v/>
      </c>
      <c r="AD25" s="56" t="str">
        <f t="shared" si="16"/>
        <v/>
      </c>
      <c r="AE25" s="40" t="s">
        <v>133</v>
      </c>
      <c r="AF25" s="40" t="s">
        <v>134</v>
      </c>
      <c r="AG25" s="40" t="s">
        <v>135</v>
      </c>
      <c r="AH25" s="56" t="str">
        <f t="shared" si="0"/>
        <v/>
      </c>
      <c r="AI25" s="54"/>
      <c r="AJ25" s="54"/>
      <c r="AK25" s="54">
        <v>17</v>
      </c>
      <c r="AL25" s="54" t="s">
        <v>136</v>
      </c>
      <c r="AM25" s="54" t="s">
        <v>137</v>
      </c>
    </row>
    <row r="26" spans="1:39">
      <c r="A26" s="45" t="str" cm="1">
        <f t="array" ref="A26">IF(H26="PROJECT", CHAR(10) &amp; "- " &amp; _xlfn.TEXTJOIN(CHAR(10) &amp; "- ", TRUE, _xlfn._xlws.FILTER($I$9:$I$1000, ($B$9:$B$1000=B26) * ($H$9:$H$1000="Topic"))), "")</f>
        <v/>
      </c>
      <c r="B26" s="45">
        <f t="shared" si="1"/>
        <v>3</v>
      </c>
      <c r="C26" s="95">
        <v>18</v>
      </c>
      <c r="D26" s="57">
        <v>4</v>
      </c>
      <c r="E26" s="58" t="s">
        <v>46</v>
      </c>
      <c r="F26" s="59">
        <v>18</v>
      </c>
      <c r="G26" s="60" t="s">
        <v>158</v>
      </c>
      <c r="H26" s="60" t="s">
        <v>48</v>
      </c>
      <c r="I26" s="61" t="s">
        <v>787</v>
      </c>
      <c r="J26" s="62" t="s">
        <v>788</v>
      </c>
      <c r="K26" s="129" t="str">
        <f t="shared" si="2"/>
        <v xml:space="preserve">[ROLE] Friendly tutor specializing in Python OOP | [TOPIC] Inspect and mutate attributes dynamically using getattr(), setattr(), hasattr(), delattr(), and vars().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#18 | Stage 1 📖 Practice | Python OOP | 📊 Level: Intermediate | 🌐 Coding5s.com
**Concept:** Dynamic Attribute Access and Mutation (getattr(), setattr(), hasattr(), delattr(), vars())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6"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Inspect and mutate attributes dynamically using getattr(), setattr(), hasattr(), delattr(), and vars().. Topic details: Dynamic Attribute Access and Mutation (getattr(), setattr(), hasattr(), delattr(), vars())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#18 | Practice | Python OOP | 📊 Level: Intermediate
**Topic:** Inspect and mutate attributes dynamically using getattr(), setattr(), hasattr(), delattr(), and vars().
---
 | [FOOTER RULE - STRICT] End your response with: '--- ⚡ *Coding5s Mentor System — Eliminating Epistemic Debt*' | </v>
      </c>
      <c r="M26" s="52">
        <v>0</v>
      </c>
      <c r="N26" s="102" t="str">
        <f t="shared" si="4"/>
        <v>[ROLE] Careless Python OOP Developer | [TASK] Generate debugging challenges in Python OOP | | [TOPIC] Inspect and mutate attributes dynamically using getattr(), setattr(), hasattr(), delattr(), and vars().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#18 | Stage 2 🐛 Debug | Python OOP | 📊 Level: Intermediate | 🌐 Coding5s.com
Concept: Dynamic Attribute Access and Mutation (getattr(), setattr(), hasattr(), delattr(), vars())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6"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Inspect and mutate attributes dynamically using getattr(), setattr(), hasattr(), delattr(), and vars().. Topic details: Dynamic Attribute Access and Mutation (getattr(), setattr(), hasattr(), delattr(), vars())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#18 | Debug | Python OOP | 📊 Level: Intermediate
**Topic:** Inspect and mutate attributes dynamically using getattr(), setattr(), hasattr(), delattr(), and vars().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6" s="52">
        <v>0</v>
      </c>
      <c r="Q26" s="102" t="str">
        <f t="shared" si="6"/>
        <v>[ROLE] Tech Lead | [TASK] Assign incomplete Python OOP script challenges | [TOPIC] Inspect and mutate attributes dynamically using getattr(), setattr(), hasattr(), delattr(), and vars().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#18 | Stage 3 🧩 Complete | Python OOP | 📊 Level: Intermediate | 🌐 Coding5s.com
**Concept:** Dynamic Attribute Access and Mutation (getattr(), setattr(), hasattr(), delattr(), vars())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Inspect and mutate attributes dynamically using getattr(), setattr(), hasattr(), delattr(), and vars()..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6"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Inspect and mutate attributes dynamically using getattr(), setattr(), hasattr(), delattr(), and vars().. Topic details: Dynamic Attribute Access and Mutation (getattr(), setattr(), hasattr(), delattr(), vars())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#18 | Complete | Python OOP | 📊 Level: Intermediate
**Topic:** Inspect and mutate attributes dynamically using getattr(), setattr(), hasattr(), delattr(), and vars().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6" s="52">
        <v>0</v>
      </c>
      <c r="T26" s="102" t="str">
        <f t="shared" si="8"/>
        <v>[ROLE] Tech Lead | [TASK] Provide intentionally messy but functional code for learning debugging and improvement | [TOPIC] Inspect and mutate attributes dynamically using getattr(), setattr(), hasattr(), delattr(), and vars(). | [LEVEL] Intermediate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#18 | Stage 4 🧹 Refactor | Python OOP | 📊 Level: Intermediate | 🌐 Coding5s.com
**Concept:** Dynamic Attribute Access and Mutation (getattr(), setattr(), hasattr(), delattr(), vars())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Inspect and mutate attributes dynamically using getattr(), setattr(), hasattr(), delattr(), and vars().. Topic details: Dynamic Attribute Access and Mutation (getattr(), setattr(), hasattr(), delattr(), vars())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#18 | Refactor | Python OOP | 📊 Level: Intermediate
**Topic:** Inspect and mutate attributes dynamically using getattr(), setattr(), hasattr(), delattr(), and vars().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6" s="52">
        <v>0</v>
      </c>
      <c r="W26" s="87" t="str">
        <f t="shared" si="10"/>
        <v>[ROLE] Tech Product Manager assigning a Python OOP Jira Ticket | [TASK] Provide a guided implementation exercise with full solution for learning purposes | [TOPIC] Inspect and mutate attributes dynamically using getattr(), setattr(), hasattr(), delattr(), and vars().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#18 | Stage 5 | Python OOP | 📊 Level: Intermediate | 🌐 Coding5s.com
**Concept:** Dynamic Attribute Access and Mutation (getattr(), setattr(), hasattr(), delattr(), vars())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Inspect and mutate attributes dynamically using getattr(), setattr(), hasattr(), delattr(), and vars().. Goal: Dynamic Attribute Access and Mutation (getattr(), setattr(), hasattr(), delattr(), vars())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#18 | Extend | Python OOP | 📊 Level: Intermediate
**Topic:** Inspect and mutate attributes dynamically using getattr(), setattr(), hasattr(), delattr(), and vars().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6" s="52">
        <v>0</v>
      </c>
      <c r="Z26" s="56" t="str">
        <f t="shared" si="12"/>
        <v/>
      </c>
      <c r="AA26" s="56" t="str">
        <f t="shared" si="13"/>
        <v/>
      </c>
      <c r="AB26" s="56" t="str">
        <f t="shared" si="14"/>
        <v/>
      </c>
      <c r="AC26" s="56" t="str">
        <f t="shared" si="15"/>
        <v/>
      </c>
      <c r="AD26" s="56" t="str">
        <f t="shared" si="16"/>
        <v/>
      </c>
      <c r="AE26" s="40" t="s">
        <v>138</v>
      </c>
      <c r="AF26" s="40" t="s">
        <v>139</v>
      </c>
      <c r="AG26" s="40" t="s">
        <v>140</v>
      </c>
      <c r="AH26" s="56" t="str">
        <f t="shared" si="0"/>
        <v/>
      </c>
      <c r="AI26" s="54"/>
      <c r="AJ26" s="54"/>
      <c r="AK26" s="54">
        <v>18</v>
      </c>
      <c r="AL26" s="54" t="s">
        <v>141</v>
      </c>
      <c r="AM26" s="54" t="s">
        <v>142</v>
      </c>
    </row>
    <row r="27" spans="1:39">
      <c r="A27" s="45" t="str" cm="1">
        <f t="array" ref="A27">IF(H27="PROJECT", CHAR(10) &amp; "- " &amp; _xlfn.TEXTJOIN(CHAR(10) &amp; "- ", TRUE, _xlfn._xlws.FILTER($I$9:$I$1000, ($B$9:$B$1000=B27) * ($H$9:$H$1000="Topic"))), "")</f>
        <v/>
      </c>
      <c r="B27" s="45">
        <f t="shared" si="1"/>
        <v>3</v>
      </c>
      <c r="C27" s="95">
        <v>20</v>
      </c>
      <c r="D27" s="46">
        <v>4</v>
      </c>
      <c r="E27" s="58" t="s">
        <v>46</v>
      </c>
      <c r="F27" s="48">
        <v>19</v>
      </c>
      <c r="G27" s="49" t="s">
        <v>158</v>
      </c>
      <c r="H27" s="49" t="s">
        <v>48</v>
      </c>
      <c r="I27" s="50" t="s">
        <v>789</v>
      </c>
      <c r="J27" s="51" t="s">
        <v>790</v>
      </c>
      <c r="K27" s="129" t="str">
        <f t="shared" si="2"/>
        <v xml:space="preserve">[ROLE] Friendly tutor specializing in Python OOP | [TOPIC] Inspect bound method relationships using self, __self__, __func__, and types.MethodType.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#19 | Stage 1 📖 Practice | Python OOP | 📊 Level: Intermediate | 🌐 Coding5s.com
**Concept:** Bound Method Inspection (self, __self__, __func__, types.MethodType)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7"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Inspect bound method relationships using self, __self__, __func__, and types.MethodType.. Topic details: Bound Method Inspection (self, __self__, __func__, types.MethodType)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#19 | Practice | Python OOP | 📊 Level: Intermediate
**Topic:** Inspect bound method relationships using self, __self__, __func__, and types.MethodType.
---
 | [FOOTER RULE - STRICT] End your response with: '--- ⚡ *Coding5s Mentor System — Eliminating Epistemic Debt*' | </v>
      </c>
      <c r="M27" s="53">
        <v>0</v>
      </c>
      <c r="N27" s="102" t="str">
        <f t="shared" si="4"/>
        <v>[ROLE] Careless Python OOP Developer | [TASK] Generate debugging challenges in Python OOP | | [TOPIC] Inspect bound method relationships using self, __self__, __func__, and types.MethodType.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#19 | Stage 2 🐛 Debug | Python OOP | 📊 Level: Intermediate | 🌐 Coding5s.com
Concept: Bound Method Inspection (self, __self__, __func__, types.MethodType)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7"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Inspect bound method relationships using self, __self__, __func__, and types.MethodType.. Topic details: Bound Method Inspection (self, __self__, __func__, types.MethodType)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#19 | Debug | Python OOP | 📊 Level: Intermediate
**Topic:** Inspect bound method relationships using self, __self__, __func__, and types.MethodType.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7" s="53">
        <v>0</v>
      </c>
      <c r="Q27" s="102" t="str">
        <f t="shared" si="6"/>
        <v>[ROLE] Tech Lead | [TASK] Assign incomplete Python OOP script challenges | [TOPIC] Inspect bound method relationships using self, __self__, __func__, and types.MethodType.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#19 | Stage 3 🧩 Complete | Python OOP | 📊 Level: Intermediate | 🌐 Coding5s.com
**Concept:** Bound Method Inspection (self, __self__, __func__, types.MethodType)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Inspect bound method relationships using self, __self__, __func__, and types.MethodType..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7"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Inspect bound method relationships using self, __self__, __func__, and types.MethodType.. Topic details: Bound Method Inspection (self, __self__, __func__, types.MethodType)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#19 | Complete | Python OOP | 📊 Level: Intermediate
**Topic:** Inspect bound method relationships using self, __self__, __func__, and types.MethodType.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7" s="53">
        <v>0</v>
      </c>
      <c r="T27" s="102" t="str">
        <f t="shared" si="8"/>
        <v>[ROLE] Tech Lead | [TASK] Provide intentionally messy but functional code for learning debugging and improvement | [TOPIC] Inspect bound method relationships using self, __self__, __func__, and types.MethodType. | [LEVEL] Intermediate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#19 | Stage 4 🧹 Refactor | Python OOP | 📊 Level: Intermediate | 🌐 Coding5s.com
**Concept:** Bound Method Inspection (self, __self__, __func__, types.MethodType)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Inspect bound method relationships using self, __self__, __func__, and types.MethodType.. Topic details: Bound Method Inspection (self, __self__, __func__, types.MethodType)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#19 | Refactor | Python OOP | 📊 Level: Intermediate
**Topic:** Inspect bound method relationships using self, __self__, __func__, and types.MethodType.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7" s="53">
        <v>0</v>
      </c>
      <c r="W27" s="87" t="str">
        <f t="shared" si="10"/>
        <v>[ROLE] Tech Product Manager assigning a Python OOP Jira Ticket | [TASK] Provide a guided implementation exercise with full solution for learning purposes | [TOPIC] Inspect bound method relationships using self, __self__, __func__, and types.MethodType.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#19 | Stage 5 | Python OOP | 📊 Level: Intermediate | 🌐 Coding5s.com
**Concept:** Bound Method Inspection (self, __self__, __func__, types.MethodType)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Inspect bound method relationships using self, __self__, __func__, and types.MethodType.. Goal: Bound Method Inspection (self, __self__, __func__, types.MethodType)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#19 | Extend | Python OOP | 📊 Level: Intermediate
**Topic:** Inspect bound method relationships using self, __self__, __func__, and types.MethodType.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7" s="53">
        <v>0</v>
      </c>
      <c r="Z27" s="56" t="str">
        <f t="shared" si="12"/>
        <v/>
      </c>
      <c r="AA27" s="56" t="str">
        <f t="shared" si="13"/>
        <v/>
      </c>
      <c r="AB27" s="56" t="str">
        <f t="shared" si="14"/>
        <v/>
      </c>
      <c r="AC27" s="56" t="str">
        <f t="shared" si="15"/>
        <v/>
      </c>
      <c r="AD27" s="56" t="str">
        <f t="shared" si="16"/>
        <v/>
      </c>
      <c r="AE27" s="40" t="s">
        <v>143</v>
      </c>
      <c r="AF27" s="40" t="s">
        <v>144</v>
      </c>
      <c r="AG27" s="40" t="s">
        <v>145</v>
      </c>
      <c r="AH27" s="56" t="str">
        <f t="shared" si="0"/>
        <v/>
      </c>
      <c r="AI27" s="54"/>
      <c r="AJ27" s="54"/>
      <c r="AK27" s="54">
        <v>19</v>
      </c>
      <c r="AL27" s="54" t="s">
        <v>103</v>
      </c>
      <c r="AM27" s="54" t="s">
        <v>104</v>
      </c>
    </row>
    <row r="28" spans="1:39">
      <c r="A28" s="45" t="str" cm="1">
        <f t="array" ref="A28">IF(H28="PROJECT", CHAR(10) &amp; "- " &amp; _xlfn.TEXTJOIN(CHAR(10) &amp; "- ", TRUE, _xlfn._xlws.FILTER($I$9:$I$1000, ($B$9:$B$1000=B28) * ($H$9:$H$1000="Topic"))), "")</f>
        <v/>
      </c>
      <c r="B28" s="45">
        <f t="shared" si="1"/>
        <v>3</v>
      </c>
      <c r="C28" s="95">
        <v>18</v>
      </c>
      <c r="D28" s="57">
        <v>4</v>
      </c>
      <c r="E28" s="58" t="s">
        <v>46</v>
      </c>
      <c r="F28" s="59">
        <v>20</v>
      </c>
      <c r="G28" s="60" t="s">
        <v>158</v>
      </c>
      <c r="H28" s="60" t="s">
        <v>48</v>
      </c>
      <c r="I28" s="61" t="s">
        <v>791</v>
      </c>
      <c r="J28" s="62" t="s">
        <v>792</v>
      </c>
      <c r="K28" s="129" t="str">
        <f t="shared" si="2"/>
        <v xml:space="preserve">[ROLE] Friendly tutor specializing in Python OOP | [TOPIC] Define class-level and utility methods using @classmethod, @staticmethod, cls, and __func__.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#20 | Stage 1 📖 Practice | Python OOP | 📊 Level: Intermediate | 🌐 Coding5s.com
**Concept:** Class and Static Method Definitions (@classmethod, @staticmethod, cls, __func__)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8"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class-level and utility methods using @classmethod, @staticmethod, cls, and __func__.. Topic details: Class and Static Method Definitions (@classmethod, @staticmethod, cls, __func__)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#20 | Practice | Python OOP | 📊 Level: Intermediate
**Topic:** Define class-level and utility methods using @classmethod, @staticmethod, cls, and __func__.
---
 | [FOOTER RULE - STRICT] End your response with: '--- ⚡ *Coding5s Mentor System — Eliminating Epistemic Debt*' | </v>
      </c>
      <c r="M28" s="52">
        <v>0</v>
      </c>
      <c r="N28" s="102" t="str">
        <f t="shared" si="4"/>
        <v>[ROLE] Careless Python OOP Developer | [TASK] Generate debugging challenges in Python OOP | | [TOPIC] Define class-level and utility methods using @classmethod, @staticmethod, cls, and __func__.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#20 | Stage 2 🐛 Debug | Python OOP | 📊 Level: Intermediate | 🌐 Coding5s.com
Concept: Class and Static Method Definitions (@classmethod, @staticmethod, cls, __func__)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8"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class-level and utility methods using @classmethod, @staticmethod, cls, and __func__.. Topic details: Class and Static Method Definitions (@classmethod, @staticmethod, cls, __func__)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#20 | Debug | Python OOP | 📊 Level: Intermediate
**Topic:** Define class-level and utility methods using @classmethod, @staticmethod, cls, and __func__.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8" s="52">
        <v>0</v>
      </c>
      <c r="Q28" s="102" t="str">
        <f t="shared" si="6"/>
        <v>[ROLE] Tech Lead | [TASK] Assign incomplete Python OOP script challenges | [TOPIC] Define class-level and utility methods using @classmethod, @staticmethod, cls, and __func__.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#20 | Stage 3 🧩 Complete | Python OOP | 📊 Level: Intermediate | 🌐 Coding5s.com
**Concept:** Class and Static Method Definitions (@classmethod, @staticmethod, cls, __func__)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class-level and utility methods using @classmethod, @staticmethod, cls, and __func__..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8"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class-level and utility methods using @classmethod, @staticmethod, cls, and __func__.. Topic details: Class and Static Method Definitions (@classmethod, @staticmethod, cls, __func__)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#20 | Complete | Python OOP | 📊 Level: Intermediate
**Topic:** Define class-level and utility methods using @classmethod, @staticmethod, cls, and __func__.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8" s="52">
        <v>0</v>
      </c>
      <c r="T28" s="102" t="str">
        <f t="shared" si="8"/>
        <v>[ROLE] Tech Lead | [TASK] Provide intentionally messy but functional code for learning debugging and improvement | [TOPIC] Define class-level and utility methods using @classmethod, @staticmethod, cls, and __func__. | [LEVEL] Intermediate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#20 | Stage 4 🧹 Refactor | Python OOP | 📊 Level: Intermediate | 🌐 Coding5s.com
**Concept:** Class and Static Method Definitions (@classmethod, @staticmethod, cls, __func__)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Define class-level and utility methods using @classmethod, @staticmethod, cls, and __func__.. Topic details: Class and Static Method Definitions (@classmethod, @staticmethod, cls, __func__)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#20 | Refactor | Python OOP | 📊 Level: Intermediate
**Topic:** Define class-level and utility methods using @classmethod, @staticmethod, cls, and __func__.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8" s="52">
        <v>0</v>
      </c>
      <c r="W28" s="87" t="str">
        <f t="shared" si="10"/>
        <v>[ROLE] Tech Product Manager assigning a Python OOP Jira Ticket | [TASK] Provide a guided implementation exercise with full solution for learning purposes | [TOPIC] Define class-level and utility methods using @classmethod, @staticmethod, cls, and __func__.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#20 | Stage 5 | Python OOP | 📊 Level: Intermediate | 🌐 Coding5s.com
**Concept:** Class and Static Method Definitions (@classmethod, @staticmethod, cls, __func__)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class-level and utility methods using @classmethod, @staticmethod, cls, and __func__.. Goal: Class and Static Method Definitions (@classmethod, @staticmethod, cls, __func__)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#20 | Extend | Python OOP | 📊 Level: Intermediate
**Topic:** Define class-level and utility methods using @classmethod, @staticmethod, cls, and __func__.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8" s="52">
        <v>0</v>
      </c>
      <c r="Z28" s="56" t="str">
        <f t="shared" si="12"/>
        <v/>
      </c>
      <c r="AA28" s="56" t="str">
        <f t="shared" si="13"/>
        <v/>
      </c>
      <c r="AB28" s="56" t="str">
        <f t="shared" si="14"/>
        <v/>
      </c>
      <c r="AC28" s="56" t="str">
        <f t="shared" si="15"/>
        <v/>
      </c>
      <c r="AD28" s="56" t="str">
        <f t="shared" si="16"/>
        <v/>
      </c>
      <c r="AE28" s="40" t="s">
        <v>146</v>
      </c>
      <c r="AF28" s="40" t="s">
        <v>147</v>
      </c>
      <c r="AG28" s="40" t="s">
        <v>148</v>
      </c>
      <c r="AH28" s="56" t="str">
        <f t="shared" si="0"/>
        <v/>
      </c>
      <c r="AI28" s="54"/>
      <c r="AJ28" s="54"/>
      <c r="AK28" s="54">
        <v>20</v>
      </c>
      <c r="AL28" s="54" t="s">
        <v>108</v>
      </c>
      <c r="AM28" s="54" t="s">
        <v>109</v>
      </c>
    </row>
    <row r="29" spans="1:39">
      <c r="A29" s="45" t="str" cm="1">
        <f t="array" ref="A29">IF(H29="PROJECT", CHAR(10) &amp; "- " &amp; _xlfn.TEXTJOIN(CHAR(10) &amp; "- ", TRUE, _xlfn._xlws.FILTER($I$9:$I$1000, ($B$9:$B$1000=B29) * ($H$9:$H$1000="Topic"))), "")</f>
        <v/>
      </c>
      <c r="B29" s="45">
        <f t="shared" si="1"/>
        <v>3</v>
      </c>
      <c r="C29" s="95">
        <v>18</v>
      </c>
      <c r="D29" s="46">
        <v>4</v>
      </c>
      <c r="E29" s="58" t="s">
        <v>46</v>
      </c>
      <c r="F29" s="48">
        <v>21</v>
      </c>
      <c r="G29" s="49" t="s">
        <v>158</v>
      </c>
      <c r="H29" s="49" t="s">
        <v>48</v>
      </c>
      <c r="I29" s="50" t="s">
        <v>793</v>
      </c>
      <c r="J29" s="51" t="s">
        <v>794</v>
      </c>
      <c r="K29" s="129" t="str">
        <f t="shared" si="2"/>
        <v xml:space="preserve">[ROLE] Friendly tutor specializing in Python OOP | [TOPIC] Apply encapsulation and name mangling using _name, __name, _Class__name, and getattr().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#21 | Stage 1 📖 Practice | Python OOP | 📊 Level: Intermediate | 🌐 Coding5s.com
**Concept:** Encapsulation and Name Mangling (_name, __name, _Class__name, getattr())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9"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encapsulation and name mangling using _name, __name, _Class__name, and getattr().. Topic details: Encapsulation and Name Mangling (_name, __name, _Class__name, getattr())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#21 | Practice | Python OOP | 📊 Level: Intermediate
**Topic:** Apply encapsulation and name mangling using _name, __name, _Class__name, and getattr().
---
 | [FOOTER RULE - STRICT] End your response with: '--- ⚡ *Coding5s Mentor System — Eliminating Epistemic Debt*' | </v>
      </c>
      <c r="M29" s="53">
        <v>0</v>
      </c>
      <c r="N29" s="102" t="str">
        <f t="shared" si="4"/>
        <v>[ROLE] Careless Python OOP Developer | [TASK] Generate debugging challenges in Python OOP | | [TOPIC] Apply encapsulation and name mangling using _name, __name, _Class__name, and getattr().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#21 | Stage 2 🐛 Debug | Python OOP | 📊 Level: Intermediate | 🌐 Coding5s.com
Concept: Encapsulation and Name Mangling (_name, __name, _Class__name, getattr())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9"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encapsulation and name mangling using _name, __name, _Class__name, and getattr().. Topic details: Encapsulation and Name Mangling (_name, __name, _Class__name, getattr())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#21 | Debug | Python OOP | 📊 Level: Intermediate
**Topic:** Apply encapsulation and name mangling using _name, __name, _Class__name, and getattr().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9" s="53">
        <v>0</v>
      </c>
      <c r="Q29" s="102" t="str">
        <f t="shared" si="6"/>
        <v>[ROLE] Tech Lead | [TASK] Assign incomplete Python OOP script challenges | [TOPIC] Apply encapsulation and name mangling using _name, __name, _Class__name, and getattr().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#21 | Stage 3 🧩 Complete | Python OOP | 📊 Level: Intermediate | 🌐 Coding5s.com
**Concept:** Encapsulation and Name Mangling (_name, __name, _Class__name, getattr())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encapsulation and name mangling using _name, __name, _Class__name, and getattr()..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9"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encapsulation and name mangling using _name, __name, _Class__name, and getattr().. Topic details: Encapsulation and Name Mangling (_name, __name, _Class__name, getattr())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#21 | Complete | Python OOP | 📊 Level: Intermediate
**Topic:** Apply encapsulation and name mangling using _name, __name, _Class__name, and getattr().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9" s="53">
        <v>0</v>
      </c>
      <c r="T29" s="102" t="str">
        <f t="shared" si="8"/>
        <v>[ROLE] Tech Lead | [TASK] Provide intentionally messy but functional code for learning debugging and improvement | [TOPIC] Apply encapsulation and name mangling using _name, __name, _Class__name, and getattr(). | [LEVEL] Intermediate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#21 | Stage 4 🧹 Refactor | Python OOP | 📊 Level: Intermediate | 🌐 Coding5s.com
**Concept:** Encapsulation and Name Mangling (_name, __name, _Class__name, getattr())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Apply encapsulation and name mangling using _name, __name, _Class__name, and getattr().. Topic details: Encapsulation and Name Mangling (_name, __name, _Class__name, getattr())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#21 | Refactor | Python OOP | 📊 Level: Intermediate
**Topic:** Apply encapsulation and name mangling using _name, __name, _Class__name, and getattr().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9" s="53">
        <v>0</v>
      </c>
      <c r="W29" s="87" t="str">
        <f t="shared" si="10"/>
        <v>[ROLE] Tech Product Manager assigning a Python OOP Jira Ticket | [TASK] Provide a guided implementation exercise with full solution for learning purposes | [TOPIC] Apply encapsulation and name mangling using _name, __name, _Class__name, and getattr().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#21 | Stage 5 | Python OOP | 📊 Level: Intermediate | 🌐 Coding5s.com
**Concept:** Encapsulation and Name Mangling (_name, __name, _Class__name, getattr())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encapsulation and name mangling using _name, __name, _Class__name, and getattr().. Goal: Encapsulation and Name Mangling (_name, __name, _Class__name, getattr())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#21 | Extend | Python OOP | 📊 Level: Intermediate
**Topic:** Apply encapsulation and name mangling using _name, __name, _Class__name, and getattr().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9" s="53">
        <v>0</v>
      </c>
      <c r="Z29" s="56" t="str">
        <f t="shared" si="12"/>
        <v/>
      </c>
      <c r="AA29" s="56" t="str">
        <f t="shared" si="13"/>
        <v/>
      </c>
      <c r="AB29" s="56" t="str">
        <f t="shared" si="14"/>
        <v/>
      </c>
      <c r="AC29" s="56" t="str">
        <f t="shared" si="15"/>
        <v/>
      </c>
      <c r="AD29" s="56" t="str">
        <f t="shared" si="16"/>
        <v/>
      </c>
      <c r="AE29" s="40" t="s">
        <v>149</v>
      </c>
      <c r="AF29" s="40" t="s">
        <v>150</v>
      </c>
      <c r="AG29" s="40" t="s">
        <v>151</v>
      </c>
      <c r="AH29" s="56" t="str">
        <f t="shared" si="0"/>
        <v/>
      </c>
      <c r="AI29" s="54"/>
      <c r="AJ29" s="54"/>
      <c r="AK29" s="54">
        <v>21</v>
      </c>
      <c r="AL29" s="54" t="s">
        <v>113</v>
      </c>
      <c r="AM29" s="54" t="s">
        <v>114</v>
      </c>
    </row>
    <row r="30" spans="1:39">
      <c r="A30" s="45" t="str" cm="1">
        <f t="array" ref="A30">IF(H30="PROJECT", CHAR(10) &amp; "- " &amp; _xlfn.TEXTJOIN(CHAR(10) &amp; "- ", TRUE, _xlfn._xlws.FILTER($I$9:$I$1000, ($B$9:$B$1000=B30) * ($H$9:$H$1000="Topic"))), "")</f>
        <v/>
      </c>
      <c r="B30" s="45">
        <f t="shared" si="1"/>
        <v>3</v>
      </c>
      <c r="C30" s="95">
        <v>20</v>
      </c>
      <c r="D30" s="57">
        <v>4</v>
      </c>
      <c r="E30" s="58" t="s">
        <v>46</v>
      </c>
      <c r="F30" s="59">
        <v>22</v>
      </c>
      <c r="G30" s="60" t="s">
        <v>158</v>
      </c>
      <c r="H30" s="60" t="s">
        <v>48</v>
      </c>
      <c r="I30" s="61" t="s">
        <v>795</v>
      </c>
      <c r="J30" s="62" t="s">
        <v>796</v>
      </c>
      <c r="K30" s="129" t="str">
        <f t="shared" si="2"/>
        <v xml:space="preserve">[ROLE] Friendly tutor specializing in Python OOP | [TOPIC] Define managed read-only attributes using @property, property(), fget, and AttributeError.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#22 | Stage 1 📖 Practice | Python OOP | 📊 Level: Intermediate | 🌐 Coding5s.com
**Concept:** Property Getters and Read-Only Attributes (@property, property(), fget, AttributeError)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0"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managed read-only attributes using @property, property(), fget, and AttributeError.. Topic details: Property Getters and Read-Only Attributes (@property, property(), fget, AttributeError)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#22 | Practice | Python OOP | 📊 Level: Intermediate
**Topic:** Define managed read-only attributes using @property, property(), fget, and AttributeError.
---
 | [FOOTER RULE - STRICT] End your response with: '--- ⚡ *Coding5s Mentor System — Eliminating Epistemic Debt*' | </v>
      </c>
      <c r="M30" s="52">
        <v>0</v>
      </c>
      <c r="N30" s="102" t="str">
        <f t="shared" si="4"/>
        <v>[ROLE] Careless Python OOP Developer | [TASK] Generate debugging challenges in Python OOP | | [TOPIC] Define managed read-only attributes using @property, property(), fget, and AttributeError.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#22 | Stage 2 🐛 Debug | Python OOP | 📊 Level: Intermediate | 🌐 Coding5s.com
Concept: Property Getters and Read-Only Attributes (@property, property(), fget, AttributeError)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0"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managed read-only attributes using @property, property(), fget, and AttributeError.. Topic details: Property Getters and Read-Only Attributes (@property, property(), fget, AttributeError)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#22 | Debug | Python OOP | 📊 Level: Intermediate
**Topic:** Define managed read-only attributes using @property, property(), fget, and AttributeError.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0" s="52">
        <v>0</v>
      </c>
      <c r="Q30" s="102" t="str">
        <f t="shared" si="6"/>
        <v>[ROLE] Tech Lead | [TASK] Assign incomplete Python OOP script challenges | [TOPIC] Define managed read-only attributes using @property, property(), fget, and AttributeError.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#22 | Stage 3 🧩 Complete | Python OOP | 📊 Level: Intermediate | 🌐 Coding5s.com
**Concept:** Property Getters and Read-Only Attributes (@property, property(), fget, AttributeError)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managed read-only attributes using @property, property(), fget, and AttributeError..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0"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managed read-only attributes using @property, property(), fget, and AttributeError.. Topic details: Property Getters and Read-Only Attributes (@property, property(), fget, AttributeError)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#22 | Complete | Python OOP | 📊 Level: Intermediate
**Topic:** Define managed read-only attributes using @property, property(), fget, and AttributeError.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0" s="52">
        <v>0</v>
      </c>
      <c r="T30" s="102" t="str">
        <f t="shared" si="8"/>
        <v>[ROLE] Tech Lead | [TASK] Provide intentionally messy but functional code for learning debugging and improvement | [TOPIC] Define managed read-only attributes using @property, property(), fget, and AttributeError. | [LEVEL] Intermediate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#22 | Stage 4 🧹 Refactor | Python OOP | 📊 Level: Intermediate | 🌐 Coding5s.com
**Concept:** Property Getters and Read-Only Attributes (@property, property(), fget, AttributeError)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Define managed read-only attributes using @property, property(), fget, and AttributeError.. Topic details: Property Getters and Read-Only Attributes (@property, property(), fget, AttributeError)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#22 | Refactor | Python OOP | 📊 Level: Intermediate
**Topic:** Define managed read-only attributes using @property, property(), fget, and AttributeError.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0" s="52">
        <v>0</v>
      </c>
      <c r="W30" s="87" t="str">
        <f t="shared" si="10"/>
        <v>[ROLE] Tech Product Manager assigning a Python OOP Jira Ticket | [TASK] Provide a guided implementation exercise with full solution for learning purposes | [TOPIC] Define managed read-only attributes using @property, property(), fget, and AttributeError.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#22 | Stage 5 | Python OOP | 📊 Level: Intermediate | 🌐 Coding5s.com
**Concept:** Property Getters and Read-Only Attributes (@property, property(), fget, AttributeError)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managed read-only attributes using @property, property(), fget, and AttributeError.. Goal: Property Getters and Read-Only Attributes (@property, property(), fget, AttributeError)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#22 | Extend | Python OOP | 📊 Level: Intermediate
**Topic:** Define managed read-only attributes using @property, property(), fget, and AttributeError.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0" s="52">
        <v>0</v>
      </c>
      <c r="Z30" s="56" t="str">
        <f t="shared" si="12"/>
        <v/>
      </c>
      <c r="AA30" s="56" t="str">
        <f t="shared" si="13"/>
        <v/>
      </c>
      <c r="AB30" s="56" t="str">
        <f t="shared" si="14"/>
        <v/>
      </c>
      <c r="AC30" s="56" t="str">
        <f t="shared" si="15"/>
        <v/>
      </c>
      <c r="AD30" s="56" t="str">
        <f t="shared" si="16"/>
        <v/>
      </c>
      <c r="AE30" s="40" t="s">
        <v>152</v>
      </c>
      <c r="AF30" s="40" t="s">
        <v>153</v>
      </c>
      <c r="AG30" s="40" t="s">
        <v>154</v>
      </c>
      <c r="AH30" s="56" t="str">
        <f t="shared" si="0"/>
        <v/>
      </c>
      <c r="AI30" s="54"/>
      <c r="AJ30" s="54"/>
      <c r="AK30" s="54">
        <v>22</v>
      </c>
      <c r="AL30" s="54" t="s">
        <v>118</v>
      </c>
      <c r="AM30" s="54" t="s">
        <v>119</v>
      </c>
    </row>
    <row r="31" spans="1:39">
      <c r="A31" s="45" t="str" cm="1">
        <f t="array" ref="A31">IF(H31="PROJECT", CHAR(10) &amp; "- " &amp; _xlfn.TEXTJOIN(CHAR(10) &amp; "- ", TRUE, _xlfn._xlws.FILTER($I$9:$I$1000, ($B$9:$B$1000=B31) * ($H$9:$H$1000="Topic"))), "")</f>
        <v/>
      </c>
      <c r="B31" s="45">
        <f t="shared" si="1"/>
        <v>3</v>
      </c>
      <c r="C31" s="95">
        <v>20</v>
      </c>
      <c r="D31" s="46">
        <v>4</v>
      </c>
      <c r="E31" s="58" t="s">
        <v>46</v>
      </c>
      <c r="F31" s="48">
        <v>23</v>
      </c>
      <c r="G31" s="49" t="s">
        <v>158</v>
      </c>
      <c r="H31" s="49" t="s">
        <v>48</v>
      </c>
      <c r="I31" s="50" t="s">
        <v>797</v>
      </c>
      <c r="J31" s="51" t="s">
        <v>798</v>
      </c>
      <c r="K31" s="129" t="str">
        <f t="shared" si="2"/>
        <v xml:space="preserve">[ROLE] Friendly tutor specializing in Python OOP | [TOPIC] Control property mutation and deletion using @x.setter, @x.deleter, fset, and fdel.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#23 | Stage 1 📖 Practice | Python OOP | 📊 Level: Intermediate | 🌐 Coding5s.com
**Concept:** Property Setters and Deleters (@x.setter, @x.deleter, fset, fdel)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1"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property mutation and deletion using @x.setter, @x.deleter, fset, and fdel.. Topic details: Property Setters and Deleters (@x.setter, @x.deleter, fset, fdel)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#23 | Practice | Python OOP | 📊 Level: Intermediate
**Topic:** Control property mutation and deletion using @x.setter, @x.deleter, fset, and fdel.
---
 | [FOOTER RULE - STRICT] End your response with: '--- ⚡ *Coding5s Mentor System — Eliminating Epistemic Debt*' | </v>
      </c>
      <c r="M31" s="53">
        <v>0</v>
      </c>
      <c r="N31" s="102" t="str">
        <f t="shared" si="4"/>
        <v>[ROLE] Careless Python OOP Developer | [TASK] Generate debugging challenges in Python OOP | | [TOPIC] Control property mutation and deletion using @x.setter, @x.deleter, fset, and fdel.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#23 | Stage 2 🐛 Debug | Python OOP | 📊 Level: Intermediate | 🌐 Coding5s.com
Concept: Property Setters and Deleters (@x.setter, @x.deleter, fset, fdel)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1"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property mutation and deletion using @x.setter, @x.deleter, fset, and fdel.. Topic details: Property Setters and Deleters (@x.setter, @x.deleter, fset, fdel)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#23 | Debug | Python OOP | 📊 Level: Intermediate
**Topic:** Control property mutation and deletion using @x.setter, @x.deleter, fset, and fdel.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1" s="53">
        <v>0</v>
      </c>
      <c r="Q31" s="102" t="str">
        <f t="shared" si="6"/>
        <v>[ROLE] Tech Lead | [TASK] Assign incomplete Python OOP script challenges | [TOPIC] Control property mutation and deletion using @x.setter, @x.deleter, fset, and fdel.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#23 | Stage 3 🧩 Complete | Python OOP | 📊 Level: Intermediate | 🌐 Coding5s.com
**Concept:** Property Setters and Deleters (@x.setter, @x.deleter, fset, fdel)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Control property mutation and deletion using @x.setter, @x.deleter, fset, and fdel..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1"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property mutation and deletion using @x.setter, @x.deleter, fset, and fdel.. Topic details: Property Setters and Deleters (@x.setter, @x.deleter, fset, fdel)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#23 | Complete | Python OOP | 📊 Level: Intermediate
**Topic:** Control property mutation and deletion using @x.setter, @x.deleter, fset, and fdel.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1" s="53">
        <v>0</v>
      </c>
      <c r="T31" s="102" t="str">
        <f t="shared" si="8"/>
        <v>[ROLE] Tech Lead | [TASK] Provide intentionally messy but functional code for learning debugging and improvement | [TOPIC] Control property mutation and deletion using @x.setter, @x.deleter, fset, and fdel. | [LEVEL] Intermediate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#23 | Stage 4 🧹 Refactor | Python OOP | 📊 Level: Intermediate | 🌐 Coding5s.com
**Concept:** Property Setters and Deleters (@x.setter, @x.deleter, fset, fdel)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Control property mutation and deletion using @x.setter, @x.deleter, fset, and fdel.. Topic details: Property Setters and Deleters (@x.setter, @x.deleter, fset, fdel)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#23 | Refactor | Python OOP | 📊 Level: Intermediate
**Topic:** Control property mutation and deletion using @x.setter, @x.deleter, fset, and fdel.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1" s="53">
        <v>0</v>
      </c>
      <c r="W31" s="87" t="str">
        <f t="shared" si="10"/>
        <v>[ROLE] Tech Product Manager assigning a Python OOP Jira Ticket | [TASK] Provide a guided implementation exercise with full solution for learning purposes | [TOPIC] Control property mutation and deletion using @x.setter, @x.deleter, fset, and fdel.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#23 | Stage 5 | Python OOP | 📊 Level: Intermediate | 🌐 Coding5s.com
**Concept:** Property Setters and Deleters (@x.setter, @x.deleter, fset, fdel)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property mutation and deletion using @x.setter, @x.deleter, fset, and fdel.. Goal: Property Setters and Deleters (@x.setter, @x.deleter, fset, fdel)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#23 | Extend | Python OOP | 📊 Level: Intermediate
**Topic:** Control property mutation and deletion using @x.setter, @x.deleter, fset, and fdel.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1" s="53">
        <v>0</v>
      </c>
      <c r="Z31" s="56" t="str">
        <f t="shared" si="12"/>
        <v/>
      </c>
      <c r="AA31" s="56" t="str">
        <f t="shared" si="13"/>
        <v/>
      </c>
      <c r="AB31" s="56" t="str">
        <f t="shared" si="14"/>
        <v/>
      </c>
      <c r="AC31" s="56" t="str">
        <f t="shared" si="15"/>
        <v/>
      </c>
      <c r="AD31" s="56" t="str">
        <f t="shared" si="16"/>
        <v/>
      </c>
      <c r="AE31" s="40" t="s">
        <v>155</v>
      </c>
      <c r="AF31" s="40" t="s">
        <v>156</v>
      </c>
      <c r="AG31" s="40" t="s">
        <v>157</v>
      </c>
      <c r="AH31" s="56" t="str">
        <f t="shared" si="0"/>
        <v/>
      </c>
      <c r="AI31" s="54"/>
      <c r="AJ31" s="54"/>
      <c r="AK31" s="54">
        <v>23</v>
      </c>
      <c r="AL31" s="54" t="s">
        <v>123</v>
      </c>
      <c r="AM31" s="54" t="s">
        <v>124</v>
      </c>
    </row>
    <row r="32" spans="1:39">
      <c r="A32" s="45" t="str" cm="1">
        <f t="array" ref="A32">IF(H32="PROJECT", CHAR(10) &amp; "- " &amp; _xlfn.TEXTJOIN(CHAR(10) &amp; "- ", TRUE, _xlfn._xlws.FILTER($I$9:$I$1000, ($B$9:$B$1000=B32) * ($H$9:$H$1000="Topic"))), "")</f>
        <v/>
      </c>
      <c r="B32" s="45">
        <f t="shared" si="1"/>
        <v>3</v>
      </c>
      <c r="C32" s="95">
        <v>25</v>
      </c>
      <c r="D32" s="57">
        <v>5</v>
      </c>
      <c r="E32" s="58" t="s">
        <v>46</v>
      </c>
      <c r="F32" s="59">
        <v>24</v>
      </c>
      <c r="G32" s="60" t="s">
        <v>159</v>
      </c>
      <c r="H32" s="60" t="s">
        <v>48</v>
      </c>
      <c r="I32" s="61" t="s">
        <v>799</v>
      </c>
      <c r="J32" s="62" t="s">
        <v>800</v>
      </c>
      <c r="K32" s="129" t="str">
        <f t="shared" si="2"/>
        <v xml:space="preserve">[ROLE] Friendly tutor specializing in Python OOP | [TOPIC] Implement descriptor-controlled lookup using __get__, __set__, __delete__, __set_name__, and __getattribute__.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25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#24 | Stage 1 📖 Practice | Python OOP | 📊 Level: Advanced | 🌐 Coding5s.com
**Concept:** Descriptor Methods and Lookup Control (__get__, __set__, __delete__, __set_name__, __getattribute__)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2"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descriptor-controlled lookup using __get__, __set__, __delete__, __set_name__, and __getattribute__.. Topic details: Descriptor Methods and Lookup Control (__get__, __set__, __delete__, __set_name__, __getattribute__)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#24 | Practice | Python OOP | 📊 Level: Advanced
**Topic:** Implement descriptor-controlled lookup using __get__, __set__, __delete__, __set_name__, and __getattribute__.
---
 | [FOOTER RULE - STRICT] End your response with: '--- ⚡ *Coding5s Mentor System — Eliminating Epistemic Debt*' | </v>
      </c>
      <c r="M32" s="52">
        <v>0</v>
      </c>
      <c r="N32" s="102" t="str">
        <f t="shared" si="4"/>
        <v>[ROLE] Careless Python OOP Developer | [TASK] Generate debugging challenges in Python OOP | | [TOPIC] Implement descriptor-controlled lookup using __get__, __set__, __delete__, __set_name__, and __getattribute__.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#24 | Stage 2 🐛 Debug | Python OOP | 📊 Level: Advanced | 🌐 Coding5s.com
Concept: Descriptor Methods and Lookup Control (__get__, __set__, __delete__, __set_name__, __getattribute__)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2"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descriptor-controlled lookup using __get__, __set__, __delete__, __set_name__, and __getattribute__.. Topic details: Descriptor Methods and Lookup Control (__get__, __set__, __delete__, __set_name__, __getattribute__)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#24 | Debug | Python OOP | 📊 Level: Advanced
**Topic:** Implement descriptor-controlled lookup using __get__, __set__, __delete__, __set_name__, and __getattribute__.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2" s="52">
        <v>0</v>
      </c>
      <c r="Q32" s="102" t="str">
        <f t="shared" si="6"/>
        <v>[ROLE] Tech Lead | [TASK] Assign incomplete Python OOP script challenges | [TOPIC] Implement descriptor-controlled lookup using __get__, __set__, __delete__, __set_name__, and __getattribute__.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#24 | Stage 3 🧩 Complete | Python OOP | 📊 Level: Advanced | 🌐 Coding5s.com
**Concept:** Descriptor Methods and Lookup Control (__get__, __set__, __delete__, __set_name__, __getattribute__)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descriptor-controlled lookup using __get__, __set__, __delete__, __set_name__, and __getattribute__..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2"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descriptor-controlled lookup using __get__, __set__, __delete__, __set_name__, and __getattribute__.. Topic details: Descriptor Methods and Lookup Control (__get__, __set__, __delete__, __set_name__, __getattribute__)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#24 | Complete | Python OOP | 📊 Level: Advanced
**Topic:** Implement descriptor-controlled lookup using __get__, __set__, __delete__, __set_name__, and __getattribute__.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2" s="52">
        <v>0</v>
      </c>
      <c r="T32" s="102" t="str">
        <f t="shared" si="8"/>
        <v>[ROLE] Tech Lead | [TASK] Provide intentionally messy but functional code for learning debugging and improvement | [TOPIC] Implement descriptor-controlled lookup using __get__, __set__, __delete__, __set_name__, and __getattribute__.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#24 | Stage 4 🧹 Refactor | Python OOP | 📊 Level: Advanced | 🌐 Coding5s.com
**Concept:** Descriptor Methods and Lookup Control (__get__, __set__, __delete__, __set_name__, __getattribute__)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descriptor-controlled lookup using __get__, __set__, __delete__, __set_name__, and __getattribute__.. Topic details: Descriptor Methods and Lookup Control (__get__, __set__, __delete__, __set_name__, __getattribute__)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#24 | Refactor | Python OOP | 📊 Level: Advanced
**Topic:** Implement descriptor-controlled lookup using __get__, __set__, __delete__, __set_name__, and __getattribute__.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2" s="52">
        <v>0</v>
      </c>
      <c r="W32" s="87" t="str">
        <f t="shared" si="10"/>
        <v>[ROLE] Tech Product Manager assigning a Python OOP Jira Ticket | [TASK] Provide a guided implementation exercise with full solution for learning purposes | [TOPIC] Implement descriptor-controlled lookup using __get__, __set__, __delete__, __set_name__, and __getattribute__.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#24 | Stage 5 | Python OOP | 📊 Level: Advanced | 🌐 Coding5s.com
**Concept:** Descriptor Methods and Lookup Control (__get__, __set__, __delete__, __set_name__, __getattribute__)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descriptor-controlled lookup using __get__, __set__, __delete__, __set_name__, and __getattribute__.. Goal: Descriptor Methods and Lookup Control (__get__, __set__, __delete__, __set_name__, __getattribute__)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#24 | Extend | Python OOP | 📊 Level: Advanced
**Topic:** Implement descriptor-controlled lookup using __get__, __set__, __delete__, __set_name__, and __getattribute__.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2" s="52">
        <v>0</v>
      </c>
      <c r="Z32" s="56" t="str">
        <f t="shared" si="12"/>
        <v/>
      </c>
      <c r="AA32" s="56" t="str">
        <f t="shared" si="13"/>
        <v/>
      </c>
      <c r="AB32" s="56" t="str">
        <f t="shared" si="14"/>
        <v/>
      </c>
      <c r="AC32" s="56" t="str">
        <f t="shared" si="15"/>
        <v/>
      </c>
      <c r="AD32" s="56" t="str">
        <f t="shared" si="16"/>
        <v/>
      </c>
      <c r="AE32" s="40"/>
      <c r="AF32" s="40"/>
      <c r="AG32" s="40"/>
      <c r="AH32" s="56" t="str">
        <f t="shared" si="0"/>
        <v/>
      </c>
      <c r="AI32" s="54"/>
      <c r="AJ32" s="54"/>
      <c r="AK32" s="54">
        <v>24</v>
      </c>
      <c r="AL32" s="54" t="s">
        <v>128</v>
      </c>
      <c r="AM32" s="54" t="s">
        <v>129</v>
      </c>
    </row>
    <row r="33" spans="1:39">
      <c r="A33" s="45" t="str" cm="1">
        <f t="array" ref="A33">IF(H33="PROJECT", CHAR(10) &amp; "- " &amp; _xlfn.TEXTJOIN(CHAR(10) &amp; "- ", TRUE, _xlfn._xlws.FILTER($I$9:$I$1000, ($B$9:$B$1000=B33) * ($H$9:$H$1000="Topic"))), "")</f>
        <v xml:space="preserve">
- Create and inspect instance and class storage using self.attr, Class.attr, __dict__, and vars().
- Inspect and mutate attributes dynamically using getattr(), setattr(), hasattr(), delattr(), and vars().
- Inspect bound method relationships using self, __self__, __func__, and types.MethodType.
- Define class-level and utility methods using @classmethod, @staticmethod, cls, and __func__.
- Apply encapsulation and name mangling using _name, __name, _Class__name, and getattr().
- Define managed read-only attributes using @property, property(), fget, and AttributeError.
- Control property mutation and deletion using @x.setter, @x.deleter, fset, and fdel.
- Implement descriptor-controlled lookup using __get__, __set__, __delete__, __set_name__, and __getattribute__.</v>
      </c>
      <c r="B33" s="45">
        <f t="shared" si="1"/>
        <v>3</v>
      </c>
      <c r="C33" s="95">
        <v>35</v>
      </c>
      <c r="D33" s="46">
        <v>0</v>
      </c>
      <c r="E33" s="58" t="s">
        <v>46</v>
      </c>
      <c r="F33" s="48">
        <v>25</v>
      </c>
      <c r="G33" s="49" t="s">
        <v>159</v>
      </c>
      <c r="H33" s="49" t="s">
        <v>77</v>
      </c>
      <c r="I33" s="50" t="s">
        <v>801</v>
      </c>
      <c r="J33" s="51" t="s">
        <v>802</v>
      </c>
      <c r="K33" s="129" t="str">
        <f t="shared" si="2"/>
        <v>[TASK] Teach through a practical Python OOP -  project following the micro-learning methodology, acting as a supportive tutor, creating a project about  Build a managed attribute framework consolidating instance storage, dynamic access, method binding, class methods, encapsulation, properties, and descriptors. | [TOPICS USED] 
- Create and inspect instance and class storage using self.attr, Class.attr, __dict__, and vars().
- Inspect and mutate attributes dynamically using getattr(), setattr(), hasattr(), delattr(), and vars().
- Inspect bound method relationships using self, __self__, __func__, and types.MethodType.
- Define class-level and utility methods using @classmethod, @staticmethod, cls, and __func__.
- Apply encapsulation and name mangling using _name, __name, _Class__name, and getattr().
- Define managed read-only attributes using @property, property(), fget, and AttributeError.
- Control property mutation and deletion using @x.setter, @x.deleter, fset, and fdel.
- Implement descriptor-controlled lookup using __get__, __set__, __delete__, __set_name__, and __getattribute__.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#25 | Stage 1 | Python OOP | 📊 Level: Advanced | 🌐 Coding5s.com
**Project:** Project 03: Managed Attribute and Descriptor Framework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33"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managed attribute framework consolidating instance storage, dynamic access, method binding, class methods, encapsulation, properties, and descriptors.. Topics applied in this project: 
- Create and inspect instance and class storage using self.attr, Class.attr, __dict__, and vars().
- Inspect and mutate attributes dynamically using getattr(), setattr(), hasattr(), delattr(), and vars().
- Inspect bound method relationships using self, __self__, __func__, and types.MethodType.
- Define class-level and utility methods using @classmethod, @staticmethod, cls, and __func__.
- Apply encapsulation and name mangling using _name, __name, _Class__name, and getattr().
- Define managed read-only attributes using @property, property(), fget, and AttributeError.
- Control property mutation and deletion using @x.setter, @x.deleter, fset, and fdel.
- Implement descriptor-controlled lookup using __get__, __set__, __delete__, __set_name__, and __getattribute__.. Project objective: Project 03: Managed Attribute and Descriptor Framework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#25 | Practice | Python OOP | 📊 Level: Advanced
**Project:** Build a managed attribute framework consolidating instance storage, dynamic access, method binding, class methods, encapsulation, properties, and descriptors.
---
 | [FOOTER RULE - STRICT] End your response with: '--- ⚡ *Coding5s Mentor System — Eliminating Epistemic Debt*' | </v>
      </c>
      <c r="M33" s="53">
        <v>0</v>
      </c>
      <c r="N33" s="102" t="str">
        <f t="shared" si="4"/>
        <v>[ROLE] Careless Python OOP Developer | [TASK] Generate debugging project in Python OOP | [PROJECT] Build a managed attribute framework consolidating instance storage, dynamic access, method binding, class methods, encapsulation, properties, and descriptors. | [TOPICS USED] 
- Create and inspect instance and class storage using self.attr, Class.attr, __dict__, and vars().
- Inspect and mutate attributes dynamically using getattr(), setattr(), hasattr(), delattr(), and vars().
- Inspect bound method relationships using self, __self__, __func__, and types.MethodType.
- Define class-level and utility methods using @classmethod, @staticmethod, cls, and __func__.
- Apply encapsulation and name mangling using _name, __name, _Class__name, and getattr().
- Define managed read-only attributes using @property, property(), fget, and AttributeError.
- Control property mutation and deletion using @x.setter, @x.deleter, fset, and fdel.
- Implement descriptor-controlled lookup using __get__, __set__, __delete__, __set_name__, and __getattribute__. | [LEVEL] Advanced | [OUTPUT] Only header, dataset summary or statement (if any), email intro, objective, expected output, broken code, and footer | [HEADER RULE - STRICT] You MUST start your entire response EXACTLY with this markdown block (do not print anything before it):
### 🚀 Project #25 | Stage 2 | Python OOP | 📊 Level: Advanced | 🌐 Coding5s.com
Project: Project 03: Managed Attribute and Descriptor Framework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Itzaʼ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33"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managed attribute framework consolidating instance storage, dynamic access, method binding, class methods, encapsulation, properties, and descriptors.. Topics involved: 
- Create and inspect instance and class storage using self.attr, Class.attr, __dict__, and vars().
- Inspect and mutate attributes dynamically using getattr(), setattr(), hasattr(), delattr(), and vars().
- Inspect bound method relationships using self, __self__, __func__, and types.MethodType.
- Define class-level and utility methods using @classmethod, @staticmethod, cls, and __func__.
- Apply encapsulation and name mangling using _name, __name, _Class__name, and getattr().
- Define managed read-only attributes using @property, property(), fget, and AttributeError.
- Control property mutation and deletion using @x.setter, @x.deleter, fset, and fdel.
- Implement descriptor-controlled lookup using __get__, __set__, __delete__, __set_name__, and __getattribute__.. Project objective: Project 03: Managed Attribute and Descriptor Framework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#25 | Debug | Python OOP | 📊 Level: Advanced
**Project:** Build a managed attribute framework consolidating instance storage, dynamic access, method binding, class methods, encapsulation, properties, and descriptors.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3" s="53">
        <v>0</v>
      </c>
      <c r="Q33" s="102" t="str">
        <f t="shared" si="6"/>
        <v>[ROLE] Tech Lead | [TASK] Assign incomplete project script | [PROJECT] Build a managed attribute framework consolidating instance storage, dynamic access, method binding, class methods, encapsulation, properties, and descriptors. | [TOPICS USED] 
- Create and inspect instance and class storage using self.attr, Class.attr, __dict__, and vars().
- Inspect and mutate attributes dynamically using getattr(), setattr(), hasattr(), delattr(), and vars().
- Inspect bound method relationships using self, __self__, __func__, and types.MethodType.
- Define class-level and utility methods using @classmethod, @staticmethod, cls, and __func__.
- Apply encapsulation and name mangling using _name, __name, _Class__name, and getattr().
- Define managed read-only attributes using @property, property(), fget, and AttributeError.
- Control property mutation and deletion using @x.setter, @x.deleter, fset, and fdel.
- Implement descriptor-controlled lookup using __get__, __set__, __delete__, __set_name__, and __getattribute__.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#25 | Stage 3 | Python OOP | 📊 Level: Advanced | 🌐 Coding5s.com
**Project:** Project 03: Managed Attribute and Descriptor Framework
---
 | [EXTERNAL_PACKAGE_PROTOCOL] Require standard pip tooling and requirements.txt file for external dependencies when applicable. | [CHALLENGE_CONSTRAINTS_POLICY] MUST be between 25–40 lines of EXECUTABLE base Python code (STRICT: Do NOT count comments or # TODO blocks). 40–100 Class-based object architecture. Require at least 1 class with internal state management. Logic integration located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33"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managed attribute framework consolidating instance storage, dynamic access, method binding, class methods, encapsulation, properties, and descriptors.. Topics involved: 
- Create and inspect instance and class storage using self.attr, Class.attr, __dict__, and vars().
- Inspect and mutate attributes dynamically using getattr(), setattr(), hasattr(), delattr(), and vars().
- Inspect bound method relationships using self, __self__, __func__, and types.MethodType.
- Define class-level and utility methods using @classmethod, @staticmethod, cls, and __func__.
- Apply encapsulation and name mangling using _name, __name, _Class__name, and getattr().
- Define managed read-only attributes using @property, property(), fget, and AttributeError.
- Control property mutation and deletion using @x.setter, @x.deleter, fset, and fdel.
- Implement descriptor-controlled lookup using __get__, __set__, __delete__, __set_name__, and __getattribute__.. Project objective: Project 03: Managed Attribute and Descriptor Framework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#25 | Complete | Python OOP | 📊 Level: Advanced
**Project:** Build a managed attribute framework consolidating instance storage, dynamic access, method binding, class methods, encapsulation, properties, and descriptors.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3" s="53">
        <v>0</v>
      </c>
      <c r="T33" s="102" t="str">
        <f t="shared" si="8"/>
        <v>[ROLE] Tech Lead | [TASK] Provide a messy but functional project for refactoring | [PROJECT] Build a managed attribute framework consolidating instance storage, dynamic access, method binding, class methods, encapsulation, properties, and descriptors. | [TOPICS USED] 
- Create and inspect instance and class storage using self.attr, Class.attr, __dict__, and vars().
- Inspect and mutate attributes dynamically using getattr(), setattr(), hasattr(), delattr(), and vars().
- Inspect bound method relationships using self, __self__, __func__, and types.MethodType.
- Define class-level and utility methods using @classmethod, @staticmethod, cls, and __func__.
- Apply encapsulation and name mangling using _name, __name, _Class__name, and getattr().
- Define managed read-only attributes using @property, property(), fget, and AttributeError.
- Control property mutation and deletion using @x.setter, @x.deleter, fset, and fdel.
- Implement descriptor-controlled lookup using __get__, __set__, __delete__, __set_name__, and __getattribute__. | [LEVEL] Advanced | [PERSONA RULE] Act as a Tech Lead. A junior wrote this working but messy code. Tone: professional but exhausted | [HEADER RULE - STRICT] You MUST start your entire response EXACTLY with this markdown block (do not print anything before it):
### 🚀 Project #25 | Stage 4 | Python OOP | 📊 Level: Advanced | 🌐 Coding5s.com
**Project:** Project 03: Managed Attribute and Descriptor Framework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3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PROJECT: Build a managed attribute framework consolidating instance storage, dynamic access, method binding, class methods, encapsulation, properties, and descriptors.. Topics involved: 
- Create and inspect instance and class storage using self.attr, Class.attr, __dict__, and vars().
- Inspect and mutate attributes dynamically using getattr(), setattr(), hasattr(), delattr(), and vars().
- Inspect bound method relationships using self, __self__, __func__, and types.MethodType.
- Define class-level and utility methods using @classmethod, @staticmethod, cls, and __func__.
- Apply encapsulation and name mangling using _name, __name, _Class__name, and getattr().
- Define managed read-only attributes using @property, property(), fget, and AttributeError.
- Control property mutation and deletion using @x.setter, @x.deleter, fset, and fdel.
- Implement descriptor-controlled lookup using __get__, __set__, __delete__, __set_name__, and __getattribute__.. Project objective: Project 03: Managed Attribute and Descriptor Framework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#25 | Refactor | Python OOP | 📊 Level: Advanced
**Project:** Build a managed attribute framework consolidating instance storage, dynamic access, method binding, class methods, encapsulation, properties, and descriptors.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3" s="53">
        <v>0</v>
      </c>
      <c r="W33" s="87" t="str">
        <f t="shared" si="10"/>
        <v>[ROLE] Tech Product Manager assigning a Python OOP Jira Ticket | [TASK] Provide a guided project implementation with full solution | [PROJECT] Build a managed attribute framework consolidating instance storage, dynamic access, method binding, class methods, encapsulation, properties, and descriptors. | [TOPICS USED] 
- Create and inspect instance and class storage using self.attr, Class.attr, __dict__, and vars().
- Inspect and mutate attributes dynamically using getattr(), setattr(), hasattr(), delattr(), and vars().
- Inspect bound method relationships using self, __self__, __func__, and types.MethodType.
- Define class-level and utility methods using @classmethod, @staticmethod, cls, and __func__.
- Apply encapsulation and name mangling using _name, __name, _Class__name, and getattr().
- Define managed read-only attributes using @property, property(), fget, and AttributeError.
- Control property mutation and deletion using @x.setter, @x.deleter, fset, and fdel.
- Implement descriptor-controlled lookup using __get__, __set__, __delete__, __set_name__, and __getattribute__.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[HEADER RULE - STRICT] You MUST start your entire response EXACTLY with this markdown block (do not print anything before it):
### 🚀 Project #25 | Stage 5 | Python OOP | 📊 Level: Advanced | 🌐 Coding5s.com
**Project:** Project 03: Managed Attribute and Descriptor Framework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3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managed attribute framework consolidating instance storage, dynamic access, method binding, class methods, encapsulation, properties, and descriptors.. Topics integrated: 
- Create and inspect instance and class storage using self.attr, Class.attr, __dict__, and vars().
- Inspect and mutate attributes dynamically using getattr(), setattr(), hasattr(), delattr(), and vars().
- Inspect bound method relationships using self, __self__, __func__, and types.MethodType.
- Define class-level and utility methods using @classmethod, @staticmethod, cls, and __func__.
- Apply encapsulation and name mangling using _name, __name, _Class__name, and getattr().
- Define managed read-only attributes using @property, property(), fget, and AttributeError.
- Control property mutation and deletion using @x.setter, @x.deleter, fset, and fdel.
- Implement descriptor-controlled lookup using __get__, __set__, __delete__, __set_name__, and __getattribute__.. Business Goal: Project 03: Managed Attribute and Descriptor Framework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#25 | Extend | Python OOP | 📊 Level: Advanced
**Project:** Build a managed attribute framework consolidating instance storage, dynamic access, method binding, class methods, encapsulation, properties, and descriptors.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3" s="53">
        <v>0</v>
      </c>
      <c r="Z33" s="56" t="str">
        <f t="shared" si="12"/>
        <v>[TASK] Teach through a practical Python OOP -  project following the micro-learning methodology, acting as a supportive tutor, creating a project about  Build a managed attribute framework consolidating instance storage, dynamic access, method binding, class methods, encapsulation, properties, and descriptors. | [TOPICS USED] 
- Create and inspect instance and class storage using self.attr, Class.attr, __dict__, and vars().
- Inspect and mutate attributes dynamically using getattr(), setattr(), hasattr(), delattr(), and vars().
- Inspect bound method relationships using self, __self__, __func__, and types.MethodType.
- Define class-level and utility methods using @classmethod, @staticmethod, cls, and __func__.
- Apply encapsulation and name mangling using _name, __name, _Class__name, and getattr().
- Define managed read-only attributes using @property, property(), fget, and AttributeError.
- Control property mutation and deletion using @x.setter, @x.deleter, fset, and fdel.
- Implement descriptor-controlled lookup using __get__, __set__, __delete__, __set_name__, and __getattribute__.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#25 | Stage 1 | Python OOP | 📊 Level: Advanced | 🌐 Coding5s.com
**Project:** Project 03: Managed Attribute and Descriptor Framework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33" s="56" t="str">
        <f t="shared" si="13"/>
        <v>[ROLE] Careless Python OOP Developer | [TASK] Generate debugging project in Python OOP | [PROJECT] Build a managed attribute framework consolidating instance storage, dynamic access, method binding, class methods, encapsulation, properties, and descriptors. | [TOPICS USED] 
- Create and inspect instance and class storage using self.attr, Class.attr, __dict__, and vars().
- Inspect and mutate attributes dynamically using getattr(), setattr(), hasattr(), delattr(), and vars().
- Inspect bound method relationships using self, __self__, __func__, and types.MethodType.
- Define class-level and utility methods using @classmethod, @staticmethod, cls, and __func__.
- Apply encapsulation and name mangling using _name, __name, _Class__name, and getattr().
- Define managed read-only attributes using @property, property(), fget, and AttributeError.
- Control property mutation and deletion using @x.setter, @x.deleter, fset, and fdel.
- Implement descriptor-controlled lookup using __get__, __set__, __delete__, __set_name__, and __getattribute__. | [LEVEL] Advanced | [OUTPUT] Only header, dataset summary or statement (if any), email intro, objective, expected output, broken code, and footer | [HEADER RULE - STRICT] You MUST start your entire response EXACTLY with this markdown block (do not print anything before it):
### 🚀 Project #25 | Stage 2 | Python OOP | 📊 Level: Advanced | 🌐 Coding5s.com
Project: Project 03: Managed Attribute and Descriptor Framework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Itzaʼ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33" s="56" t="str">
        <f t="shared" si="14"/>
        <v>[ROLE] Tech Lead | [TASK] Assign incomplete project script | [PROJECT] Build a managed attribute framework consolidating instance storage, dynamic access, method binding, class methods, encapsulation, properties, and descriptors. | [TOPICS USED] 
- Create and inspect instance and class storage using self.attr, Class.attr, __dict__, and vars().
- Inspect and mutate attributes dynamically using getattr(), setattr(), hasattr(), delattr(), and vars().
- Inspect bound method relationships using self, __self__, __func__, and types.MethodType.
- Define class-level and utility methods using @classmethod, @staticmethod, cls, and __func__.
- Apply encapsulation and name mangling using _name, __name, _Class__name, and getattr().
- Define managed read-only attributes using @property, property(), fget, and AttributeError.
- Control property mutation and deletion using @x.setter, @x.deleter, fset, and fdel.
- Implement descriptor-controlled lookup using __get__, __set__, __delete__, __set_name__, and __getattribute__.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#25 | Stage 3 | Python OOP | 📊 Level: Advanced | 🌐 Coding5s.com
**Project:** Project 03: Managed Attribute and Descriptor Framework
---
 | [EXTERNAL_PACKAGE_PROTOCOL] Require standard pip tooling and requirements.txt file for external dependencies when applicable. | [CHALLENGE_CONSTRAINTS_POLICY] MUST be between 25–40 lines of EXECUTABLE base Python code (STRICT: Do NOT count comments or # TODO blocks). 40–100 Class-based object architecture. Require at least 1 class with internal state management. Logic integration located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33" s="56" t="str">
        <f t="shared" si="15"/>
        <v>[ROLE] Tech Lead | [TASK] Provide a messy but functional project for refactoring | [PROJECT] Build a managed attribute framework consolidating instance storage, dynamic access, method binding, class methods, encapsulation, properties, and descriptors. | [TOPICS USED] 
- Create and inspect instance and class storage using self.attr, Class.attr, __dict__, and vars().
- Inspect and mutate attributes dynamically using getattr(), setattr(), hasattr(), delattr(), and vars().
- Inspect bound method relationships using self, __self__, __func__, and types.MethodType.
- Define class-level and utility methods using @classmethod, @staticmethod, cls, and __func__.
- Apply encapsulation and name mangling using _name, __name, _Class__name, and getattr().
- Define managed read-only attributes using @property, property(), fget, and AttributeError.
- Control property mutation and deletion using @x.setter, @x.deleter, fset, and fdel.
- Implement descriptor-controlled lookup using __get__, __set__, __delete__, __set_name__, and __getattribute__. | [LEVEL] Advanced | [PERSONA RULE] Act as a Tech Lead. A junior wrote this working but messy code. Tone: professional but exhausted | [HEADER RULE - STRICT] You MUST start your entire response EXACTLY with this markdown block (do not print anything before it):
### 🚀 Project #25 | Stage 4 | Python OOP | 📊 Level: Advanced | 🌐 Coding5s.com
**Project:** Project 03: Managed Attribute and Descriptor Framework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33" s="56" t="str">
        <f t="shared" si="16"/>
        <v>[ROLE] Tech Product Manager assigning a Python OOP Jira Ticket | [TASK] Provide a guided project implementation with full solution | [PROJECT] Build a managed attribute framework consolidating instance storage, dynamic access, method binding, class methods, encapsulation, properties, and descriptors. | [TOPICS USED] 
- Create and inspect instance and class storage using self.attr, Class.attr, __dict__, and vars().
- Inspect and mutate attributes dynamically using getattr(), setattr(), hasattr(), delattr(), and vars().
- Inspect bound method relationships using self, __self__, __func__, and types.MethodType.
- Define class-level and utility methods using @classmethod, @staticmethod, cls, and __func__.
- Apply encapsulation and name mangling using _name, __name, _Class__name, and getattr().
- Define managed read-only attributes using @property, property(), fget, and AttributeError.
- Control property mutation and deletion using @x.setter, @x.deleter, fset, and fdel.
- Implement descriptor-controlled lookup using __get__, __set__, __delete__, __set_name__, and __getattribute__.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[HEADER RULE - STRICT] You MUST start your entire response EXACTLY with this markdown block (do not print anything before it):
### 🚀 Project #25 | Stage 5 | Python OOP | 📊 Level: Advanced | 🌐 Coding5s.com
**Project:** Project 03: Managed Attribute and Descriptor Framework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33" s="40"/>
      <c r="AF33" s="40"/>
      <c r="AG33" s="40"/>
      <c r="AH33" s="56" t="str">
        <f t="shared" si="0"/>
        <v/>
      </c>
      <c r="AI33" s="54"/>
      <c r="AJ33" s="54"/>
      <c r="AK33" s="54">
        <v>25</v>
      </c>
      <c r="AL33" s="54" t="s">
        <v>133</v>
      </c>
      <c r="AM33" s="54" t="s">
        <v>134</v>
      </c>
    </row>
    <row r="34" spans="1:39">
      <c r="A34" s="45" t="str" cm="1">
        <f t="array" ref="A34">IF(H34="PROJECT", CHAR(10) &amp; "- " &amp; _xlfn.TEXTJOIN(CHAR(10) &amp; "- ", TRUE, _xlfn._xlws.FILTER($I$9:$I$1000, ($B$9:$B$1000=B34) * ($H$9:$H$1000="Topic"))), "")</f>
        <v/>
      </c>
      <c r="B34" s="45">
        <f t="shared" si="1"/>
        <v>4</v>
      </c>
      <c r="C34" s="95">
        <v>22</v>
      </c>
      <c r="D34" s="57">
        <v>4</v>
      </c>
      <c r="E34" s="58" t="s">
        <v>46</v>
      </c>
      <c r="F34" s="59">
        <v>26</v>
      </c>
      <c r="G34" s="60" t="s">
        <v>159</v>
      </c>
      <c r="H34" s="60" t="s">
        <v>48</v>
      </c>
      <c r="I34" s="61" t="s">
        <v>803</v>
      </c>
      <c r="J34" s="62" t="s">
        <v>804</v>
      </c>
      <c r="K34" s="129" t="str">
        <f t="shared" si="2"/>
        <v xml:space="preserve">[ROLE] Friendly tutor specializing in Python OOP | [TOPIC] Restrict instance storage using __slots__, __dict__, __weakref__, and AttributeError.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#26 | Stage 1 📖 Practice | Python OOP | 📊 Level: Advanced | 🌐 Coding5s.com
**Concept:** Slotted Class Definitions (__slots__, __dict__, __weakref__, AttributeError)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4"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Restrict instance storage using __slots__, __dict__, __weakref__, and AttributeError.. Topic details: Slotted Class Definitions (__slots__, __dict__, __weakref__, AttributeError)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#26 | Practice | Python OOP | 📊 Level: Advanced
**Topic:** Restrict instance storage using __slots__, __dict__, __weakref__, and AttributeError.
---
 | [FOOTER RULE - STRICT] End your response with: '--- ⚡ *Coding5s Mentor System — Eliminating Epistemic Debt*' | </v>
      </c>
      <c r="M34" s="52">
        <v>0</v>
      </c>
      <c r="N34" s="102" t="str">
        <f t="shared" si="4"/>
        <v>[ROLE] Careless Python OOP Developer | [TASK] Generate debugging challenges in Python OOP | | [TOPIC] Restrict instance storage using __slots__, __dict__, __weakref__, and AttributeError.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#26 | Stage 2 🐛 Debug | Python OOP | 📊 Level: Advanced | 🌐 Coding5s.com
Concept: Slotted Class Definitions (__slots__, __dict__, __weakref__, AttributeError)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4"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Restrict instance storage using __slots__, __dict__, __weakref__, and AttributeError.. Topic details: Slotted Class Definitions (__slots__, __dict__, __weakref__, AttributeError)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#26 | Debug | Python OOP | 📊 Level: Advanced
**Topic:** Restrict instance storage using __slots__, __dict__, __weakref__, and AttributeError.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4" s="52">
        <v>0</v>
      </c>
      <c r="Q34" s="102" t="str">
        <f t="shared" si="6"/>
        <v>[ROLE] Tech Lead | [TASK] Assign incomplete Python OOP script challenges | [TOPIC] Restrict instance storage using __slots__, __dict__, __weakref__, and AttributeError.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#26 | Stage 3 🧩 Complete | Python OOP | 📊 Level: Advanced | 🌐 Coding5s.com
**Concept:** Slotted Class Definitions (__slots__, __dict__, __weakref__, AttributeError)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Restrict instance storage using __slots__, __dict__, __weakref__, and AttributeError..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4"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Restrict instance storage using __slots__, __dict__, __weakref__, and AttributeError.. Topic details: Slotted Class Definitions (__slots__, __dict__, __weakref__, AttributeError)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#26 | Complete | Python OOP | 📊 Level: Advanced
**Topic:** Restrict instance storage using __slots__, __dict__, __weakref__, and AttributeError.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4" s="52">
        <v>0</v>
      </c>
      <c r="T34" s="102" t="str">
        <f t="shared" si="8"/>
        <v>[ROLE] Tech Lead | [TASK] Provide intentionally messy but functional code for learning debugging and improvement | [TOPIC] Restrict instance storage using __slots__, __dict__, __weakref__, and AttributeError.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#26 | Stage 4 🧹 Refactor | Python OOP | 📊 Level: Advanced | 🌐 Coding5s.com
**Concept:** Slotted Class Definitions (__slots__, __dict__, __weakref__, AttributeError)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Restrict instance storage using __slots__, __dict__, __weakref__, and AttributeError.. Topic details: Slotted Class Definitions (__slots__, __dict__, __weakref__, AttributeError)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#26 | Refactor | Python OOP | 📊 Level: Advanced
**Topic:** Restrict instance storage using __slots__, __dict__, __weakref__, and AttributeError.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4" s="52">
        <v>0</v>
      </c>
      <c r="W34" s="87" t="str">
        <f t="shared" si="10"/>
        <v>[ROLE] Tech Product Manager assigning a Python OOP Jira Ticket | [TASK] Provide a guided implementation exercise with full solution for learning purposes | [TOPIC] Restrict instance storage using __slots__, __dict__, __weakref__, and AttributeError.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#26 | Stage 5 | Python OOP | 📊 Level: Advanced | 🌐 Coding5s.com
**Concept:** Slotted Class Definitions (__slots__, __dict__, __weakref__, AttributeError)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Restrict instance storage using __slots__, __dict__, __weakref__, and AttributeError.. Goal: Slotted Class Definitions (__slots__, __dict__, __weakref__, AttributeError)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#26 | Extend | Python OOP | 📊 Level: Advanced
**Topic:** Restrict instance storage using __slots__, __dict__, __weakref__, and AttributeError.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4" s="52">
        <v>0</v>
      </c>
      <c r="Z34" s="56" t="str">
        <f t="shared" si="12"/>
        <v/>
      </c>
      <c r="AA34" s="56" t="str">
        <f t="shared" si="13"/>
        <v/>
      </c>
      <c r="AB34" s="56" t="str">
        <f t="shared" si="14"/>
        <v/>
      </c>
      <c r="AC34" s="56" t="str">
        <f t="shared" si="15"/>
        <v/>
      </c>
      <c r="AD34" s="56" t="str">
        <f t="shared" si="16"/>
        <v/>
      </c>
      <c r="AE34" s="40"/>
      <c r="AF34" s="40"/>
      <c r="AG34" s="40"/>
      <c r="AH34" s="56" t="str">
        <f t="shared" si="0"/>
        <v/>
      </c>
      <c r="AI34" s="54"/>
      <c r="AJ34" s="54"/>
      <c r="AK34" s="54">
        <v>26</v>
      </c>
      <c r="AL34" s="54" t="s">
        <v>138</v>
      </c>
      <c r="AM34" s="54" t="s">
        <v>139</v>
      </c>
    </row>
    <row r="35" spans="1:39">
      <c r="A35" s="45" t="str" cm="1">
        <f t="array" ref="A35">IF(H35="PROJECT", CHAR(10) &amp; "- " &amp; _xlfn.TEXTJOIN(CHAR(10) &amp; "- ", TRUE, _xlfn._xlws.FILTER($I$9:$I$1000, ($B$9:$B$1000=B35) * ($H$9:$H$1000="Topic"))), "")</f>
        <v/>
      </c>
      <c r="B35" s="45">
        <f t="shared" si="1"/>
        <v>4</v>
      </c>
      <c r="C35" s="95">
        <v>20</v>
      </c>
      <c r="D35" s="46">
        <v>4</v>
      </c>
      <c r="E35" s="58" t="s">
        <v>46</v>
      </c>
      <c r="F35" s="48">
        <v>27</v>
      </c>
      <c r="G35" s="49" t="s">
        <v>158</v>
      </c>
      <c r="H35" s="49" t="s">
        <v>48</v>
      </c>
      <c r="I35" s="50" t="s">
        <v>805</v>
      </c>
      <c r="J35" s="51" t="s">
        <v>806</v>
      </c>
      <c r="K35" s="129" t="str">
        <f t="shared" si="2"/>
        <v xml:space="preserve">[ROLE] Friendly tutor specializing in Python OOP | [TOPIC] Customize object output using __repr__, __str__, __format__, and __bytes__.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#27 | Stage 1 📖 Practice | Python OOP | 📊 Level: Intermediate | 🌐 Coding5s.com
**Concept:** Object Representation Methods (__repr__, __str__, __format__, __bytes__)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5"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Customize object output using __repr__, __str__, __format__, and __bytes__.. Topic details: Object Representation Methods (__repr__, __str__, __format__, __bytes__)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#27 | Practice | Python OOP | 📊 Level: Intermediate
**Topic:** Customize object output using __repr__, __str__, __format__, and __bytes__.
---
 | [FOOTER RULE - STRICT] End your response with: '--- ⚡ *Coding5s Mentor System — Eliminating Epistemic Debt*' | </v>
      </c>
      <c r="M35" s="53">
        <v>0</v>
      </c>
      <c r="N35" s="102" t="str">
        <f t="shared" si="4"/>
        <v>[ROLE] Careless Python OOP Developer | [TASK] Generate debugging challenges in Python OOP | | [TOPIC] Customize object output using __repr__, __str__, __format__, and __bytes__.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#27 | Stage 2 🐛 Debug | Python OOP | 📊 Level: Intermediate | 🌐 Coding5s.com
Concept: Object Representation Methods (__repr__, __str__, __format__, __bytes__)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5"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Customize object output using __repr__, __str__, __format__, and __bytes__.. Topic details: Object Representation Methods (__repr__, __str__, __format__, __bytes__)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#27 | Debug | Python OOP | 📊 Level: Intermediate
**Topic:** Customize object output using __repr__, __str__, __format__, and __bytes__.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5" s="53">
        <v>0</v>
      </c>
      <c r="Q35" s="102" t="str">
        <f t="shared" si="6"/>
        <v>[ROLE] Tech Lead | [TASK] Assign incomplete Python OOP script challenges | [TOPIC] Customize object output using __repr__, __str__, __format__, and __bytes__.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#27 | Stage 3 🧩 Complete | Python OOP | 📊 Level: Intermediate | 🌐 Coding5s.com
**Concept:** Object Representation Methods (__repr__, __str__, __format__, __bytes__)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Customize object output using __repr__, __str__, __format__, and __bytes__..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5"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Customize object output using __repr__, __str__, __format__, and __bytes__.. Topic details: Object Representation Methods (__repr__, __str__, __format__, __bytes__)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#27 | Complete | Python OOP | 📊 Level: Intermediate
**Topic:** Customize object output using __repr__, __str__, __format__, and __bytes__.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5" s="53">
        <v>0</v>
      </c>
      <c r="T35" s="102" t="str">
        <f t="shared" si="8"/>
        <v>[ROLE] Tech Lead | [TASK] Provide intentionally messy but functional code for learning debugging and improvement | [TOPIC] Customize object output using __repr__, __str__, __format__, and __bytes__. | [LEVEL] Intermediate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#27 | Stage 4 🧹 Refactor | Python OOP | 📊 Level: Intermediate | 🌐 Coding5s.com
**Concept:** Object Representation Methods (__repr__, __str__, __format__, __bytes__)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Customize object output using __repr__, __str__, __format__, and __bytes__.. Topic details: Object Representation Methods (__repr__, __str__, __format__, __bytes__)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#27 | Refactor | Python OOP | 📊 Level: Intermediate
**Topic:** Customize object output using __repr__, __str__, __format__, and __bytes__.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5" s="53">
        <v>0</v>
      </c>
      <c r="W35" s="87" t="str">
        <f t="shared" si="10"/>
        <v>[ROLE] Tech Product Manager assigning a Python OOP Jira Ticket | [TASK] Provide a guided implementation exercise with full solution for learning purposes | [TOPIC] Customize object output using __repr__, __str__, __format__, and __bytes__.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#27 | Stage 5 | Python OOP | 📊 Level: Intermediate | 🌐 Coding5s.com
**Concept:** Object Representation Methods (__repr__, __str__, __format__, __bytes__)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Customize object output using __repr__, __str__, __format__, and __bytes__.. Goal: Object Representation Methods (__repr__, __str__, __format__, __bytes__)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#27 | Extend | Python OOP | 📊 Level: Intermediate
**Topic:** Customize object output using __repr__, __str__, __format__, and __bytes__.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5" s="53">
        <v>0</v>
      </c>
      <c r="Z35" s="56" t="str">
        <f t="shared" si="12"/>
        <v/>
      </c>
      <c r="AA35" s="56" t="str">
        <f t="shared" si="13"/>
        <v/>
      </c>
      <c r="AB35" s="56" t="str">
        <f t="shared" si="14"/>
        <v/>
      </c>
      <c r="AC35" s="56" t="str">
        <f t="shared" si="15"/>
        <v/>
      </c>
      <c r="AD35" s="56" t="str">
        <f t="shared" si="16"/>
        <v/>
      </c>
      <c r="AE35" s="40"/>
      <c r="AF35" s="40"/>
      <c r="AG35" s="40"/>
      <c r="AH35" s="56" t="str">
        <f t="shared" si="0"/>
        <v/>
      </c>
      <c r="AI35" s="54"/>
      <c r="AJ35" s="54"/>
      <c r="AK35" s="54">
        <v>27</v>
      </c>
      <c r="AL35" s="54" t="s">
        <v>143</v>
      </c>
      <c r="AM35" s="54" t="s">
        <v>144</v>
      </c>
    </row>
    <row r="36" spans="1:39">
      <c r="A36" s="45" t="str" cm="1">
        <f t="array" ref="A36">IF(H36="PROJECT", CHAR(10) &amp; "- " &amp; _xlfn.TEXTJOIN(CHAR(10) &amp; "- ", TRUE, _xlfn._xlws.FILTER($I$9:$I$1000, ($B$9:$B$1000=B36) * ($H$9:$H$1000="Topic"))), "")</f>
        <v/>
      </c>
      <c r="B36" s="45">
        <f t="shared" si="1"/>
        <v>4</v>
      </c>
      <c r="C36" s="95">
        <v>22</v>
      </c>
      <c r="D36" s="57">
        <v>4</v>
      </c>
      <c r="E36" s="58" t="s">
        <v>46</v>
      </c>
      <c r="F36" s="59">
        <v>28</v>
      </c>
      <c r="G36" s="60" t="s">
        <v>159</v>
      </c>
      <c r="H36" s="60" t="s">
        <v>48</v>
      </c>
      <c r="I36" s="61" t="s">
        <v>807</v>
      </c>
      <c r="J36" s="62" t="s">
        <v>808</v>
      </c>
      <c r="K36" s="129" t="str">
        <f t="shared" si="2"/>
        <v xml:space="preserve">[ROLE] Friendly tutor specializing in Python OOP | [TOPIC] Intercept attribute reads using __getattribute__, __getattr__, and object.__getattribute__.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#28 | Stage 1 📖 Practice | Python OOP | 📊 Level: Advanced | 🌐 Coding5s.com
**Concept:** Attribute Read Hooks (__getattribute__, __getattr__, object.__getattribute__)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6"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Intercept attribute reads using __getattribute__, __getattr__, and object.__getattribute__.. Topic details: Attribute Read Hooks (__getattribute__, __getattr__, object.__getattribute__)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#28 | Practice | Python OOP | 📊 Level: Advanced
**Topic:** Intercept attribute reads using __getattribute__, __getattr__, and object.__getattribute__.
---
 | [FOOTER RULE - STRICT] End your response with: '--- ⚡ *Coding5s Mentor System — Eliminating Epistemic Debt*' | </v>
      </c>
      <c r="M36" s="52">
        <v>0</v>
      </c>
      <c r="N36" s="102" t="str">
        <f t="shared" si="4"/>
        <v>[ROLE] Careless Python OOP Developer | [TASK] Generate debugging challenges in Python OOP | | [TOPIC] Intercept attribute reads using __getattribute__, __getattr__, and object.__getattribute__.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#28 | Stage 2 🐛 Debug | Python OOP | 📊 Level: Advanced | 🌐 Coding5s.com
Concept: Attribute Read Hooks (__getattribute__, __getattr__, object.__getattribute__)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6"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Intercept attribute reads using __getattribute__, __getattr__, and object.__getattribute__.. Topic details: Attribute Read Hooks (__getattribute__, __getattr__, object.__getattribute__)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#28 | Debug | Python OOP | 📊 Level: Advanced
**Topic:** Intercept attribute reads using __getattribute__, __getattr__, and object.__getattribute__.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6" s="52">
        <v>0</v>
      </c>
      <c r="Q36" s="102" t="str">
        <f t="shared" si="6"/>
        <v>[ROLE] Tech Lead | [TASK] Assign incomplete Python OOP script challenges | [TOPIC] Intercept attribute reads using __getattribute__, __getattr__, and object.__getattribute__.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#28 | Stage 3 🧩 Complete | Python OOP | 📊 Level: Advanced | 🌐 Coding5s.com
**Concept:** Attribute Read Hooks (__getattribute__, __getattr__, object.__getattribute__)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Intercept attribute reads using __getattribute__, __getattr__, and object.__getattribute__..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6"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Intercept attribute reads using __getattribute__, __getattr__, and object.__getattribute__.. Topic details: Attribute Read Hooks (__getattribute__, __getattr__, object.__getattribute__)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#28 | Complete | Python OOP | 📊 Level: Advanced
**Topic:** Intercept attribute reads using __getattribute__, __getattr__, and object.__getattribute__.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6" s="52">
        <v>0</v>
      </c>
      <c r="T36" s="102" t="str">
        <f t="shared" si="8"/>
        <v>[ROLE] Tech Lead | [TASK] Provide intentionally messy but functional code for learning debugging and improvement | [TOPIC] Intercept attribute reads using __getattribute__, __getattr__, and object.__getattribute__.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#28 | Stage 4 🧹 Refactor | Python OOP | 📊 Level: Advanced | 🌐 Coding5s.com
**Concept:** Attribute Read Hooks (__getattribute__, __getattr__, object.__getattribute__)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Intercept attribute reads using __getattribute__, __getattr__, and object.__getattribute__.. Topic details: Attribute Read Hooks (__getattribute__, __getattr__, object.__getattribute__)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#28 | Refactor | Python OOP | 📊 Level: Advanced
**Topic:** Intercept attribute reads using __getattribute__, __getattr__, and object.__getattribute__.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6" s="52">
        <v>0</v>
      </c>
      <c r="W36" s="87" t="str">
        <f t="shared" si="10"/>
        <v>[ROLE] Tech Product Manager assigning a Python OOP Jira Ticket | [TASK] Provide a guided implementation exercise with full solution for learning purposes | [TOPIC] Intercept attribute reads using __getattribute__, __getattr__, and object.__getattribute__.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#28 | Stage 5 | Python OOP | 📊 Level: Advanced | 🌐 Coding5s.com
**Concept:** Attribute Read Hooks (__getattribute__, __getattr__, object.__getattribute__)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Intercept attribute reads using __getattribute__, __getattr__, and object.__getattribute__.. Goal: Attribute Read Hooks (__getattribute__, __getattr__, object.__getattribute__)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#28 | Extend | Python OOP | 📊 Level: Advanced
**Topic:** Intercept attribute reads using __getattribute__, __getattr__, and object.__getattribute__.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6" s="52">
        <v>0</v>
      </c>
      <c r="Z36" s="56" t="str">
        <f t="shared" si="12"/>
        <v/>
      </c>
      <c r="AA36" s="56" t="str">
        <f t="shared" si="13"/>
        <v/>
      </c>
      <c r="AB36" s="56" t="str">
        <f t="shared" si="14"/>
        <v/>
      </c>
      <c r="AC36" s="56" t="str">
        <f t="shared" si="15"/>
        <v/>
      </c>
      <c r="AD36" s="56" t="str">
        <f t="shared" si="16"/>
        <v/>
      </c>
      <c r="AE36" s="40"/>
      <c r="AF36" s="40"/>
      <c r="AG36" s="40"/>
      <c r="AH36" s="56" t="str">
        <f t="shared" si="0"/>
        <v/>
      </c>
      <c r="AI36" s="54"/>
      <c r="AJ36" s="54"/>
      <c r="AK36" s="54">
        <v>28</v>
      </c>
      <c r="AL36" s="54" t="s">
        <v>146</v>
      </c>
      <c r="AM36" s="54" t="s">
        <v>147</v>
      </c>
    </row>
    <row r="37" spans="1:39">
      <c r="A37" s="45" t="str" cm="1">
        <f t="array" ref="A37">IF(H37="PROJECT", CHAR(10) &amp; "- " &amp; _xlfn.TEXTJOIN(CHAR(10) &amp; "- ", TRUE, _xlfn._xlws.FILTER($I$9:$I$1000, ($B$9:$B$1000=B37) * ($H$9:$H$1000="Topic"))), "")</f>
        <v/>
      </c>
      <c r="B37" s="45">
        <f t="shared" si="1"/>
        <v>4</v>
      </c>
      <c r="C37" s="95">
        <v>22</v>
      </c>
      <c r="D37" s="46">
        <v>4</v>
      </c>
      <c r="E37" s="58" t="s">
        <v>46</v>
      </c>
      <c r="F37" s="48">
        <v>29</v>
      </c>
      <c r="G37" s="49" t="s">
        <v>159</v>
      </c>
      <c r="H37" s="49" t="s">
        <v>48</v>
      </c>
      <c r="I37" s="50" t="s">
        <v>809</v>
      </c>
      <c r="J37" s="51" t="s">
        <v>810</v>
      </c>
      <c r="K37" s="129" t="str">
        <f t="shared" si="2"/>
        <v xml:space="preserve">[ROLE] Friendly tutor specializing in Python OOP | [TOPIC] Intercept attribute writes, deletion, and discovery using __setattr__, __delattr__, __dir__, and object.__setattr__.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#29 | Stage 1 📖 Practice | Python OOP | 📊 Level: Advanced | 🌐 Coding5s.com
**Concept:** Attribute Write and Discovery Hooks (__setattr__, __delattr__, __dir__, object.__setattr__)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7"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Intercept attribute writes, deletion, and discovery using __setattr__, __delattr__, __dir__, and object.__setattr__.. Topic details: Attribute Write and Discovery Hooks (__setattr__, __delattr__, __dir__, object.__setattr__)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#29 | Practice | Python OOP | 📊 Level: Advanced
**Topic:** Intercept attribute writes, deletion, and discovery using __setattr__, __delattr__, __dir__, and object.__setattr__.
---
 | [FOOTER RULE - STRICT] End your response with: '--- ⚡ *Coding5s Mentor System — Eliminating Epistemic Debt*' | </v>
      </c>
      <c r="M37" s="53">
        <v>0</v>
      </c>
      <c r="N37" s="102" t="str">
        <f t="shared" si="4"/>
        <v>[ROLE] Careless Python OOP Developer | [TASK] Generate debugging challenges in Python OOP | | [TOPIC] Intercept attribute writes, deletion, and discovery using __setattr__, __delattr__, __dir__, and object.__setattr__.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#29 | Stage 2 🐛 Debug | Python OOP | 📊 Level: Advanced | 🌐 Coding5s.com
Concept: Attribute Write and Discovery Hooks (__setattr__, __delattr__, __dir__, object.__setattr__)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7"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Intercept attribute writes, deletion, and discovery using __setattr__, __delattr__, __dir__, and object.__setattr__.. Topic details: Attribute Write and Discovery Hooks (__setattr__, __delattr__, __dir__, object.__setattr__)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#29 | Debug | Python OOP | 📊 Level: Advanced
**Topic:** Intercept attribute writes, deletion, and discovery using __setattr__, __delattr__, __dir__, and object.__setattr__.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7" s="53">
        <v>0</v>
      </c>
      <c r="Q37" s="102" t="str">
        <f t="shared" si="6"/>
        <v>[ROLE] Tech Lead | [TASK] Assign incomplete Python OOP script challenges | [TOPIC] Intercept attribute writes, deletion, and discovery using __setattr__, __delattr__, __dir__, and object.__setattr__.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#29 | Stage 3 🧩 Complete | Python OOP | 📊 Level: Advanced | 🌐 Coding5s.com
**Concept:** Attribute Write and Discovery Hooks (__setattr__, __delattr__, __dir__, object.__setattr__)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Intercept attribute writes, deletion, and discovery using __setattr__, __delattr__, __dir__, and object.__setattr__..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7"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Intercept attribute writes, deletion, and discovery using __setattr__, __delattr__, __dir__, and object.__setattr__.. Topic details: Attribute Write and Discovery Hooks (__setattr__, __delattr__, __dir__, object.__setattr__)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#29 | Complete | Python OOP | 📊 Level: Advanced
**Topic:** Intercept attribute writes, deletion, and discovery using __setattr__, __delattr__, __dir__, and object.__setattr__.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7" s="53">
        <v>0</v>
      </c>
      <c r="T37" s="102" t="str">
        <f t="shared" si="8"/>
        <v>[ROLE] Tech Lead | [TASK] Provide intentionally messy but functional code for learning debugging and improvement | [TOPIC] Intercept attribute writes, deletion, and discovery using __setattr__, __delattr__, __dir__, and object.__setattr__.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#29 | Stage 4 🧹 Refactor | Python OOP | 📊 Level: Advanced | 🌐 Coding5s.com
**Concept:** Attribute Write and Discovery Hooks (__setattr__, __delattr__, __dir__, object.__setattr__)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Intercept attribute writes, deletion, and discovery using __setattr__, __delattr__, __dir__, and object.__setattr__.. Topic details: Attribute Write and Discovery Hooks (__setattr__, __delattr__, __dir__, object.__setattr__)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#29 | Refactor | Python OOP | 📊 Level: Advanced
**Topic:** Intercept attribute writes, deletion, and discovery using __setattr__, __delattr__, __dir__, and object.__setattr__.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7" s="53">
        <v>0</v>
      </c>
      <c r="W37" s="87" t="str">
        <f t="shared" si="10"/>
        <v>[ROLE] Tech Product Manager assigning a Python OOP Jira Ticket | [TASK] Provide a guided implementation exercise with full solution for learning purposes | [TOPIC] Intercept attribute writes, deletion, and discovery using __setattr__, __delattr__, __dir__, and object.__setattr__.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#29 | Stage 5 | Python OOP | 📊 Level: Advanced | 🌐 Coding5s.com
**Concept:** Attribute Write and Discovery Hooks (__setattr__, __delattr__, __dir__, object.__setattr__)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Intercept attribute writes, deletion, and discovery using __setattr__, __delattr__, __dir__, and object.__setattr__.. Goal: Attribute Write and Discovery Hooks (__setattr__, __delattr__, __dir__, object.__setattr__)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#29 | Extend | Python OOP | 📊 Level: Advanced
**Topic:** Intercept attribute writes, deletion, and discovery using __setattr__, __delattr__, __dir__, and object.__setattr__.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7" s="53">
        <v>0</v>
      </c>
      <c r="Z37" s="56" t="str">
        <f t="shared" si="12"/>
        <v/>
      </c>
      <c r="AA37" s="56" t="str">
        <f t="shared" si="13"/>
        <v/>
      </c>
      <c r="AB37" s="56" t="str">
        <f t="shared" si="14"/>
        <v/>
      </c>
      <c r="AC37" s="56" t="str">
        <f t="shared" si="15"/>
        <v/>
      </c>
      <c r="AD37" s="56" t="str">
        <f t="shared" si="16"/>
        <v/>
      </c>
      <c r="AE37" s="40"/>
      <c r="AF37" s="40"/>
      <c r="AG37" s="40"/>
      <c r="AH37" s="56" t="str">
        <f t="shared" si="0"/>
        <v/>
      </c>
      <c r="AI37" s="54"/>
      <c r="AJ37" s="54"/>
      <c r="AK37" s="54">
        <v>29</v>
      </c>
      <c r="AL37" s="54" t="s">
        <v>149</v>
      </c>
      <c r="AM37" s="54" t="s">
        <v>150</v>
      </c>
    </row>
    <row r="38" spans="1:39">
      <c r="A38" s="45" t="str" cm="1">
        <f t="array" ref="A38">IF(H38="PROJECT", CHAR(10) &amp; "- " &amp; _xlfn.TEXTJOIN(CHAR(10) &amp; "- ", TRUE, _xlfn._xlws.FILTER($I$9:$I$1000, ($B$9:$B$1000=B38) * ($H$9:$H$1000="Topic"))), "")</f>
        <v/>
      </c>
      <c r="B38" s="45">
        <f t="shared" si="1"/>
        <v>4</v>
      </c>
      <c r="C38" s="95">
        <v>18</v>
      </c>
      <c r="D38" s="57">
        <v>3</v>
      </c>
      <c r="E38" s="58" t="s">
        <v>46</v>
      </c>
      <c r="F38" s="59">
        <v>30</v>
      </c>
      <c r="G38" s="60" t="s">
        <v>158</v>
      </c>
      <c r="H38" s="60" t="s">
        <v>48</v>
      </c>
      <c r="I38" s="61" t="s">
        <v>811</v>
      </c>
      <c r="J38" s="62" t="s">
        <v>812</v>
      </c>
      <c r="K38" s="129" t="str">
        <f t="shared" si="2"/>
        <v xml:space="preserve">[ROLE] Friendly tutor specializing in Python OOP | [TOPIC] Define custom truth evaluation using __bool__, __len__, and bool(). | [LEVEL] Intermediate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#30 | Stage 1 📖 Practice | Python OOP | 📊 Level: Intermediate | 🌐 Coding5s.com
**Concept:** Custom Truth Evaluation (__bool__, __len__, bool())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8"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custom truth evaluation using __bool__, __len__, and bool().. Topic details: Custom Truth Evaluation (__bool__, __len__, bool())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#30 | Practice | Python OOP | 📊 Level: Intermediate
**Topic:** Define custom truth evaluation using __bool__, __len__, and bool().
---
 | [FOOTER RULE - STRICT] End your response with: '--- ⚡ *Coding5s Mentor System — Eliminating Epistemic Debt*' | </v>
      </c>
      <c r="M38" s="52">
        <v>0</v>
      </c>
      <c r="N38" s="102" t="str">
        <f t="shared" si="4"/>
        <v>[ROLE] Careless Python OOP Developer | [TASK] Generate debugging challenges in Python OOP | | [TOPIC] Define custom truth evaluation using __bool__, __len__, and bool().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#30 | Stage 2 🐛 Debug | Python OOP | 📊 Level: Intermediate | 🌐 Coding5s.com
Concept: Custom Truth Evaluation (__bool__, __len__, bool())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8"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custom truth evaluation using __bool__, __len__, and bool().. Topic details: Custom Truth Evaluation (__bool__, __len__, bool())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#30 | Debug | Python OOP | 📊 Level: Intermediate
**Topic:** Define custom truth evaluation using __bool__, __len__, and bool().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8" s="52">
        <v>0</v>
      </c>
      <c r="Q38" s="102" t="str">
        <f t="shared" si="6"/>
        <v>[ROLE] Tech Lead | [TASK] Assign incomplete Python OOP script challenges | [TOPIC] Define custom truth evaluation using __bool__, __len__, and bool().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#30 | Stage 3 🧩 Complete | Python OOP | 📊 Level: Intermediate | 🌐 Coding5s.com
**Concept:** Custom Truth Evaluation (__bool__, __len__, bool())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custom truth evaluation using __bool__, __len__, and bool()..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8"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custom truth evaluation using __bool__, __len__, and bool().. Topic details: Custom Truth Evaluation (__bool__, __len__, bool())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#30 | Complete | Python OOP | 📊 Level: Intermediate
**Topic:** Define custom truth evaluation using __bool__, __len__, and bool().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8" s="52">
        <v>0</v>
      </c>
      <c r="T38" s="102" t="str">
        <f t="shared" si="8"/>
        <v>[ROLE] Tech Lead | [TASK] Provide intentionally messy but functional code for learning debugging and improvement | [TOPIC] Define custom truth evaluation using __bool__, __len__, and bool(). | [LEVEL] Intermediate | [COUNT] 3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#30 | Stage 4 🧹 Refactor | Python OOP | 📊 Level: Intermediate | 🌐 Coding5s.com
**Concept:** Custom Truth Evaluation (__bool__, __len__, bool())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Define custom truth evaluation using __bool__, __len__, and bool().. Topic details: Custom Truth Evaluation (__bool__, __len__, bool())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#30 | Refactor | Python OOP | 📊 Level: Intermediate
**Topic:** Define custom truth evaluation using __bool__, __len__, and bool().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8" s="52">
        <v>0</v>
      </c>
      <c r="W38" s="87" t="str">
        <f t="shared" si="10"/>
        <v>[ROLE] Tech Product Manager assigning a Python OOP Jira Ticket | [TASK] Provide a guided implementation exercise with full solution for learning purposes | [TOPIC] Define custom truth evaluation using __bool__, __len__, and bool().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#30 | Stage 5 | Python OOP | 📊 Level: Intermediate | 🌐 Coding5s.com
**Concept:** Custom Truth Evaluation (__bool__, __len__, bool())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custom truth evaluation using __bool__, __len__, and bool().. Goal: Custom Truth Evaluation (__bool__, __len__, bool())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#30 | Extend | Python OOP | 📊 Level: Intermediate
**Topic:** Define custom truth evaluation using __bool__, __len__, and bool().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8" s="52">
        <v>0</v>
      </c>
      <c r="Z38" s="56" t="str">
        <f t="shared" si="12"/>
        <v/>
      </c>
      <c r="AA38" s="56" t="str">
        <f t="shared" si="13"/>
        <v/>
      </c>
      <c r="AB38" s="56" t="str">
        <f t="shared" si="14"/>
        <v/>
      </c>
      <c r="AC38" s="56" t="str">
        <f t="shared" si="15"/>
        <v/>
      </c>
      <c r="AD38" s="56" t="str">
        <f t="shared" si="16"/>
        <v/>
      </c>
      <c r="AE38" s="40"/>
      <c r="AF38" s="40"/>
      <c r="AG38" s="40"/>
      <c r="AH38" s="56" t="str">
        <f t="shared" si="0"/>
        <v/>
      </c>
      <c r="AI38" s="54"/>
      <c r="AJ38" s="54"/>
      <c r="AK38" s="54">
        <v>30</v>
      </c>
      <c r="AL38" s="54" t="s">
        <v>152</v>
      </c>
      <c r="AM38" s="54" t="s">
        <v>153</v>
      </c>
    </row>
    <row r="39" spans="1:39">
      <c r="A39" s="45" t="str" cm="1">
        <f t="array" ref="A39">IF(H39="PROJECT", CHAR(10) &amp; "- " &amp; _xlfn.TEXTJOIN(CHAR(10) &amp; "- ", TRUE, _xlfn._xlws.FILTER($I$9:$I$1000, ($B$9:$B$1000=B39) * ($H$9:$H$1000="Topic"))), "")</f>
        <v/>
      </c>
      <c r="B39" s="45">
        <f t="shared" si="1"/>
        <v>4</v>
      </c>
      <c r="C39" s="95">
        <v>20</v>
      </c>
      <c r="D39" s="46">
        <v>4</v>
      </c>
      <c r="E39" s="58" t="s">
        <v>46</v>
      </c>
      <c r="F39" s="48">
        <v>31</v>
      </c>
      <c r="G39" s="49" t="s">
        <v>158</v>
      </c>
      <c r="H39" s="49" t="s">
        <v>48</v>
      </c>
      <c r="I39" s="50" t="s">
        <v>813</v>
      </c>
      <c r="J39" s="51" t="s">
        <v>814</v>
      </c>
      <c r="K39" s="129" t="str">
        <f t="shared" si="2"/>
        <v xml:space="preserve">[ROLE] Friendly tutor specializing in Python OOP | [TOPIC] Implement equality and hashing behavior using __eq__, __ne__, __hash__, and NotImplemented.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#31 | Stage 1 📖 Practice | Python OOP | 📊 Level: Intermediate | 🌐 Coding5s.com
**Concept:** Equality and Hashing Methods (__eq__, __ne__, __hash__, NotImplemented)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9"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equality and hashing behavior using __eq__, __ne__, __hash__, and NotImplemented.. Topic details: Equality and Hashing Methods (__eq__, __ne__, __hash__, NotImplemented)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#31 | Practice | Python OOP | 📊 Level: Intermediate
**Topic:** Implement equality and hashing behavior using __eq__, __ne__, __hash__, and NotImplemented.
---
 | [FOOTER RULE - STRICT] End your response with: '--- ⚡ *Coding5s Mentor System — Eliminating Epistemic Debt*' | </v>
      </c>
      <c r="M39" s="53">
        <v>0</v>
      </c>
      <c r="N39" s="102" t="str">
        <f t="shared" si="4"/>
        <v>[ROLE] Careless Python OOP Developer | [TASK] Generate debugging challenges in Python OOP | | [TOPIC] Implement equality and hashing behavior using __eq__, __ne__, __hash__, and NotImplemented.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#31 | Stage 2 🐛 Debug | Python OOP | 📊 Level: Intermediate | 🌐 Coding5s.com
Concept: Equality and Hashing Methods (__eq__, __ne__, __hash__, NotImplemented)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9"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equality and hashing behavior using __eq__, __ne__, __hash__, and NotImplemented.. Topic details: Equality and Hashing Methods (__eq__, __ne__, __hash__, NotImplemented)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#31 | Debug | Python OOP | 📊 Level: Intermediate
**Topic:** Implement equality and hashing behavior using __eq__, __ne__, __hash__, and NotImplemented.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9" s="53">
        <v>0</v>
      </c>
      <c r="Q39" s="102" t="str">
        <f t="shared" si="6"/>
        <v>[ROLE] Tech Lead | [TASK] Assign incomplete Python OOP script challenges | [TOPIC] Implement equality and hashing behavior using __eq__, __ne__, __hash__, and NotImplemented.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#31 | Stage 3 🧩 Complete | Python OOP | 📊 Level: Intermediate | 🌐 Coding5s.com
**Concept:** Equality and Hashing Methods (__eq__, __ne__, __hash__, NotImplemented)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equality and hashing behavior using __eq__, __ne__, __hash__, and NotImplemented..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9"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equality and hashing behavior using __eq__, __ne__, __hash__, and NotImplemented.. Topic details: Equality and Hashing Methods (__eq__, __ne__, __hash__, NotImplemented)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#31 | Complete | Python OOP | 📊 Level: Intermediate
**Topic:** Implement equality and hashing behavior using __eq__, __ne__, __hash__, and NotImplemented.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9" s="53">
        <v>0</v>
      </c>
      <c r="T39" s="102" t="str">
        <f t="shared" si="8"/>
        <v>[ROLE] Tech Lead | [TASK] Provide intentionally messy but functional code for learning debugging and improvement | [TOPIC] Implement equality and hashing behavior using __eq__, __ne__, __hash__, and NotImplemented. | [LEVEL] Intermediate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#31 | Stage 4 🧹 Refactor | Python OOP | 📊 Level: Intermediate | 🌐 Coding5s.com
**Concept:** Equality and Hashing Methods (__eq__, __ne__, __hash__, NotImplemented)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equality and hashing behavior using __eq__, __ne__, __hash__, and NotImplemented.. Topic details: Equality and Hashing Methods (__eq__, __ne__, __hash__, NotImplemented)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#31 | Refactor | Python OOP | 📊 Level: Intermediate
**Topic:** Implement equality and hashing behavior using __eq__, __ne__, __hash__, and NotImplemented.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9" s="53">
        <v>0</v>
      </c>
      <c r="W39" s="87" t="str">
        <f t="shared" si="10"/>
        <v>[ROLE] Tech Product Manager assigning a Python OOP Jira Ticket | [TASK] Provide a guided implementation exercise with full solution for learning purposes | [TOPIC] Implement equality and hashing behavior using __eq__, __ne__, __hash__, and NotImplemented.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#31 | Stage 5 | Python OOP | 📊 Level: Intermediate | 🌐 Coding5s.com
**Concept:** Equality and Hashing Methods (__eq__, __ne__, __hash__, NotImplemented)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equality and hashing behavior using __eq__, __ne__, __hash__, and NotImplemented.. Goal: Equality and Hashing Methods (__eq__, __ne__, __hash__, NotImplemented)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#31 | Extend | Python OOP | 📊 Level: Intermediate
**Topic:** Implement equality and hashing behavior using __eq__, __ne__, __hash__, and NotImplemented.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9" s="53">
        <v>0</v>
      </c>
      <c r="Z39" s="56" t="str">
        <f t="shared" si="12"/>
        <v/>
      </c>
      <c r="AA39" s="56" t="str">
        <f t="shared" si="13"/>
        <v/>
      </c>
      <c r="AB39" s="56" t="str">
        <f t="shared" si="14"/>
        <v/>
      </c>
      <c r="AC39" s="56" t="str">
        <f t="shared" si="15"/>
        <v/>
      </c>
      <c r="AD39" s="56" t="str">
        <f t="shared" si="16"/>
        <v/>
      </c>
      <c r="AE39" s="40"/>
      <c r="AF39" s="40"/>
      <c r="AG39" s="40"/>
      <c r="AH39" s="56" t="str">
        <f t="shared" si="0"/>
        <v/>
      </c>
      <c r="AI39" s="54"/>
      <c r="AJ39" s="54"/>
      <c r="AK39" s="54">
        <v>31</v>
      </c>
      <c r="AL39" s="54" t="s">
        <v>49</v>
      </c>
      <c r="AM39" s="54" t="s">
        <v>50</v>
      </c>
    </row>
    <row r="40" spans="1:39">
      <c r="A40" s="45" t="str" cm="1">
        <f t="array" ref="A40">IF(H40="PROJECT", CHAR(10) &amp; "- " &amp; _xlfn.TEXTJOIN(CHAR(10) &amp; "- ", TRUE, _xlfn._xlws.FILTER($I$9:$I$1000, ($B$9:$B$1000=B40) * ($H$9:$H$1000="Topic"))), "")</f>
        <v/>
      </c>
      <c r="B40" s="45">
        <f t="shared" si="1"/>
        <v>4</v>
      </c>
      <c r="C40" s="95">
        <v>22</v>
      </c>
      <c r="D40" s="57">
        <v>5</v>
      </c>
      <c r="E40" s="58" t="s">
        <v>46</v>
      </c>
      <c r="F40" s="59">
        <v>32</v>
      </c>
      <c r="G40" s="60" t="s">
        <v>159</v>
      </c>
      <c r="H40" s="60" t="s">
        <v>48</v>
      </c>
      <c r="I40" s="61" t="s">
        <v>815</v>
      </c>
      <c r="J40" s="62" t="s">
        <v>816</v>
      </c>
      <c r="K40" s="129" t="str">
        <f t="shared" si="2"/>
        <v xml:space="preserve">[ROLE] Friendly tutor specializing in Python OOP | [TOPIC] Implement object ordering using __lt__, __le__, __gt__, __ge__, and functools.total_ordering.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#32 | Stage 1 📖 Practice | Python OOP | 📊 Level: Advanced | 🌐 Coding5s.com
**Concept:** Ordering Comparison Methods (__lt__, __le__, __gt__, __ge__, functools.total_ordering)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0"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object ordering using __lt__, __le__, __gt__, __ge__, and functools.total_ordering.. Topic details: Ordering Comparison Methods (__lt__, __le__, __gt__, __ge__, functools.total_ordering)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#32 | Practice | Python OOP | 📊 Level: Advanced
**Topic:** Implement object ordering using __lt__, __le__, __gt__, __ge__, and functools.total_ordering.
---
 | [FOOTER RULE - STRICT] End your response with: '--- ⚡ *Coding5s Mentor System — Eliminating Epistemic Debt*' | </v>
      </c>
      <c r="M40" s="52">
        <v>0</v>
      </c>
      <c r="N40" s="102" t="str">
        <f t="shared" si="4"/>
        <v>[ROLE] Careless Python OOP Developer | [TASK] Generate debugging challenges in Python OOP | | [TOPIC] Implement object ordering using __lt__, __le__, __gt__, __ge__, and functools.total_ordering.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#32 | Stage 2 🐛 Debug | Python OOP | 📊 Level: Advanced | 🌐 Coding5s.com
Concept: Ordering Comparison Methods (__lt__, __le__, __gt__, __ge__, functools.total_ordering)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0"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object ordering using __lt__, __le__, __gt__, __ge__, and functools.total_ordering.. Topic details: Ordering Comparison Methods (__lt__, __le__, __gt__, __ge__, functools.total_ordering)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#32 | Debug | Python OOP | 📊 Level: Advanced
**Topic:** Implement object ordering using __lt__, __le__, __gt__, __ge__, and functools.total_ordering.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0" s="52">
        <v>0</v>
      </c>
      <c r="Q40" s="102" t="str">
        <f t="shared" si="6"/>
        <v>[ROLE] Tech Lead | [TASK] Assign incomplete Python OOP script challenges | [TOPIC] Implement object ordering using __lt__, __le__, __gt__, __ge__, and functools.total_ordering.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#32 | Stage 3 🧩 Complete | Python OOP | 📊 Level: Advanced | 🌐 Coding5s.com
**Concept:** Ordering Comparison Methods (__lt__, __le__, __gt__, __ge__, functools.total_ordering)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object ordering using __lt__, __le__, __gt__, __ge__, and functools.total_ordering..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0"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object ordering using __lt__, __le__, __gt__, __ge__, and functools.total_ordering.. Topic details: Ordering Comparison Methods (__lt__, __le__, __gt__, __ge__, functools.total_ordering)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#32 | Complete | Python OOP | 📊 Level: Advanced
**Topic:** Implement object ordering using __lt__, __le__, __gt__, __ge__, and functools.total_ordering.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0" s="52">
        <v>0</v>
      </c>
      <c r="T40" s="102" t="str">
        <f t="shared" si="8"/>
        <v>[ROLE] Tech Lead | [TASK] Provide intentionally messy but functional code for learning debugging and improvement | [TOPIC] Implement object ordering using __lt__, __le__, __gt__, __ge__, and functools.total_ordering.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#32 | Stage 4 🧹 Refactor | Python OOP | 📊 Level: Advanced | 🌐 Coding5s.com
**Concept:** Ordering Comparison Methods (__lt__, __le__, __gt__, __ge__, functools.total_ordering)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object ordering using __lt__, __le__, __gt__, __ge__, and functools.total_ordering.. Topic details: Ordering Comparison Methods (__lt__, __le__, __gt__, __ge__, functools.total_ordering)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#32 | Refactor | Python OOP | 📊 Level: Advanced
**Topic:** Implement object ordering using __lt__, __le__, __gt__, __ge__, and functools.total_ordering.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0" s="52">
        <v>0</v>
      </c>
      <c r="W40" s="87" t="str">
        <f t="shared" si="10"/>
        <v>[ROLE] Tech Product Manager assigning a Python OOP Jira Ticket | [TASK] Provide a guided implementation exercise with full solution for learning purposes | [TOPIC] Implement object ordering using __lt__, __le__, __gt__, __ge__, and functools.total_ordering.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#32 | Stage 5 | Python OOP | 📊 Level: Advanced | 🌐 Coding5s.com
**Concept:** Ordering Comparison Methods (__lt__, __le__, __gt__, __ge__, functools.total_ordering)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object ordering using __lt__, __le__, __gt__, __ge__, and functools.total_ordering.. Goal: Ordering Comparison Methods (__lt__, __le__, __gt__, __ge__, functools.total_ordering)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#32 | Extend | Python OOP | 📊 Level: Advanced
**Topic:** Implement object ordering using __lt__, __le__, __gt__, __ge__, and functools.total_ordering.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0" s="52">
        <v>0</v>
      </c>
      <c r="Z40" s="56" t="str">
        <f t="shared" si="12"/>
        <v/>
      </c>
      <c r="AA40" s="56" t="str">
        <f t="shared" si="13"/>
        <v/>
      </c>
      <c r="AB40" s="56" t="str">
        <f t="shared" si="14"/>
        <v/>
      </c>
      <c r="AC40" s="56" t="str">
        <f t="shared" si="15"/>
        <v/>
      </c>
      <c r="AD40" s="56" t="str">
        <f t="shared" si="16"/>
        <v/>
      </c>
      <c r="AE40" s="40"/>
      <c r="AF40" s="40"/>
      <c r="AG40" s="40"/>
      <c r="AH40" s="56" t="str">
        <f t="shared" si="0"/>
        <v/>
      </c>
      <c r="AI40" s="54"/>
      <c r="AJ40" s="54"/>
      <c r="AK40" s="54">
        <v>32</v>
      </c>
      <c r="AL40" s="54" t="s">
        <v>55</v>
      </c>
      <c r="AM40" s="54" t="s">
        <v>56</v>
      </c>
    </row>
    <row r="41" spans="1:39">
      <c r="A41" s="45" t="str" cm="1">
        <f t="array" ref="A41">IF(H41="PROJECT", CHAR(10) &amp; "- " &amp; _xlfn.TEXTJOIN(CHAR(10) &amp; "- ", TRUE, _xlfn._xlws.FILTER($I$9:$I$1000, ($B$9:$B$1000=B41) * ($H$9:$H$1000="Topic"))), "")</f>
        <v/>
      </c>
      <c r="B41" s="45">
        <f t="shared" si="1"/>
        <v>4</v>
      </c>
      <c r="C41" s="95">
        <v>18</v>
      </c>
      <c r="D41" s="46">
        <v>4</v>
      </c>
      <c r="E41" s="58" t="s">
        <v>46</v>
      </c>
      <c r="F41" s="48">
        <v>33</v>
      </c>
      <c r="G41" s="49" t="s">
        <v>158</v>
      </c>
      <c r="H41" s="49" t="s">
        <v>48</v>
      </c>
      <c r="I41" s="50" t="s">
        <v>817</v>
      </c>
      <c r="J41" s="51" t="s">
        <v>818</v>
      </c>
      <c r="K41" s="129" t="str">
        <f t="shared" si="2"/>
        <v xml:space="preserve">[ROLE] Friendly tutor specializing in Python OOP | [TOPIC] Create callable object instances using __call__, callable(), *args, and **kwargs.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#33 | Stage 1 📖 Practice | Python OOP | 📊 Level: Intermediate | 🌐 Coding5s.com
**Concept:** Callable Object Instances (__call__, callable(), *args, **kwargs)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1"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callable object instances using __call__, callable(), *args, and **kwargs.. Topic details: Callable Object Instances (__call__, callable(), *args, **kwargs)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#33 | Practice | Python OOP | 📊 Level: Intermediate
**Topic:** Create callable object instances using __call__, callable(), *args, and **kwargs.
---
 | [FOOTER RULE - STRICT] End your response with: '--- ⚡ *Coding5s Mentor System — Eliminating Epistemic Debt*' | </v>
      </c>
      <c r="M41" s="53">
        <v>0</v>
      </c>
      <c r="N41" s="102" t="str">
        <f t="shared" si="4"/>
        <v>[ROLE] Careless Python OOP Developer | [TASK] Generate debugging challenges in Python OOP | | [TOPIC] Create callable object instances using __call__, callable(), *args, and **kwargs.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#33 | Stage 2 🐛 Debug | Python OOP | 📊 Level: Intermediate | 🌐 Coding5s.com
Concept: Callable Object Instances (__call__, callable(), *args, **kwargs)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1"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callable object instances using __call__, callable(), *args, and **kwargs.. Topic details: Callable Object Instances (__call__, callable(), *args, **kwargs)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#33 | Debug | Python OOP | 📊 Level: Intermediate
**Topic:** Create callable object instances using __call__, callable(), *args, and **kwargs.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1" s="53">
        <v>0</v>
      </c>
      <c r="Q41" s="102" t="str">
        <f t="shared" si="6"/>
        <v>[ROLE] Tech Lead | [TASK] Assign incomplete Python OOP script challenges | [TOPIC] Create callable object instances using __call__, callable(), *args, and **kwargs.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#33 | Stage 3 🧩 Complete | Python OOP | 📊 Level: Intermediate | 🌐 Coding5s.com
**Concept:** Callable Object Instances (__call__, callable(), *args, **kwargs)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callable object instances using __call__, callable(), *args, and **kwargs..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1"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callable object instances using __call__, callable(), *args, and **kwargs.. Topic details: Callable Object Instances (__call__, callable(), *args, **kwargs)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#33 | Complete | Python OOP | 📊 Level: Intermediate
**Topic:** Create callable object instances using __call__, callable(), *args, and **kwargs.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1" s="53">
        <v>0</v>
      </c>
      <c r="T41" s="102" t="str">
        <f t="shared" si="8"/>
        <v>[ROLE] Tech Lead | [TASK] Provide intentionally messy but functional code for learning debugging and improvement | [TOPIC] Create callable object instances using __call__, callable(), *args, and **kwargs. | [LEVEL] Intermediate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#33 | Stage 4 🧹 Refactor | Python OOP | 📊 Level: Intermediate | 🌐 Coding5s.com
**Concept:** Callable Object Instances (__call__, callable(), *args, **kwargs)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Create callable object instances using __call__, callable(), *args, and **kwargs.. Topic details: Callable Object Instances (__call__, callable(), *args, **kwargs)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#33 | Refactor | Python OOP | 📊 Level: Intermediate
**Topic:** Create callable object instances using __call__, callable(), *args, and **kwargs.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1" s="53">
        <v>0</v>
      </c>
      <c r="W41" s="87" t="str">
        <f t="shared" si="10"/>
        <v>[ROLE] Tech Product Manager assigning a Python OOP Jira Ticket | [TASK] Provide a guided implementation exercise with full solution for learning purposes | [TOPIC] Create callable object instances using __call__, callable(), *args, and **kwargs.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#33 | Stage 5 | Python OOP | 📊 Level: Intermediate | 🌐 Coding5s.com
**Concept:** Callable Object Instances (__call__, callable(), *args, **kwargs)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callable object instances using __call__, callable(), *args, and **kwargs.. Goal: Callable Object Instances (__call__, callable(), *args, **kwargs)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#33 | Extend | Python OOP | 📊 Level: Intermediate
**Topic:** Create callable object instances using __call__, callable(), *args, and **kwargs.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1" s="53">
        <v>0</v>
      </c>
      <c r="Z41" s="56" t="str">
        <f t="shared" si="12"/>
        <v/>
      </c>
      <c r="AA41" s="56" t="str">
        <f t="shared" si="13"/>
        <v/>
      </c>
      <c r="AB41" s="56" t="str">
        <f t="shared" si="14"/>
        <v/>
      </c>
      <c r="AC41" s="56" t="str">
        <f t="shared" si="15"/>
        <v/>
      </c>
      <c r="AD41" s="56" t="str">
        <f t="shared" si="16"/>
        <v/>
      </c>
      <c r="AE41" s="40"/>
      <c r="AF41" s="40"/>
      <c r="AG41" s="40"/>
      <c r="AH41" s="56" t="str">
        <f t="shared" ref="AH41:AH72" si="17">IF(AE41=$B$6,AG41,"")</f>
        <v/>
      </c>
      <c r="AI41" s="54"/>
      <c r="AJ41" s="54"/>
      <c r="AK41" s="54">
        <v>33</v>
      </c>
      <c r="AL41" s="54" t="s">
        <v>60</v>
      </c>
      <c r="AM41" s="54" t="s">
        <v>61</v>
      </c>
    </row>
    <row r="42" spans="1:39">
      <c r="A42" s="45" t="str" cm="1">
        <f t="array" ref="A42">IF(H42="PROJECT", CHAR(10) &amp; "- " &amp; _xlfn.TEXTJOIN(CHAR(10) &amp; "- ", TRUE, _xlfn._xlws.FILTER($I$9:$I$1000, ($B$9:$B$1000=B42) * ($H$9:$H$1000="Topic"))), "")</f>
        <v xml:space="preserve">
- Restrict instance storage using __slots__, __dict__, __weakref__, and AttributeError.
- Customize object output using __repr__, __str__, __format__, and __bytes__.
- Intercept attribute reads using __getattribute__, __getattr__, and object.__getattribute__.
- Intercept attribute writes, deletion, and discovery using __setattr__, __delattr__, __dir__, and object.__setattr__.
- Define custom truth evaluation using __bool__, __len__, and bool().
- Implement equality and hashing behavior using __eq__, __ne__, __hash__, and NotImplemented.
- Implement object ordering using __lt__, __le__, __gt__, __ge__, and functools.total_ordering.
- Create callable object instances using __call__, callable(), *args, and **kwargs.</v>
      </c>
      <c r="B42" s="45">
        <f t="shared" si="1"/>
        <v>4</v>
      </c>
      <c r="C42" s="95">
        <v>35</v>
      </c>
      <c r="D42" s="57">
        <v>0</v>
      </c>
      <c r="E42" s="58" t="s">
        <v>46</v>
      </c>
      <c r="F42" s="59">
        <v>34</v>
      </c>
      <c r="G42" s="60" t="s">
        <v>159</v>
      </c>
      <c r="H42" s="60" t="s">
        <v>77</v>
      </c>
      <c r="I42" s="61" t="s">
        <v>819</v>
      </c>
      <c r="J42" s="62" t="s">
        <v>820</v>
      </c>
      <c r="K42" s="129" t="str">
        <f t="shared" si="2"/>
        <v>[TASK] Teach through a practical Python OOP -  project following the micro-learning methodology, acting as a supportive tutor, creating a project about  Develop a controlled object behavior system consolidating slotted storage, object representation, attribute hooks, truth evaluation, comparisons, hashing, and callable instances. | [TOPICS USED] 
- Restrict instance storage using __slots__, __dict__, __weakref__, and AttributeError.
- Customize object output using __repr__, __str__, __format__, and __bytes__.
- Intercept attribute reads using __getattribute__, __getattr__, and object.__getattribute__.
- Intercept attribute writes, deletion, and discovery using __setattr__, __delattr__, __dir__, and object.__setattr__.
- Define custom truth evaluation using __bool__, __len__, and bool().
- Implement equality and hashing behavior using __eq__, __ne__, __hash__, and NotImplemented.
- Implement object ordering using __lt__, __le__, __gt__, __ge__, and functools.total_ordering.
- Create callable object instances using __call__, callable(), *args, and **kwargs.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#34 | Stage 1 | Python OOP | 📊 Level: Advanced | 🌐 Coding5s.com
**Project:** Project 04: Controlled Object Behavior and Invocation System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42"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controlled object behavior system consolidating slotted storage, object representation, attribute hooks, truth evaluation, comparisons, hashing, and callable instances.. Topics applied in this project: 
- Restrict instance storage using __slots__, __dict__, __weakref__, and AttributeError.
- Customize object output using __repr__, __str__, __format__, and __bytes__.
- Intercept attribute reads using __getattribute__, __getattr__, and object.__getattribute__.
- Intercept attribute writes, deletion, and discovery using __setattr__, __delattr__, __dir__, and object.__setattr__.
- Define custom truth evaluation using __bool__, __len__, and bool().
- Implement equality and hashing behavior using __eq__, __ne__, __hash__, and NotImplemented.
- Implement object ordering using __lt__, __le__, __gt__, __ge__, and functools.total_ordering.
- Create callable object instances using __call__, callable(), *args, and **kwargs.. Project objective: Project 04: Controlled Object Behavior and Invocation System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#34 | Practice | Python OOP | 📊 Level: Advanced
**Project:** Develop a controlled object behavior system consolidating slotted storage, object representation, attribute hooks, truth evaluation, comparisons, hashing, and callable instances.
---
 | [FOOTER RULE - STRICT] End your response with: '--- ⚡ *Coding5s Mentor System — Eliminating Epistemic Debt*' | </v>
      </c>
      <c r="M42" s="52">
        <v>0</v>
      </c>
      <c r="N42" s="102" t="str">
        <f t="shared" si="4"/>
        <v>[ROLE] Careless Python OOP Developer | [TASK] Generate debugging project in Python OOP | [PROJECT] Develop a controlled object behavior system consolidating slotted storage, object representation, attribute hooks, truth evaluation, comparisons, hashing, and callable instances. | [TOPICS USED] 
- Restrict instance storage using __slots__, __dict__, __weakref__, and AttributeError.
- Customize object output using __repr__, __str__, __format__, and __bytes__.
- Intercept attribute reads using __getattribute__, __getattr__, and object.__getattribute__.
- Intercept attribute writes, deletion, and discovery using __setattr__, __delattr__, __dir__, and object.__setattr__.
- Define custom truth evaluation using __bool__, __len__, and bool().
- Implement equality and hashing behavior using __eq__, __ne__, __hash__, and NotImplemented.
- Implement object ordering using __lt__, __le__, __gt__, __ge__, and functools.total_ordering.
- Create callable object instances using __call__, callable(), *args, and **kwargs. | [LEVEL] Advanced | [OUTPUT] Only header, dataset summary or statement (if any), email intro, objective, expected output, broken code, and footer | [HEADER RULE - STRICT] You MUST start your entire response EXACTLY with this markdown block (do not print anything before it):
### 🚀 Project #34 | Stage 2 | Python OOP | 📊 Level: Advanced | 🌐 Coding5s.com
Project: Project 04: Controlled Object Behavior and Invocation System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42"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controlled object behavior system consolidating slotted storage, object representation, attribute hooks, truth evaluation, comparisons, hashing, and callable instances.. Topics involved: 
- Restrict instance storage using __slots__, __dict__, __weakref__, and AttributeError.
- Customize object output using __repr__, __str__, __format__, and __bytes__.
- Intercept attribute reads using __getattribute__, __getattr__, and object.__getattribute__.
- Intercept attribute writes, deletion, and discovery using __setattr__, __delattr__, __dir__, and object.__setattr__.
- Define custom truth evaluation using __bool__, __len__, and bool().
- Implement equality and hashing behavior using __eq__, __ne__, __hash__, and NotImplemented.
- Implement object ordering using __lt__, __le__, __gt__, __ge__, and functools.total_ordering.
- Create callable object instances using __call__, callable(), *args, and **kwargs.. Project objective: Project 04: Controlled Object Behavior and Invocation System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#34 | Debug | Python OOP | 📊 Level: Advanced
**Project:** Develop a controlled object behavior system consolidating slotted storage, object representation, attribute hooks, truth evaluation, comparisons, hashing, and callable instances.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2" s="52">
        <v>0</v>
      </c>
      <c r="Q42" s="102" t="str">
        <f t="shared" si="6"/>
        <v>[ROLE] Tech Lead | [TASK] Assign incomplete project script | [PROJECT] Develop a controlled object behavior system consolidating slotted storage, object representation, attribute hooks, truth evaluation, comparisons, hashing, and callable instances. | [TOPICS USED] 
- Restrict instance storage using __slots__, __dict__, __weakref__, and AttributeError.
- Customize object output using __repr__, __str__, __format__, and __bytes__.
- Intercept attribute reads using __getattribute__, __getattr__, and object.__getattribute__.
- Intercept attribute writes, deletion, and discovery using __setattr__, __delattr__, __dir__, and object.__setattr__.
- Define custom truth evaluation using __bool__, __len__, and bool().
- Implement equality and hashing behavior using __eq__, __ne__, __hash__, and NotImplemented.
- Implement object ordering using __lt__, __le__, __gt__, __ge__, and functools.total_ordering.
- Create callable object instances using __call__, callable(), *args, and **kwargs.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#34 | Stage 3 | Python OOP | 📊 Level: Advanced | 🌐 Coding5s.com
**Project:** Project 04: Controlled Object Behavior and Invocation System
---
 | [EXTERNAL_PACKAGE_PROTOCOL] Require standard pip tooling and requirements.txt file for external dependencies when applicable. | [CHALLENGE_CONSTRAINTS_POLICY] MUST be between 25–40 lines of EXECUTABLE base Python code (STRICT: Do NOT count comments or # TODO blocks). 40–100 Class-based object architecture. Require at least 1 class with internal state management. Logic integration located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42"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controlled object behavior system consolidating slotted storage, object representation, attribute hooks, truth evaluation, comparisons, hashing, and callable instances.. Topics involved: 
- Restrict instance storage using __slots__, __dict__, __weakref__, and AttributeError.
- Customize object output using __repr__, __str__, __format__, and __bytes__.
- Intercept attribute reads using __getattribute__, __getattr__, and object.__getattribute__.
- Intercept attribute writes, deletion, and discovery using __setattr__, __delattr__, __dir__, and object.__setattr__.
- Define custom truth evaluation using __bool__, __len__, and bool().
- Implement equality and hashing behavior using __eq__, __ne__, __hash__, and NotImplemented.
- Implement object ordering using __lt__, __le__, __gt__, __ge__, and functools.total_ordering.
- Create callable object instances using __call__, callable(), *args, and **kwargs.. Project objective: Project 04: Controlled Object Behavior and Invocation System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#34 | Complete | Python OOP | 📊 Level: Advanced
**Project:** Develop a controlled object behavior system consolidating slotted storage, object representation, attribute hooks, truth evaluation, comparisons, hashing, and callable instances.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2" s="52">
        <v>0</v>
      </c>
      <c r="T42" s="102" t="str">
        <f t="shared" si="8"/>
        <v>[ROLE] Tech Lead | [TASK] Provide a messy but functional project for refactoring | [PROJECT] Develop a controlled object behavior system consolidating slotted storage, object representation, attribute hooks, truth evaluation, comparisons, hashing, and callable instances. | [TOPICS USED] 
- Restrict instance storage using __slots__, __dict__, __weakref__, and AttributeError.
- Customize object output using __repr__, __str__, __format__, and __bytes__.
- Intercept attribute reads using __getattribute__, __getattr__, and object.__getattribute__.
- Intercept attribute writes, deletion, and discovery using __setattr__, __delattr__, __dir__, and object.__setattr__.
- Define custom truth evaluation using __bool__, __len__, and bool().
- Implement equality and hashing behavior using __eq__, __ne__, __hash__, and NotImplemented.
- Implement object ordering using __lt__, __le__, __gt__, __ge__, and functools.total_ordering.
- Create callable object instances using __call__, callable(), *args, and **kwargs. | [LEVEL] Advanced | [PERSONA RULE] Act as a Tech Lead. A junior wrote this working but messy code. Tone: professional but exhausted | [HEADER RULE - STRICT] You MUST start your entire response EXACTLY with this markdown block (do not print anything before it):
### 🚀 Project #34 | Stage 4 | Python OOP | 📊 Level: Advanced | 🌐 Coding5s.com
**Project:** Project 04: Controlled Object Behavior and Invocation System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4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PROJECT: Develop a controlled object behavior system consolidating slotted storage, object representation, attribute hooks, truth evaluation, comparisons, hashing, and callable instances.. Topics involved: 
- Restrict instance storage using __slots__, __dict__, __weakref__, and AttributeError.
- Customize object output using __repr__, __str__, __format__, and __bytes__.
- Intercept attribute reads using __getattribute__, __getattr__, and object.__getattribute__.
- Intercept attribute writes, deletion, and discovery using __setattr__, __delattr__, __dir__, and object.__setattr__.
- Define custom truth evaluation using __bool__, __len__, and bool().
- Implement equality and hashing behavior using __eq__, __ne__, __hash__, and NotImplemented.
- Implement object ordering using __lt__, __le__, __gt__, __ge__, and functools.total_ordering.
- Create callable object instances using __call__, callable(), *args, and **kwargs.. Project objective: Project 04: Controlled Object Behavior and Invocation System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#34 | Refactor | Python OOP | 📊 Level: Advanced
**Project:** Develop a controlled object behavior system consolidating slotted storage, object representation, attribute hooks, truth evaluation, comparisons, hashing, and callable instances.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2" s="52">
        <v>0</v>
      </c>
      <c r="W42" s="87" t="str">
        <f t="shared" si="10"/>
        <v>[ROLE] Tech Product Manager assigning a Python OOP Jira Ticket | [TASK] Provide a guided project implementation with full solution | [PROJECT] Develop a controlled object behavior system consolidating slotted storage, object representation, attribute hooks, truth evaluation, comparisons, hashing, and callable instances. | [TOPICS USED] 
- Restrict instance storage using __slots__, __dict__, __weakref__, and AttributeError.
- Customize object output using __repr__, __str__, __format__, and __bytes__.
- Intercept attribute reads using __getattribute__, __getattr__, and object.__getattribute__.
- Intercept attribute writes, deletion, and discovery using __setattr__, __delattr__, __dir__, and object.__setattr__.
- Define custom truth evaluation using __bool__, __len__, and bool().
- Implement equality and hashing behavior using __eq__, __ne__, __hash__, and NotImplemented.
- Implement object ordering using __lt__, __le__, __gt__, __ge__, and functools.total_ordering.
- Create callable object instances using __call__, callable(), *args, and **kwargs.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[HEADER RULE - STRICT] You MUST start your entire response EXACTLY with this markdown block (do not print anything before it):
### 🚀 Project #34 | Stage 5 | Python OOP | 📊 Level: Advanced | 🌐 Coding5s.com
**Project:** Project 04: Controlled Object Behavior and Invocation System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4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controlled object behavior system consolidating slotted storage, object representation, attribute hooks, truth evaluation, comparisons, hashing, and callable instances.. Topics integrated: 
- Restrict instance storage using __slots__, __dict__, __weakref__, and AttributeError.
- Customize object output using __repr__, __str__, __format__, and __bytes__.
- Intercept attribute reads using __getattribute__, __getattr__, and object.__getattribute__.
- Intercept attribute writes, deletion, and discovery using __setattr__, __delattr__, __dir__, and object.__setattr__.
- Define custom truth evaluation using __bool__, __len__, and bool().
- Implement equality and hashing behavior using __eq__, __ne__, __hash__, and NotImplemented.
- Implement object ordering using __lt__, __le__, __gt__, __ge__, and functools.total_ordering.
- Create callable object instances using __call__, callable(), *args, and **kwargs.. Business Goal: Project 04: Controlled Object Behavior and Invocation System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#34 | Extend | Python OOP | 📊 Level: Advanced
**Project:** Develop a controlled object behavior system consolidating slotted storage, object representation, attribute hooks, truth evaluation, comparisons, hashing, and callable instances.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2" s="52">
        <v>0</v>
      </c>
      <c r="Z42" s="56" t="str">
        <f t="shared" si="12"/>
        <v>[TASK] Teach through a practical Python OOP -  project following the micro-learning methodology, acting as a supportive tutor, creating a project about  Develop a controlled object behavior system consolidating slotted storage, object representation, attribute hooks, truth evaluation, comparisons, hashing, and callable instances. | [TOPICS USED] 
- Restrict instance storage using __slots__, __dict__, __weakref__, and AttributeError.
- Customize object output using __repr__, __str__, __format__, and __bytes__.
- Intercept attribute reads using __getattribute__, __getattr__, and object.__getattribute__.
- Intercept attribute writes, deletion, and discovery using __setattr__, __delattr__, __dir__, and object.__setattr__.
- Define custom truth evaluation using __bool__, __len__, and bool().
- Implement equality and hashing behavior using __eq__, __ne__, __hash__, and NotImplemented.
- Implement object ordering using __lt__, __le__, __gt__, __ge__, and functools.total_ordering.
- Create callable object instances using __call__, callable(), *args, and **kwargs.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#34 | Stage 1 | Python OOP | 📊 Level: Advanced | 🌐 Coding5s.com
**Project:** Project 04: Controlled Object Behavior and Invocation System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42" s="56" t="str">
        <f t="shared" si="13"/>
        <v>[ROLE] Careless Python OOP Developer | [TASK] Generate debugging project in Python OOP | [PROJECT] Develop a controlled object behavior system consolidating slotted storage, object representation, attribute hooks, truth evaluation, comparisons, hashing, and callable instances. | [TOPICS USED] 
- Restrict instance storage using __slots__, __dict__, __weakref__, and AttributeError.
- Customize object output using __repr__, __str__, __format__, and __bytes__.
- Intercept attribute reads using __getattribute__, __getattr__, and object.__getattribute__.
- Intercept attribute writes, deletion, and discovery using __setattr__, __delattr__, __dir__, and object.__setattr__.
- Define custom truth evaluation using __bool__, __len__, and bool().
- Implement equality and hashing behavior using __eq__, __ne__, __hash__, and NotImplemented.
- Implement object ordering using __lt__, __le__, __gt__, __ge__, and functools.total_ordering.
- Create callable object instances using __call__, callable(), *args, and **kwargs. | [LEVEL] Advanced | [OUTPUT] Only header, dataset summary or statement (if any), email intro, objective, expected output, broken code, and footer | [HEADER RULE - STRICT] You MUST start your entire response EXACTLY with this markdown block (do not print anything before it):
### 🚀 Project #34 | Stage 2 | Python OOP | 📊 Level: Advanced | 🌐 Coding5s.com
Project: Project 04: Controlled Object Behavior and Invocation System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42" s="56" t="str">
        <f t="shared" si="14"/>
        <v>[ROLE] Tech Lead | [TASK] Assign incomplete project script | [PROJECT] Develop a controlled object behavior system consolidating slotted storage, object representation, attribute hooks, truth evaluation, comparisons, hashing, and callable instances. | [TOPICS USED] 
- Restrict instance storage using __slots__, __dict__, __weakref__, and AttributeError.
- Customize object output using __repr__, __str__, __format__, and __bytes__.
- Intercept attribute reads using __getattribute__, __getattr__, and object.__getattribute__.
- Intercept attribute writes, deletion, and discovery using __setattr__, __delattr__, __dir__, and object.__setattr__.
- Define custom truth evaluation using __bool__, __len__, and bool().
- Implement equality and hashing behavior using __eq__, __ne__, __hash__, and NotImplemented.
- Implement object ordering using __lt__, __le__, __gt__, __ge__, and functools.total_ordering.
- Create callable object instances using __call__, callable(), *args, and **kwargs.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#34 | Stage 3 | Python OOP | 📊 Level: Advanced | 🌐 Coding5s.com
**Project:** Project 04: Controlled Object Behavior and Invocation System
---
 | [EXTERNAL_PACKAGE_PROTOCOL] Require standard pip tooling and requirements.txt file for external dependencies when applicable. | [CHALLENGE_CONSTRAINTS_POLICY] MUST be between 25–40 lines of EXECUTABLE base Python code (STRICT: Do NOT count comments or # TODO blocks). 40–100 Class-based object architecture. Require at least 1 class with internal state management. Logic integration located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42" s="56" t="str">
        <f t="shared" si="15"/>
        <v>[ROLE] Tech Lead | [TASK] Provide a messy but functional project for refactoring | [PROJECT] Develop a controlled object behavior system consolidating slotted storage, object representation, attribute hooks, truth evaluation, comparisons, hashing, and callable instances. | [TOPICS USED] 
- Restrict instance storage using __slots__, __dict__, __weakref__, and AttributeError.
- Customize object output using __repr__, __str__, __format__, and __bytes__.
- Intercept attribute reads using __getattribute__, __getattr__, and object.__getattribute__.
- Intercept attribute writes, deletion, and discovery using __setattr__, __delattr__, __dir__, and object.__setattr__.
- Define custom truth evaluation using __bool__, __len__, and bool().
- Implement equality and hashing behavior using __eq__, __ne__, __hash__, and NotImplemented.
- Implement object ordering using __lt__, __le__, __gt__, __ge__, and functools.total_ordering.
- Create callable object instances using __call__, callable(), *args, and **kwargs. | [LEVEL] Advanced | [PERSONA RULE] Act as a Tech Lead. A junior wrote this working but messy code. Tone: professional but exhausted | [HEADER RULE - STRICT] You MUST start your entire response EXACTLY with this markdown block (do not print anything before it):
### 🚀 Project #34 | Stage 4 | Python OOP | 📊 Level: Advanced | 🌐 Coding5s.com
**Project:** Project 04: Controlled Object Behavior and Invocation System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42" s="56" t="str">
        <f t="shared" si="16"/>
        <v>[ROLE] Tech Product Manager assigning a Python OOP Jira Ticket | [TASK] Provide a guided project implementation with full solution | [PROJECT] Develop a controlled object behavior system consolidating slotted storage, object representation, attribute hooks, truth evaluation, comparisons, hashing, and callable instances. | [TOPICS USED] 
- Restrict instance storage using __slots__, __dict__, __weakref__, and AttributeError.
- Customize object output using __repr__, __str__, __format__, and __bytes__.
- Intercept attribute reads using __getattribute__, __getattr__, and object.__getattribute__.
- Intercept attribute writes, deletion, and discovery using __setattr__, __delattr__, __dir__, and object.__setattr__.
- Define custom truth evaluation using __bool__, __len__, and bool().
- Implement equality and hashing behavior using __eq__, __ne__, __hash__, and NotImplemented.
- Implement object ordering using __lt__, __le__, __gt__, __ge__, and functools.total_ordering.
- Create callable object instances using __call__, callable(), *args, and **kwargs.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[HEADER RULE - STRICT] You MUST start your entire response EXACTLY with this markdown block (do not print anything before it):
### 🚀 Project #34 | Stage 5 | Python OOP | 📊 Level: Advanced | 🌐 Coding5s.com
**Project:** Project 04: Controlled Object Behavior and Invocation System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42" s="40"/>
      <c r="AF42" s="40"/>
      <c r="AG42" s="40"/>
      <c r="AH42" s="56" t="str">
        <f t="shared" si="17"/>
        <v/>
      </c>
      <c r="AI42" s="54"/>
      <c r="AJ42" s="54"/>
      <c r="AK42" s="54">
        <v>34</v>
      </c>
      <c r="AL42" s="54" t="s">
        <v>66</v>
      </c>
      <c r="AM42" s="54" t="s">
        <v>67</v>
      </c>
    </row>
    <row r="43" spans="1:39">
      <c r="A43" s="45" t="str" cm="1">
        <f t="array" ref="A43">IF(H43="PROJECT", CHAR(10) &amp; "- " &amp; _xlfn.TEXTJOIN(CHAR(10) &amp; "- ", TRUE, _xlfn._xlws.FILTER($I$9:$I$1000, ($B$9:$B$1000=B43) * ($H$9:$H$1000="Topic"))), "")</f>
        <v/>
      </c>
      <c r="B43" s="45">
        <f t="shared" si="1"/>
        <v>5</v>
      </c>
      <c r="C43" s="95">
        <v>22</v>
      </c>
      <c r="D43" s="46">
        <v>5</v>
      </c>
      <c r="E43" s="58" t="s">
        <v>46</v>
      </c>
      <c r="F43" s="48">
        <v>35</v>
      </c>
      <c r="G43" s="49" t="s">
        <v>159</v>
      </c>
      <c r="H43" s="49" t="s">
        <v>48</v>
      </c>
      <c r="I43" s="50" t="s">
        <v>821</v>
      </c>
      <c r="J43" s="51" t="s">
        <v>822</v>
      </c>
      <c r="K43" s="129" t="str">
        <f t="shared" si="2"/>
        <v xml:space="preserve">[ROLE] Friendly tutor specializing in Python OOP | [TOPIC] Overload basic arithmetic operations using __add__, __sub__, __mul__, __truediv__, and __floordiv__.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#35 | Stage 1 📖 Practice | Python OOP | 📊 Level: Advanced | 🌐 Coding5s.com
**Concept:** Basic Binary Arithmetic Overloading (__add__, __sub__, __mul__, __truediv__, __floordiv__)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3"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Overload basic arithmetic operations using __add__, __sub__, __mul__, __truediv__, and __floordiv__.. Topic details: Basic Binary Arithmetic Overloading (__add__, __sub__, __mul__, __truediv__, __floordiv__)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#35 | Practice | Python OOP | 📊 Level: Advanced
**Topic:** Overload basic arithmetic operations using __add__, __sub__, __mul__, __truediv__, and __floordiv__.
---
 | [FOOTER RULE - STRICT] End your response with: '--- ⚡ *Coding5s Mentor System — Eliminating Epistemic Debt*' | </v>
      </c>
      <c r="M43" s="53">
        <v>0</v>
      </c>
      <c r="N43" s="102" t="str">
        <f t="shared" si="4"/>
        <v>[ROLE] Careless Python OOP Developer | [TASK] Generate debugging challenges in Python OOP | | [TOPIC] Overload basic arithmetic operations using __add__, __sub__, __mul__, __truediv__, and __floordiv__.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#35 | Stage 2 🐛 Debug | Python OOP | 📊 Level: Advanced | 🌐 Coding5s.com
Concept: Basic Binary Arithmetic Overloading (__add__, __sub__, __mul__, __truediv__, __floordiv__)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3"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Overload basic arithmetic operations using __add__, __sub__, __mul__, __truediv__, and __floordiv__.. Topic details: Basic Binary Arithmetic Overloading (__add__, __sub__, __mul__, __truediv__, __floordiv__)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#35 | Debug | Python OOP | 📊 Level: Advanced
**Topic:** Overload basic arithmetic operations using __add__, __sub__, __mul__, __truediv__, and __floordiv__.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3" s="53">
        <v>0</v>
      </c>
      <c r="Q43" s="102" t="str">
        <f t="shared" si="6"/>
        <v>[ROLE] Tech Lead | [TASK] Assign incomplete Python OOP script challenges | [TOPIC] Overload basic arithmetic operations using __add__, __sub__, __mul__, __truediv__, and __floordiv__.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#35 | Stage 3 🧩 Complete | Python OOP | 📊 Level: Advanced | 🌐 Coding5s.com
**Concept:** Basic Binary Arithmetic Overloading (__add__, __sub__, __mul__, __truediv__, __floordiv__)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Overload basic arithmetic operations using __add__, __sub__, __mul__, __truediv__, and __floordiv__..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3"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Overload basic arithmetic operations using __add__, __sub__, __mul__, __truediv__, and __floordiv__.. Topic details: Basic Binary Arithmetic Overloading (__add__, __sub__, __mul__, __truediv__, __floordiv__)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#35 | Complete | Python OOP | 📊 Level: Advanced
**Topic:** Overload basic arithmetic operations using __add__, __sub__, __mul__, __truediv__, and __floordiv__.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3" s="53">
        <v>0</v>
      </c>
      <c r="T43" s="102" t="str">
        <f t="shared" si="8"/>
        <v>[ROLE] Tech Lead | [TASK] Provide intentionally messy but functional code for learning debugging and improvement | [TOPIC] Overload basic arithmetic operations using __add__, __sub__, __mul__, __truediv__, and __floordiv__.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#35 | Stage 4 🧹 Refactor | Python OOP | 📊 Level: Advanced | 🌐 Coding5s.com
**Concept:** Basic Binary Arithmetic Overloading (__add__, __sub__, __mul__, __truediv__, __floordiv__)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Overload basic arithmetic operations using __add__, __sub__, __mul__, __truediv__, and __floordiv__.. Topic details: Basic Binary Arithmetic Overloading (__add__, __sub__, __mul__, __truediv__, __floordiv__)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#35 | Refactor | Python OOP | 📊 Level: Advanced
**Topic:** Overload basic arithmetic operations using __add__, __sub__, __mul__, __truediv__, and __floordiv__.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3" s="53">
        <v>0</v>
      </c>
      <c r="W43" s="87" t="str">
        <f t="shared" si="10"/>
        <v>[ROLE] Tech Product Manager assigning a Python OOP Jira Ticket | [TASK] Provide a guided implementation exercise with full solution for learning purposes | [TOPIC] Overload basic arithmetic operations using __add__, __sub__, __mul__, __truediv__, and __floordiv__.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#35 | Stage 5 | Python OOP | 📊 Level: Advanced | 🌐 Coding5s.com
**Concept:** Basic Binary Arithmetic Overloading (__add__, __sub__, __mul__, __truediv__, __floordiv__)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Overload basic arithmetic operations using __add__, __sub__, __mul__, __truediv__, and __floordiv__.. Goal: Basic Binary Arithmetic Overloading (__add__, __sub__, __mul__, __truediv__, __floordiv__)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#35 | Extend | Python OOP | 📊 Level: Advanced
**Topic:** Overload basic arithmetic operations using __add__, __sub__, __mul__, __truediv__, and __floordiv__.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3" s="53">
        <v>0</v>
      </c>
      <c r="Z43" s="56" t="str">
        <f t="shared" si="12"/>
        <v/>
      </c>
      <c r="AA43" s="56" t="str">
        <f t="shared" si="13"/>
        <v/>
      </c>
      <c r="AB43" s="56" t="str">
        <f t="shared" si="14"/>
        <v/>
      </c>
      <c r="AC43" s="56" t="str">
        <f t="shared" si="15"/>
        <v/>
      </c>
      <c r="AD43" s="56" t="str">
        <f t="shared" si="16"/>
        <v/>
      </c>
      <c r="AE43" s="40"/>
      <c r="AF43" s="40"/>
      <c r="AG43" s="40"/>
      <c r="AH43" s="56" t="str">
        <f t="shared" si="17"/>
        <v/>
      </c>
      <c r="AI43" s="54"/>
      <c r="AJ43" s="54"/>
      <c r="AK43" s="54">
        <v>35</v>
      </c>
      <c r="AL43" s="54" t="s">
        <v>72</v>
      </c>
      <c r="AM43" s="54" t="s">
        <v>73</v>
      </c>
    </row>
    <row r="44" spans="1:39">
      <c r="A44" s="45" t="str" cm="1">
        <f t="array" ref="A44">IF(H44="PROJECT", CHAR(10) &amp; "- " &amp; _xlfn.TEXTJOIN(CHAR(10) &amp; "- ", TRUE, _xlfn._xlws.FILTER($I$9:$I$1000, ($B$9:$B$1000=B44) * ($H$9:$H$1000="Topic"))), "")</f>
        <v/>
      </c>
      <c r="B44" s="45">
        <f t="shared" si="1"/>
        <v>5</v>
      </c>
      <c r="C44" s="95">
        <v>22</v>
      </c>
      <c r="D44" s="57">
        <v>4</v>
      </c>
      <c r="E44" s="58" t="s">
        <v>46</v>
      </c>
      <c r="F44" s="59">
        <v>36</v>
      </c>
      <c r="G44" s="60" t="s">
        <v>159</v>
      </c>
      <c r="H44" s="60" t="s">
        <v>48</v>
      </c>
      <c r="I44" s="61" t="s">
        <v>823</v>
      </c>
      <c r="J44" s="62" t="s">
        <v>824</v>
      </c>
      <c r="K44" s="129" t="str">
        <f t="shared" si="2"/>
        <v xml:space="preserve">[ROLE] Friendly tutor specializing in Python OOP | [TOPIC] Overload extended arithmetic operations using __mod__, __pow__, __matmul__, and __divmod__.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#36 | Stage 1 📖 Practice | Python OOP | 📊 Level: Advanced | 🌐 Coding5s.com
**Concept:** Extended Binary Arithmetic Overloading (__mod__, __pow__, __matmul__, __divmod__)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4"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Overload extended arithmetic operations using __mod__, __pow__, __matmul__, and __divmod__.. Topic details: Extended Binary Arithmetic Overloading (__mod__, __pow__, __matmul__, __divmod__)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#36 | Practice | Python OOP | 📊 Level: Advanced
**Topic:** Overload extended arithmetic operations using __mod__, __pow__, __matmul__, and __divmod__.
---
 | [FOOTER RULE - STRICT] End your response with: '--- ⚡ *Coding5s Mentor System — Eliminating Epistemic Debt*' | </v>
      </c>
      <c r="M44" s="52">
        <v>0</v>
      </c>
      <c r="N44" s="102" t="str">
        <f t="shared" si="4"/>
        <v>[ROLE] Careless Python OOP Developer | [TASK] Generate debugging challenges in Python OOP | | [TOPIC] Overload extended arithmetic operations using __mod__, __pow__, __matmul__, and __divmod__.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#36 | Stage 2 🐛 Debug | Python OOP | 📊 Level: Advanced | 🌐 Coding5s.com
Concept: Extended Binary Arithmetic Overloading (__mod__, __pow__, __matmul__, __divmod__)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4"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Overload extended arithmetic operations using __mod__, __pow__, __matmul__, and __divmod__.. Topic details: Extended Binary Arithmetic Overloading (__mod__, __pow__, __matmul__, __divmod__)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#36 | Debug | Python OOP | 📊 Level: Advanced
**Topic:** Overload extended arithmetic operations using __mod__, __pow__, __matmul__, and __divmod__.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4" s="52">
        <v>0</v>
      </c>
      <c r="Q44" s="102" t="str">
        <f t="shared" si="6"/>
        <v>[ROLE] Tech Lead | [TASK] Assign incomplete Python OOP script challenges | [TOPIC] Overload extended arithmetic operations using __mod__, __pow__, __matmul__, and __divmod__.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#36 | Stage 3 🧩 Complete | Python OOP | 📊 Level: Advanced | 🌐 Coding5s.com
**Concept:** Extended Binary Arithmetic Overloading (__mod__, __pow__, __matmul__, __divmod__)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Overload extended arithmetic operations using __mod__, __pow__, __matmul__, and __divmod__..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4"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Overload extended arithmetic operations using __mod__, __pow__, __matmul__, and __divmod__.. Topic details: Extended Binary Arithmetic Overloading (__mod__, __pow__, __matmul__, __divmod__)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#36 | Complete | Python OOP | 📊 Level: Advanced
**Topic:** Overload extended arithmetic operations using __mod__, __pow__, __matmul__, and __divmod__.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4" s="52">
        <v>0</v>
      </c>
      <c r="T44" s="102" t="str">
        <f t="shared" si="8"/>
        <v>[ROLE] Tech Lead | [TASK] Provide intentionally messy but functional code for learning debugging and improvement | [TOPIC] Overload extended arithmetic operations using __mod__, __pow__, __matmul__, and __divmod__.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#36 | Stage 4 🧹 Refactor | Python OOP | 📊 Level: Advanced | 🌐 Coding5s.com
**Concept:** Extended Binary Arithmetic Overloading (__mod__, __pow__, __matmul__, __divmod__)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Overload extended arithmetic operations using __mod__, __pow__, __matmul__, and __divmod__.. Topic details: Extended Binary Arithmetic Overloading (__mod__, __pow__, __matmul__, __divmod__)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#36 | Refactor | Python OOP | 📊 Level: Advanced
**Topic:** Overload extended arithmetic operations using __mod__, __pow__, __matmul__, and __divmod__.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4" s="52">
        <v>0</v>
      </c>
      <c r="W44" s="87" t="str">
        <f t="shared" si="10"/>
        <v>[ROLE] Tech Product Manager assigning a Python OOP Jira Ticket | [TASK] Provide a guided implementation exercise with full solution for learning purposes | [TOPIC] Overload extended arithmetic operations using __mod__, __pow__, __matmul__, and __divmod__.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#36 | Stage 5 | Python OOP | 📊 Level: Advanced | 🌐 Coding5s.com
**Concept:** Extended Binary Arithmetic Overloading (__mod__, __pow__, __matmul__, __divmod__)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Overload extended arithmetic operations using __mod__, __pow__, __matmul__, and __divmod__.. Goal: Extended Binary Arithmetic Overloading (__mod__, __pow__, __matmul__, __divmod__)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#36 | Extend | Python OOP | 📊 Level: Advanced
**Topic:** Overload extended arithmetic operations using __mod__, __pow__, __matmul__, and __divmod__.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4" s="52">
        <v>0</v>
      </c>
      <c r="Z44" s="56" t="str">
        <f t="shared" si="12"/>
        <v/>
      </c>
      <c r="AA44" s="56" t="str">
        <f t="shared" si="13"/>
        <v/>
      </c>
      <c r="AB44" s="56" t="str">
        <f t="shared" si="14"/>
        <v/>
      </c>
      <c r="AC44" s="56" t="str">
        <f t="shared" si="15"/>
        <v/>
      </c>
      <c r="AD44" s="56" t="str">
        <f t="shared" si="16"/>
        <v/>
      </c>
      <c r="AE44" s="40"/>
      <c r="AF44" s="40"/>
      <c r="AG44" s="40"/>
      <c r="AH44" s="56" t="str">
        <f t="shared" si="17"/>
        <v/>
      </c>
      <c r="AI44" s="54"/>
      <c r="AJ44" s="54"/>
      <c r="AK44" s="54">
        <v>36</v>
      </c>
      <c r="AL44" s="54" t="s">
        <v>78</v>
      </c>
      <c r="AM44" s="54" t="s">
        <v>79</v>
      </c>
    </row>
    <row r="45" spans="1:39">
      <c r="A45" s="45" t="str" cm="1">
        <f t="array" ref="A45">IF(H45="PROJECT", CHAR(10) &amp; "- " &amp; _xlfn.TEXTJOIN(CHAR(10) &amp; "- ", TRUE, _xlfn._xlws.FILTER($I$9:$I$1000, ($B$9:$B$1000=B45) * ($H$9:$H$1000="Topic"))), "")</f>
        <v/>
      </c>
      <c r="B45" s="45">
        <f t="shared" si="1"/>
        <v>5</v>
      </c>
      <c r="C45" s="95">
        <v>22</v>
      </c>
      <c r="D45" s="46">
        <v>5</v>
      </c>
      <c r="E45" s="58" t="s">
        <v>46</v>
      </c>
      <c r="F45" s="48">
        <v>37</v>
      </c>
      <c r="G45" s="49" t="s">
        <v>159</v>
      </c>
      <c r="H45" s="49" t="s">
        <v>48</v>
      </c>
      <c r="I45" s="50" t="s">
        <v>825</v>
      </c>
      <c r="J45" s="51" t="s">
        <v>826</v>
      </c>
      <c r="K45" s="129" t="str">
        <f t="shared" si="2"/>
        <v xml:space="preserve">[ROLE] Friendly tutor specializing in Python OOP | [TOPIC] Implement reflected arithmetic dispatch using __radd__, __rsub__, __rmul__, __rtruediv__, and __rfloordiv__.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#37 | Stage 1 📖 Practice | Python OOP | 📊 Level: Advanced | 🌐 Coding5s.com
**Concept:** Reflected Arithmetic Operators Part 1 (__radd__, __rsub__, __rmul__, __rtruediv__, __rfloordiv__)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5"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reflected arithmetic dispatch using __radd__, __rsub__, __rmul__, __rtruediv__, and __rfloordiv__.. Topic details: Reflected Arithmetic Operators Part 1 (__radd__, __rsub__, __rmul__, __rtruediv__, __rfloordiv__)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#37 | Practice | Python OOP | 📊 Level: Advanced
**Topic:** Implement reflected arithmetic dispatch using __radd__, __rsub__, __rmul__, __rtruediv__, and __rfloordiv__.
---
 | [FOOTER RULE - STRICT] End your response with: '--- ⚡ *Coding5s Mentor System — Eliminating Epistemic Debt*' | </v>
      </c>
      <c r="M45" s="53">
        <v>0</v>
      </c>
      <c r="N45" s="102" t="str">
        <f t="shared" si="4"/>
        <v>[ROLE] Careless Python OOP Developer | [TASK] Generate debugging challenges in Python OOP | | [TOPIC] Implement reflected arithmetic dispatch using __radd__, __rsub__, __rmul__, __rtruediv__, and __rfloordiv__.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#37 | Stage 2 🐛 Debug | Python OOP | 📊 Level: Advanced | 🌐 Coding5s.com
Concept: Reflected Arithmetic Operators Part 1 (__radd__, __rsub__, __rmul__, __rtruediv__, __rfloordiv__)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5"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reflected arithmetic dispatch using __radd__, __rsub__, __rmul__, __rtruediv__, and __rfloordiv__.. Topic details: Reflected Arithmetic Operators Part 1 (__radd__, __rsub__, __rmul__, __rtruediv__, __rfloordiv__)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#37 | Debug | Python OOP | 📊 Level: Advanced
**Topic:** Implement reflected arithmetic dispatch using __radd__, __rsub__, __rmul__, __rtruediv__, and __rfloordiv__.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5" s="53">
        <v>0</v>
      </c>
      <c r="Q45" s="102" t="str">
        <f t="shared" si="6"/>
        <v>[ROLE] Tech Lead | [TASK] Assign incomplete Python OOP script challenges | [TOPIC] Implement reflected arithmetic dispatch using __radd__, __rsub__, __rmul__, __rtruediv__, and __rfloordiv__.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#37 | Stage 3 🧩 Complete | Python OOP | 📊 Level: Advanced | 🌐 Coding5s.com
**Concept:** Reflected Arithmetic Operators Part 1 (__radd__, __rsub__, __rmul__, __rtruediv__, __rfloordiv__)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reflected arithmetic dispatch using __radd__, __rsub__, __rmul__, __rtruediv__, and __rfloordiv__..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5"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reflected arithmetic dispatch using __radd__, __rsub__, __rmul__, __rtruediv__, and __rfloordiv__.. Topic details: Reflected Arithmetic Operators Part 1 (__radd__, __rsub__, __rmul__, __rtruediv__, __rfloordiv__)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#37 | Complete | Python OOP | 📊 Level: Advanced
**Topic:** Implement reflected arithmetic dispatch using __radd__, __rsub__, __rmul__, __rtruediv__, and __rfloordiv__.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5" s="53">
        <v>0</v>
      </c>
      <c r="T45" s="102" t="str">
        <f t="shared" si="8"/>
        <v>[ROLE] Tech Lead | [TASK] Provide intentionally messy but functional code for learning debugging and improvement | [TOPIC] Implement reflected arithmetic dispatch using __radd__, __rsub__, __rmul__, __rtruediv__, and __rfloordiv__.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#37 | Stage 4 🧹 Refactor | Python OOP | 📊 Level: Advanced | 🌐 Coding5s.com
**Concept:** Reflected Arithmetic Operators Part 1 (__radd__, __rsub__, __rmul__, __rtruediv__, __rfloordiv__)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reflected arithmetic dispatch using __radd__, __rsub__, __rmul__, __rtruediv__, and __rfloordiv__.. Topic details: Reflected Arithmetic Operators Part 1 (__radd__, __rsub__, __rmul__, __rtruediv__, __rfloordiv__)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#37 | Refactor | Python OOP | 📊 Level: Advanced
**Topic:** Implement reflected arithmetic dispatch using __radd__, __rsub__, __rmul__, __rtruediv__, and __rfloordiv__.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5" s="53">
        <v>0</v>
      </c>
      <c r="W45" s="87" t="str">
        <f t="shared" si="10"/>
        <v>[ROLE] Tech Product Manager assigning a Python OOP Jira Ticket | [TASK] Provide a guided implementation exercise with full solution for learning purposes | [TOPIC] Implement reflected arithmetic dispatch using __radd__, __rsub__, __rmul__, __rtruediv__, and __rfloordiv__.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#37 | Stage 5 | Python OOP | 📊 Level: Advanced | 🌐 Coding5s.com
**Concept:** Reflected Arithmetic Operators Part 1 (__radd__, __rsub__, __rmul__, __rtruediv__, __rfloordiv__)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reflected arithmetic dispatch using __radd__, __rsub__, __rmul__, __rtruediv__, and __rfloordiv__.. Goal: Reflected Arithmetic Operators Part 1 (__radd__, __rsub__, __rmul__, __rtruediv__, __rfloordiv__)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#37 | Extend | Python OOP | 📊 Level: Advanced
**Topic:** Implement reflected arithmetic dispatch using __radd__, __rsub__, __rmul__, __rtruediv__, and __rfloordiv__.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5" s="53">
        <v>0</v>
      </c>
      <c r="Z45" s="56" t="str">
        <f t="shared" si="12"/>
        <v/>
      </c>
      <c r="AA45" s="56" t="str">
        <f t="shared" si="13"/>
        <v/>
      </c>
      <c r="AB45" s="56" t="str">
        <f t="shared" si="14"/>
        <v/>
      </c>
      <c r="AC45" s="56" t="str">
        <f t="shared" si="15"/>
        <v/>
      </c>
      <c r="AD45" s="56" t="str">
        <f t="shared" si="16"/>
        <v/>
      </c>
      <c r="AE45" s="40"/>
      <c r="AF45" s="40"/>
      <c r="AG45" s="40"/>
      <c r="AH45" s="56" t="str">
        <f t="shared" si="17"/>
        <v/>
      </c>
      <c r="AI45" s="54"/>
      <c r="AJ45" s="54"/>
      <c r="AK45" s="54">
        <v>37</v>
      </c>
      <c r="AL45" s="54" t="s">
        <v>83</v>
      </c>
      <c r="AM45" s="54" t="s">
        <v>84</v>
      </c>
    </row>
    <row r="46" spans="1:39">
      <c r="A46" s="45" t="str" cm="1">
        <f t="array" ref="A46">IF(H46="PROJECT", CHAR(10) &amp; "- " &amp; _xlfn.TEXTJOIN(CHAR(10) &amp; "- ", TRUE, _xlfn._xlws.FILTER($I$9:$I$1000, ($B$9:$B$1000=B46) * ($H$9:$H$1000="Topic"))), "")</f>
        <v/>
      </c>
      <c r="B46" s="45">
        <f t="shared" si="1"/>
        <v>5</v>
      </c>
      <c r="C46" s="95">
        <v>22</v>
      </c>
      <c r="D46" s="57">
        <v>4</v>
      </c>
      <c r="E46" s="58" t="s">
        <v>46</v>
      </c>
      <c r="F46" s="59">
        <v>38</v>
      </c>
      <c r="G46" s="60" t="s">
        <v>159</v>
      </c>
      <c r="H46" s="60" t="s">
        <v>48</v>
      </c>
      <c r="I46" s="61" t="s">
        <v>827</v>
      </c>
      <c r="J46" s="62" t="s">
        <v>828</v>
      </c>
      <c r="K46" s="129" t="str">
        <f t="shared" si="2"/>
        <v xml:space="preserve">[ROLE] Friendly tutor specializing in Python OOP | [TOPIC] Implement extended reflected arithmetic dispatch using __rmod__, __rpow__, __rmatmul__, and __rdivmod__.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#38 | Stage 1 📖 Practice | Python OOP | 📊 Level: Advanced | 🌐 Coding5s.com
**Concept:** Reflected Arithmetic Operators Part 2 (__rmod__, __rpow__, __rmatmul__, __rdivmod__)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6"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extended reflected arithmetic dispatch using __rmod__, __rpow__, __rmatmul__, and __rdivmod__.. Topic details: Reflected Arithmetic Operators Part 2 (__rmod__, __rpow__, __rmatmul__, __rdivmod__)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#38 | Practice | Python OOP | 📊 Level: Advanced
**Topic:** Implement extended reflected arithmetic dispatch using __rmod__, __rpow__, __rmatmul__, and __rdivmod__.
---
 | [FOOTER RULE - STRICT] End your response with: '--- ⚡ *Coding5s Mentor System — Eliminating Epistemic Debt*' | </v>
      </c>
      <c r="M46" s="52">
        <v>0</v>
      </c>
      <c r="N46" s="102" t="str">
        <f t="shared" si="4"/>
        <v>[ROLE] Careless Python OOP Developer | [TASK] Generate debugging challenges in Python OOP | | [TOPIC] Implement extended reflected arithmetic dispatch using __rmod__, __rpow__, __rmatmul__, and __rdivmod__.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#38 | Stage 2 🐛 Debug | Python OOP | 📊 Level: Advanced | 🌐 Coding5s.com
Concept: Reflected Arithmetic Operators Part 2 (__rmod__, __rpow__, __rmatmul__, __rdivmod__)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6"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extended reflected arithmetic dispatch using __rmod__, __rpow__, __rmatmul__, and __rdivmod__.. Topic details: Reflected Arithmetic Operators Part 2 (__rmod__, __rpow__, __rmatmul__, __rdivmod__)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#38 | Debug | Python OOP | 📊 Level: Advanced
**Topic:** Implement extended reflected arithmetic dispatch using __rmod__, __rpow__, __rmatmul__, and __rdivmod__.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6" s="52">
        <v>0</v>
      </c>
      <c r="Q46" s="102" t="str">
        <f t="shared" si="6"/>
        <v>[ROLE] Tech Lead | [TASK] Assign incomplete Python OOP script challenges | [TOPIC] Implement extended reflected arithmetic dispatch using __rmod__, __rpow__, __rmatmul__, and __rdivmod__.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#38 | Stage 3 🧩 Complete | Python OOP | 📊 Level: Advanced | 🌐 Coding5s.com
**Concept:** Reflected Arithmetic Operators Part 2 (__rmod__, __rpow__, __rmatmul__, __rdivmod__)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extended reflected arithmetic dispatch using __rmod__, __rpow__, __rmatmul__, and __rdivmod__..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6"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extended reflected arithmetic dispatch using __rmod__, __rpow__, __rmatmul__, and __rdivmod__.. Topic details: Reflected Arithmetic Operators Part 2 (__rmod__, __rpow__, __rmatmul__, __rdivmod__)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#38 | Complete | Python OOP | 📊 Level: Advanced
**Topic:** Implement extended reflected arithmetic dispatch using __rmod__, __rpow__, __rmatmul__, and __rdivmod__.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6" s="52">
        <v>0</v>
      </c>
      <c r="T46" s="102" t="str">
        <f t="shared" si="8"/>
        <v>[ROLE] Tech Lead | [TASK] Provide intentionally messy but functional code for learning debugging and improvement | [TOPIC] Implement extended reflected arithmetic dispatch using __rmod__, __rpow__, __rmatmul__, and __rdivmod__.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#38 | Stage 4 🧹 Refactor | Python OOP | 📊 Level: Advanced | 🌐 Coding5s.com
**Concept:** Reflected Arithmetic Operators Part 2 (__rmod__, __rpow__, __rmatmul__, __rdivmod__)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extended reflected arithmetic dispatch using __rmod__, __rpow__, __rmatmul__, and __rdivmod__.. Topic details: Reflected Arithmetic Operators Part 2 (__rmod__, __rpow__, __rmatmul__, __rdivmod__)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#38 | Refactor | Python OOP | 📊 Level: Advanced
**Topic:** Implement extended reflected arithmetic dispatch using __rmod__, __rpow__, __rmatmul__, and __rdivmod__.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6" s="52">
        <v>0</v>
      </c>
      <c r="W46" s="87" t="str">
        <f t="shared" si="10"/>
        <v>[ROLE] Tech Product Manager assigning a Python OOP Jira Ticket | [TASK] Provide a guided implementation exercise with full solution for learning purposes | [TOPIC] Implement extended reflected arithmetic dispatch using __rmod__, __rpow__, __rmatmul__, and __rdivmod__.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#38 | Stage 5 | Python OOP | 📊 Level: Advanced | 🌐 Coding5s.com
**Concept:** Reflected Arithmetic Operators Part 2 (__rmod__, __rpow__, __rmatmul__, __rdivmod__)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extended reflected arithmetic dispatch using __rmod__, __rpow__, __rmatmul__, and __rdivmod__.. Goal: Reflected Arithmetic Operators Part 2 (__rmod__, __rpow__, __rmatmul__, __rdivmod__)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#38 | Extend | Python OOP | 📊 Level: Advanced
**Topic:** Implement extended reflected arithmetic dispatch using __rmod__, __rpow__, __rmatmul__, and __rdivmod__.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6" s="52">
        <v>0</v>
      </c>
      <c r="Z46" s="56" t="str">
        <f t="shared" si="12"/>
        <v/>
      </c>
      <c r="AA46" s="56" t="str">
        <f t="shared" si="13"/>
        <v/>
      </c>
      <c r="AB46" s="56" t="str">
        <f t="shared" si="14"/>
        <v/>
      </c>
      <c r="AC46" s="56" t="str">
        <f t="shared" si="15"/>
        <v/>
      </c>
      <c r="AD46" s="56" t="str">
        <f t="shared" si="16"/>
        <v/>
      </c>
      <c r="AE46" s="40"/>
      <c r="AF46" s="40"/>
      <c r="AG46" s="40"/>
      <c r="AH46" s="56" t="str">
        <f t="shared" si="17"/>
        <v/>
      </c>
      <c r="AI46" s="54"/>
      <c r="AJ46" s="54"/>
      <c r="AK46" s="54">
        <v>38</v>
      </c>
      <c r="AL46" s="54" t="s">
        <v>88</v>
      </c>
      <c r="AM46" s="54" t="s">
        <v>89</v>
      </c>
    </row>
    <row r="47" spans="1:39">
      <c r="A47" s="45" t="str" cm="1">
        <f t="array" ref="A47">IF(H47="PROJECT", CHAR(10) &amp; "- " &amp; _xlfn.TEXTJOIN(CHAR(10) &amp; "- ", TRUE, _xlfn._xlws.FILTER($I$9:$I$1000, ($B$9:$B$1000=B47) * ($H$9:$H$1000="Topic"))), "")</f>
        <v/>
      </c>
      <c r="B47" s="45">
        <f t="shared" si="1"/>
        <v>5</v>
      </c>
      <c r="C47" s="95">
        <v>22</v>
      </c>
      <c r="D47" s="46">
        <v>5</v>
      </c>
      <c r="E47" s="58" t="s">
        <v>46</v>
      </c>
      <c r="F47" s="48">
        <v>39</v>
      </c>
      <c r="G47" s="49" t="s">
        <v>159</v>
      </c>
      <c r="H47" s="49" t="s">
        <v>48</v>
      </c>
      <c r="I47" s="50" t="s">
        <v>829</v>
      </c>
      <c r="J47" s="51" t="s">
        <v>830</v>
      </c>
      <c r="K47" s="129" t="str">
        <f t="shared" si="2"/>
        <v xml:space="preserve">[ROLE] Friendly tutor specializing in Python OOP | [TOPIC] Implement in-place arithmetic mutation using __iadd__, __isub__, __imul__, __itruediv__, and __ifloordiv__.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#39 | Stage 1 📖 Practice | Python OOP | 📊 Level: Advanced | 🌐 Coding5s.com
**Concept:** In-Place Arithmetic Operators Part 1 (__iadd__, __isub__, __imul__, __itruediv__, __ifloordiv__)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7"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in-place arithmetic mutation using __iadd__, __isub__, __imul__, __itruediv__, and __ifloordiv__.. Topic details: In-Place Arithmetic Operators Part 1 (__iadd__, __isub__, __imul__, __itruediv__, __ifloordiv__)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#39 | Practice | Python OOP | 📊 Level: Advanced
**Topic:** Implement in-place arithmetic mutation using __iadd__, __isub__, __imul__, __itruediv__, and __ifloordiv__.
---
 | [FOOTER RULE - STRICT] End your response with: '--- ⚡ *Coding5s Mentor System — Eliminating Epistemic Debt*' | </v>
      </c>
      <c r="M47" s="53">
        <v>0</v>
      </c>
      <c r="N47" s="102" t="str">
        <f t="shared" si="4"/>
        <v>[ROLE] Careless Python OOP Developer | [TASK] Generate debugging challenges in Python OOP | | [TOPIC] Implement in-place arithmetic mutation using __iadd__, __isub__, __imul__, __itruediv__, and __ifloordiv__.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#39 | Stage 2 🐛 Debug | Python OOP | 📊 Level: Advanced | 🌐 Coding5s.com
Concept: In-Place Arithmetic Operators Part 1 (__iadd__, __isub__, __imul__, __itruediv__, __ifloordiv__)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7"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in-place arithmetic mutation using __iadd__, __isub__, __imul__, __itruediv__, and __ifloordiv__.. Topic details: In-Place Arithmetic Operators Part 1 (__iadd__, __isub__, __imul__, __itruediv__, __ifloordiv__)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#39 | Debug | Python OOP | 📊 Level: Advanced
**Topic:** Implement in-place arithmetic mutation using __iadd__, __isub__, __imul__, __itruediv__, and __ifloordiv__.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7" s="53">
        <v>0</v>
      </c>
      <c r="Q47" s="102" t="str">
        <f t="shared" si="6"/>
        <v>[ROLE] Tech Lead | [TASK] Assign incomplete Python OOP script challenges | [TOPIC] Implement in-place arithmetic mutation using __iadd__, __isub__, __imul__, __itruediv__, and __ifloordiv__.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#39 | Stage 3 🧩 Complete | Python OOP | 📊 Level: Advanced | 🌐 Coding5s.com
**Concept:** In-Place Arithmetic Operators Part 1 (__iadd__, __isub__, __imul__, __itruediv__, __ifloordiv__)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in-place arithmetic mutation using __iadd__, __isub__, __imul__, __itruediv__, and __ifloordiv__..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7"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in-place arithmetic mutation using __iadd__, __isub__, __imul__, __itruediv__, and __ifloordiv__.. Topic details: In-Place Arithmetic Operators Part 1 (__iadd__, __isub__, __imul__, __itruediv__, __ifloordiv__)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#39 | Complete | Python OOP | 📊 Level: Advanced
**Topic:** Implement in-place arithmetic mutation using __iadd__, __isub__, __imul__, __itruediv__, and __ifloordiv__.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7" s="53">
        <v>0</v>
      </c>
      <c r="T47" s="102" t="str">
        <f t="shared" si="8"/>
        <v>[ROLE] Tech Lead | [TASK] Provide intentionally messy but functional code for learning debugging and improvement | [TOPIC] Implement in-place arithmetic mutation using __iadd__, __isub__, __imul__, __itruediv__, and __ifloordiv__.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#39 | Stage 4 🧹 Refactor | Python OOP | 📊 Level: Advanced | 🌐 Coding5s.com
**Concept:** In-Place Arithmetic Operators Part 1 (__iadd__, __isub__, __imul__, __itruediv__, __ifloordiv__)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in-place arithmetic mutation using __iadd__, __isub__, __imul__, __itruediv__, and __ifloordiv__.. Topic details: In-Place Arithmetic Operators Part 1 (__iadd__, __isub__, __imul__, __itruediv__, __ifloordiv__)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#39 | Refactor | Python OOP | 📊 Level: Advanced
**Topic:** Implement in-place arithmetic mutation using __iadd__, __isub__, __imul__, __itruediv__, and __ifloordiv__.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7" s="53">
        <v>0</v>
      </c>
      <c r="W47" s="87" t="str">
        <f t="shared" si="10"/>
        <v>[ROLE] Tech Product Manager assigning a Python OOP Jira Ticket | [TASK] Provide a guided implementation exercise with full solution for learning purposes | [TOPIC] Implement in-place arithmetic mutation using __iadd__, __isub__, __imul__, __itruediv__, and __ifloordiv__.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#39 | Stage 5 | Python OOP | 📊 Level: Advanced | 🌐 Coding5s.com
**Concept:** In-Place Arithmetic Operators Part 1 (__iadd__, __isub__, __imul__, __itruediv__, __ifloordiv__)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in-place arithmetic mutation using __iadd__, __isub__, __imul__, __itruediv__, and __ifloordiv__.. Goal: In-Place Arithmetic Operators Part 1 (__iadd__, __isub__, __imul__, __itruediv__, __ifloordiv__)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#39 | Extend | Python OOP | 📊 Level: Advanced
**Topic:** Implement in-place arithmetic mutation using __iadd__, __isub__, __imul__, __itruediv__, and __ifloordiv__.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7" s="53">
        <v>0</v>
      </c>
      <c r="Z47" s="56" t="str">
        <f t="shared" si="12"/>
        <v/>
      </c>
      <c r="AA47" s="56" t="str">
        <f t="shared" si="13"/>
        <v/>
      </c>
      <c r="AB47" s="56" t="str">
        <f t="shared" si="14"/>
        <v/>
      </c>
      <c r="AC47" s="56" t="str">
        <f t="shared" si="15"/>
        <v/>
      </c>
      <c r="AD47" s="56" t="str">
        <f t="shared" si="16"/>
        <v/>
      </c>
      <c r="AE47" s="40"/>
      <c r="AF47" s="40"/>
      <c r="AG47" s="40"/>
      <c r="AH47" s="56" t="str">
        <f t="shared" si="17"/>
        <v/>
      </c>
      <c r="AI47" s="54"/>
      <c r="AJ47" s="54"/>
      <c r="AK47" s="54">
        <v>39</v>
      </c>
      <c r="AL47" s="54" t="s">
        <v>93</v>
      </c>
      <c r="AM47" s="54" t="s">
        <v>94</v>
      </c>
    </row>
    <row r="48" spans="1:39">
      <c r="A48" s="45" t="str" cm="1">
        <f t="array" ref="A48">IF(H48="PROJECT", CHAR(10) &amp; "- " &amp; _xlfn.TEXTJOIN(CHAR(10) &amp; "- ", TRUE, _xlfn._xlws.FILTER($I$9:$I$1000, ($B$9:$B$1000=B48) * ($H$9:$H$1000="Topic"))), "")</f>
        <v/>
      </c>
      <c r="B48" s="45">
        <f t="shared" si="1"/>
        <v>5</v>
      </c>
      <c r="C48" s="95">
        <v>20</v>
      </c>
      <c r="D48" s="57">
        <v>4</v>
      </c>
      <c r="E48" s="58" t="s">
        <v>46</v>
      </c>
      <c r="F48" s="59">
        <v>40</v>
      </c>
      <c r="G48" s="60" t="s">
        <v>159</v>
      </c>
      <c r="H48" s="60" t="s">
        <v>48</v>
      </c>
      <c r="I48" s="61" t="s">
        <v>831</v>
      </c>
      <c r="J48" s="62" t="s">
        <v>832</v>
      </c>
      <c r="K48" s="129" t="str">
        <f t="shared" si="2"/>
        <v xml:space="preserve">[ROLE] Friendly tutor specializing in Python OOP | [TOPIC] Implement extended in-place arithmetic mutation using __imod__, __ipow__, and __imatmul__.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#40 | Stage 1 📖 Practice | Python OOP | 📊 Level: Advanced | 🌐 Coding5s.com
**Concept:** In-Place Arithmetic Operators Part 2 (__imod__, __ipow__, __imatmul__)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8"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extended in-place arithmetic mutation using __imod__, __ipow__, and __imatmul__.. Topic details: In-Place Arithmetic Operators Part 2 (__imod__, __ipow__, __imatmul__)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#40 | Practice | Python OOP | 📊 Level: Advanced
**Topic:** Implement extended in-place arithmetic mutation using __imod__, __ipow__, and __imatmul__.
---
 | [FOOTER RULE - STRICT] End your response with: '--- ⚡ *Coding5s Mentor System — Eliminating Epistemic Debt*' | </v>
      </c>
      <c r="M48" s="52">
        <v>0</v>
      </c>
      <c r="N48" s="102" t="str">
        <f t="shared" si="4"/>
        <v>[ROLE] Careless Python OOP Developer | [TASK] Generate debugging challenges in Python OOP | | [TOPIC] Implement extended in-place arithmetic mutation using __imod__, __ipow__, and __imatmul__.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#40 | Stage 2 🐛 Debug | Python OOP | 📊 Level: Advanced | 🌐 Coding5s.com
Concept: In-Place Arithmetic Operators Part 2 (__imod__, __ipow__, __imatmul__)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8"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extended in-place arithmetic mutation using __imod__, __ipow__, and __imatmul__.. Topic details: In-Place Arithmetic Operators Part 2 (__imod__, __ipow__, __imatmul__)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#40 | Debug | Python OOP | 📊 Level: Advanced
**Topic:** Implement extended in-place arithmetic mutation using __imod__, __ipow__, and __imatmul__.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8" s="52">
        <v>0</v>
      </c>
      <c r="Q48" s="102" t="str">
        <f t="shared" si="6"/>
        <v>[ROLE] Tech Lead | [TASK] Assign incomplete Python OOP script challenges | [TOPIC] Implement extended in-place arithmetic mutation using __imod__, __ipow__, and __imatmul__.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#40 | Stage 3 🧩 Complete | Python OOP | 📊 Level: Advanced | 🌐 Coding5s.com
**Concept:** In-Place Arithmetic Operators Part 2 (__imod__, __ipow__, __imatmul__)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extended in-place arithmetic mutation using __imod__, __ipow__, and __imatmul__..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8"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extended in-place arithmetic mutation using __imod__, __ipow__, and __imatmul__.. Topic details: In-Place Arithmetic Operators Part 2 (__imod__, __ipow__, __imatmul__)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#40 | Complete | Python OOP | 📊 Level: Advanced
**Topic:** Implement extended in-place arithmetic mutation using __imod__, __ipow__, and __imatmul__.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8" s="52">
        <v>0</v>
      </c>
      <c r="T48" s="102" t="str">
        <f t="shared" si="8"/>
        <v>[ROLE] Tech Lead | [TASK] Provide intentionally messy but functional code for learning debugging and improvement | [TOPIC] Implement extended in-place arithmetic mutation using __imod__, __ipow__, and __imatmul__.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#40 | Stage 4 🧹 Refactor | Python OOP | 📊 Level: Advanced | 🌐 Coding5s.com
**Concept:** In-Place Arithmetic Operators Part 2 (__imod__, __ipow__, __imatmul__)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extended in-place arithmetic mutation using __imod__, __ipow__, and __imatmul__.. Topic details: In-Place Arithmetic Operators Part 2 (__imod__, __ipow__, __imatmul__)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#40 | Refactor | Python OOP | 📊 Level: Advanced
**Topic:** Implement extended in-place arithmetic mutation using __imod__, __ipow__, and __imatmul__.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8" s="52">
        <v>0</v>
      </c>
      <c r="W48" s="87" t="str">
        <f t="shared" si="10"/>
        <v>[ROLE] Tech Product Manager assigning a Python OOP Jira Ticket | [TASK] Provide a guided implementation exercise with full solution for learning purposes | [TOPIC] Implement extended in-place arithmetic mutation using __imod__, __ipow__, and __imatmul__.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#40 | Stage 5 | Python OOP | 📊 Level: Advanced | 🌐 Coding5s.com
**Concept:** In-Place Arithmetic Operators Part 2 (__imod__, __ipow__, __imatmul__)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extended in-place arithmetic mutation using __imod__, __ipow__, and __imatmul__.. Goal: In-Place Arithmetic Operators Part 2 (__imod__, __ipow__, __imatmul__)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#40 | Extend | Python OOP | 📊 Level: Advanced
**Topic:** Implement extended in-place arithmetic mutation using __imod__, __ipow__, and __imatmul__.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8" s="52">
        <v>0</v>
      </c>
      <c r="Z48" s="56" t="str">
        <f t="shared" si="12"/>
        <v/>
      </c>
      <c r="AA48" s="56" t="str">
        <f t="shared" si="13"/>
        <v/>
      </c>
      <c r="AB48" s="56" t="str">
        <f t="shared" si="14"/>
        <v/>
      </c>
      <c r="AC48" s="56" t="str">
        <f t="shared" si="15"/>
        <v/>
      </c>
      <c r="AD48" s="56" t="str">
        <f t="shared" si="16"/>
        <v/>
      </c>
      <c r="AE48" s="40"/>
      <c r="AF48" s="40"/>
      <c r="AG48" s="40"/>
      <c r="AH48" s="56" t="str">
        <f t="shared" si="17"/>
        <v/>
      </c>
      <c r="AI48" s="54"/>
      <c r="AJ48" s="54"/>
      <c r="AK48" s="54">
        <v>40</v>
      </c>
      <c r="AL48" s="54" t="s">
        <v>98</v>
      </c>
      <c r="AM48" s="54" t="s">
        <v>99</v>
      </c>
    </row>
    <row r="49" spans="1:39">
      <c r="A49" s="45" t="str" cm="1">
        <f t="array" ref="A49">IF(H49="PROJECT", CHAR(10) &amp; "- " &amp; _xlfn.TEXTJOIN(CHAR(10) &amp; "- ", TRUE, _xlfn._xlws.FILTER($I$9:$I$1000, ($B$9:$B$1000=B49) * ($H$9:$H$1000="Topic"))), "")</f>
        <v/>
      </c>
      <c r="B49" s="45">
        <f t="shared" si="1"/>
        <v>5</v>
      </c>
      <c r="C49" s="95">
        <v>22</v>
      </c>
      <c r="D49" s="46">
        <v>5</v>
      </c>
      <c r="E49" s="58" t="s">
        <v>46</v>
      </c>
      <c r="F49" s="48">
        <v>41</v>
      </c>
      <c r="G49" s="49" t="s">
        <v>159</v>
      </c>
      <c r="H49" s="49" t="s">
        <v>48</v>
      </c>
      <c r="I49" s="50" t="s">
        <v>833</v>
      </c>
      <c r="J49" s="51" t="s">
        <v>834</v>
      </c>
      <c r="K49" s="129" t="str">
        <f t="shared" si="2"/>
        <v xml:space="preserve">[ROLE] Friendly tutor specializing in Python OOP | [TOPIC] Overload binary bitwise operations using __and__, __or__, __xor__, __lshift__, and __rshift__.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#41 | Stage 1 📖 Practice | Python OOP | 📊 Level: Advanced | 🌐 Coding5s.com
**Concept:** Binary Bitwise Operator Overloading (__and__, __or__, __xor__, __lshift__, __rshift__)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9"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Overload binary bitwise operations using __and__, __or__, __xor__, __lshift__, and __rshift__.. Topic details: Binary Bitwise Operator Overloading (__and__, __or__, __xor__, __lshift__, __rshift__)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#41 | Practice | Python OOP | 📊 Level: Advanced
**Topic:** Overload binary bitwise operations using __and__, __or__, __xor__, __lshift__, and __rshift__.
---
 | [FOOTER RULE - STRICT] End your response with: '--- ⚡ *Coding5s Mentor System — Eliminating Epistemic Debt*' | </v>
      </c>
      <c r="M49" s="53">
        <v>0</v>
      </c>
      <c r="N49" s="102" t="str">
        <f t="shared" si="4"/>
        <v>[ROLE] Careless Python OOP Developer | [TASK] Generate debugging challenges in Python OOP | | [TOPIC] Overload binary bitwise operations using __and__, __or__, __xor__, __lshift__, and __rshift__.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#41 | Stage 2 🐛 Debug | Python OOP | 📊 Level: Advanced | 🌐 Coding5s.com
Concept: Binary Bitwise Operator Overloading (__and__, __or__, __xor__, __lshift__, __rshift__)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9"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Overload binary bitwise operations using __and__, __or__, __xor__, __lshift__, and __rshift__.. Topic details: Binary Bitwise Operator Overloading (__and__, __or__, __xor__, __lshift__, __rshift__)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#41 | Debug | Python OOP | 📊 Level: Advanced
**Topic:** Overload binary bitwise operations using __and__, __or__, __xor__, __lshift__, and __rshift__.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9" s="53">
        <v>0</v>
      </c>
      <c r="Q49" s="102" t="str">
        <f t="shared" si="6"/>
        <v>[ROLE] Tech Lead | [TASK] Assign incomplete Python OOP script challenges | [TOPIC] Overload binary bitwise operations using __and__, __or__, __xor__, __lshift__, and __rshift__.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#41 | Stage 3 🧩 Complete | Python OOP | 📊 Level: Advanced | 🌐 Coding5s.com
**Concept:** Binary Bitwise Operator Overloading (__and__, __or__, __xor__, __lshift__, __rshift__)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Overload binary bitwise operations using __and__, __or__, __xor__, __lshift__, and __rshift__..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9"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Overload binary bitwise operations using __and__, __or__, __xor__, __lshift__, and __rshift__.. Topic details: Binary Bitwise Operator Overloading (__and__, __or__, __xor__, __lshift__, __rshift__)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#41 | Complete | Python OOP | 📊 Level: Advanced
**Topic:** Overload binary bitwise operations using __and__, __or__, __xor__, __lshift__, and __rshift__.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9" s="53">
        <v>0</v>
      </c>
      <c r="T49" s="102" t="str">
        <f t="shared" si="8"/>
        <v>[ROLE] Tech Lead | [TASK] Provide intentionally messy but functional code for learning debugging and improvement | [TOPIC] Overload binary bitwise operations using __and__, __or__, __xor__, __lshift__, and __rshift__.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#41 | Stage 4 🧹 Refactor | Python OOP | 📊 Level: Advanced | 🌐 Coding5s.com
**Concept:** Binary Bitwise Operator Overloading (__and__, __or__, __xor__, __lshift__, __rshift__)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Overload binary bitwise operations using __and__, __or__, __xor__, __lshift__, and __rshift__.. Topic details: Binary Bitwise Operator Overloading (__and__, __or__, __xor__, __lshift__, __rshift__)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#41 | Refactor | Python OOP | 📊 Level: Advanced
**Topic:** Overload binary bitwise operations using __and__, __or__, __xor__, __lshift__, and __rshift__.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9" s="53">
        <v>0</v>
      </c>
      <c r="W49" s="87" t="str">
        <f t="shared" si="10"/>
        <v>[ROLE] Tech Product Manager assigning a Python OOP Jira Ticket | [TASK] Provide a guided implementation exercise with full solution for learning purposes | [TOPIC] Overload binary bitwise operations using __and__, __or__, __xor__, __lshift__, and __rshift__.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#41 | Stage 5 | Python OOP | 📊 Level: Advanced | 🌐 Coding5s.com
**Concept:** Binary Bitwise Operator Overloading (__and__, __or__, __xor__, __lshift__, __rshift__)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Overload binary bitwise operations using __and__, __or__, __xor__, __lshift__, and __rshift__.. Goal: Binary Bitwise Operator Overloading (__and__, __or__, __xor__, __lshift__, __rshift__)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#41 | Extend | Python OOP | 📊 Level: Advanced
**Topic:** Overload binary bitwise operations using __and__, __or__, __xor__, __lshift__, and __rshift__.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9" s="53">
        <v>0</v>
      </c>
      <c r="Z49" s="56" t="str">
        <f t="shared" si="12"/>
        <v/>
      </c>
      <c r="AA49" s="56" t="str">
        <f t="shared" si="13"/>
        <v/>
      </c>
      <c r="AB49" s="56" t="str">
        <f t="shared" si="14"/>
        <v/>
      </c>
      <c r="AC49" s="56" t="str">
        <f t="shared" si="15"/>
        <v/>
      </c>
      <c r="AD49" s="56" t="str">
        <f t="shared" si="16"/>
        <v/>
      </c>
      <c r="AE49" s="40"/>
      <c r="AF49" s="40"/>
      <c r="AG49" s="40"/>
      <c r="AH49" s="56" t="str">
        <f t="shared" si="17"/>
        <v/>
      </c>
      <c r="AI49" s="54"/>
      <c r="AJ49" s="54"/>
      <c r="AK49" s="54"/>
      <c r="AL49" s="54"/>
      <c r="AM49" s="54"/>
    </row>
    <row r="50" spans="1:39">
      <c r="A50" s="45" t="str" cm="1">
        <f t="array" ref="A50">IF(H50="PROJECT", CHAR(10) &amp; "- " &amp; _xlfn.TEXTJOIN(CHAR(10) &amp; "- ", TRUE, _xlfn._xlws.FILTER($I$9:$I$1000, ($B$9:$B$1000=B50) * ($H$9:$H$1000="Topic"))), "")</f>
        <v/>
      </c>
      <c r="B50" s="45">
        <f t="shared" si="1"/>
        <v>5</v>
      </c>
      <c r="C50" s="95">
        <v>22</v>
      </c>
      <c r="D50" s="57">
        <v>5</v>
      </c>
      <c r="E50" s="58" t="s">
        <v>46</v>
      </c>
      <c r="F50" s="59">
        <v>42</v>
      </c>
      <c r="G50" s="60" t="s">
        <v>159</v>
      </c>
      <c r="H50" s="60" t="s">
        <v>48</v>
      </c>
      <c r="I50" s="61" t="s">
        <v>835</v>
      </c>
      <c r="J50" s="62" t="s">
        <v>836</v>
      </c>
      <c r="K50" s="129" t="str">
        <f t="shared" si="2"/>
        <v xml:space="preserve">[ROLE] Friendly tutor specializing in Python OOP | [TOPIC] Implement reflected bitwise dispatch using __rand__, __ror__, __rxor__, __rlshift__, and __rrshift__.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#42 | Stage 1 📖 Practice | Python OOP | 📊 Level: Advanced | 🌐 Coding5s.com
**Concept:** Reflected Bitwise Operator Overloading (__rand__, __ror__, __rxor__, __rlshift__, __rrshift__)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0"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reflected bitwise dispatch using __rand__, __ror__, __rxor__, __rlshift__, and __rrshift__.. Topic details: Reflected Bitwise Operator Overloading (__rand__, __ror__, __rxor__, __rlshift__, __rrshift__)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#42 | Practice | Python OOP | 📊 Level: Advanced
**Topic:** Implement reflected bitwise dispatch using __rand__, __ror__, __rxor__, __rlshift__, and __rrshift__.
---
 | [FOOTER RULE - STRICT] End your response with: '--- ⚡ *Coding5s Mentor System — Eliminating Epistemic Debt*' | </v>
      </c>
      <c r="M50" s="52">
        <v>0</v>
      </c>
      <c r="N50" s="102" t="str">
        <f t="shared" si="4"/>
        <v>[ROLE] Careless Python OOP Developer | [TASK] Generate debugging challenges in Python OOP | | [TOPIC] Implement reflected bitwise dispatch using __rand__, __ror__, __rxor__, __rlshift__, and __rrshift__.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#42 | Stage 2 🐛 Debug | Python OOP | 📊 Level: Advanced | 🌐 Coding5s.com
Concept: Reflected Bitwise Operator Overloading (__rand__, __ror__, __rxor__, __rlshift__, __rrshift__)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0"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reflected bitwise dispatch using __rand__, __ror__, __rxor__, __rlshift__, and __rrshift__.. Topic details: Reflected Bitwise Operator Overloading (__rand__, __ror__, __rxor__, __rlshift__, __rrshift__)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#42 | Debug | Python OOP | 📊 Level: Advanced
**Topic:** Implement reflected bitwise dispatch using __rand__, __ror__, __rxor__, __rlshift__, and __rrshift__.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0" s="52">
        <v>0</v>
      </c>
      <c r="Q50" s="102" t="str">
        <f t="shared" si="6"/>
        <v>[ROLE] Tech Lead | [TASK] Assign incomplete Python OOP script challenges | [TOPIC] Implement reflected bitwise dispatch using __rand__, __ror__, __rxor__, __rlshift__, and __rrshift__.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#42 | Stage 3 🧩 Complete | Python OOP | 📊 Level: Advanced | 🌐 Coding5s.com
**Concept:** Reflected Bitwise Operator Overloading (__rand__, __ror__, __rxor__, __rlshift__, __rrshift__)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reflected bitwise dispatch using __rand__, __ror__, __rxor__, __rlshift__, and __rrshift__..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0"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reflected bitwise dispatch using __rand__, __ror__, __rxor__, __rlshift__, and __rrshift__.. Topic details: Reflected Bitwise Operator Overloading (__rand__, __ror__, __rxor__, __rlshift__, __rrshift__)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#42 | Complete | Python OOP | 📊 Level: Advanced
**Topic:** Implement reflected bitwise dispatch using __rand__, __ror__, __rxor__, __rlshift__, and __rrshift__.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0" s="52">
        <v>0</v>
      </c>
      <c r="T50" s="102" t="str">
        <f t="shared" si="8"/>
        <v>[ROLE] Tech Lead | [TASK] Provide intentionally messy but functional code for learning debugging and improvement | [TOPIC] Implement reflected bitwise dispatch using __rand__, __ror__, __rxor__, __rlshift__, and __rrshift__.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#42 | Stage 4 🧹 Refactor | Python OOP | 📊 Level: Advanced | 🌐 Coding5s.com
**Concept:** Reflected Bitwise Operator Overloading (__rand__, __ror__, __rxor__, __rlshift__, __rrshift__)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reflected bitwise dispatch using __rand__, __ror__, __rxor__, __rlshift__, and __rrshift__.. Topic details: Reflected Bitwise Operator Overloading (__rand__, __ror__, __rxor__, __rlshift__, __rrshift__)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#42 | Refactor | Python OOP | 📊 Level: Advanced
**Topic:** Implement reflected bitwise dispatch using __rand__, __ror__, __rxor__, __rlshift__, and __rrshift__.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0" s="52">
        <v>0</v>
      </c>
      <c r="W50" s="87" t="str">
        <f t="shared" si="10"/>
        <v>[ROLE] Tech Product Manager assigning a Python OOP Jira Ticket | [TASK] Provide a guided implementation exercise with full solution for learning purposes | [TOPIC] Implement reflected bitwise dispatch using __rand__, __ror__, __rxor__, __rlshift__, and __rrshift__.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#42 | Stage 5 | Python OOP | 📊 Level: Advanced | 🌐 Coding5s.com
**Concept:** Reflected Bitwise Operator Overloading (__rand__, __ror__, __rxor__, __rlshift__, __rrshift__)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reflected bitwise dispatch using __rand__, __ror__, __rxor__, __rlshift__, and __rrshift__.. Goal: Reflected Bitwise Operator Overloading (__rand__, __ror__, __rxor__, __rlshift__, __rrshift__)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#42 | Extend | Python OOP | 📊 Level: Advanced
**Topic:** Implement reflected bitwise dispatch using __rand__, __ror__, __rxor__, __rlshift__, and __rrshift__.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0" s="52">
        <v>0</v>
      </c>
      <c r="Z50" s="56" t="str">
        <f t="shared" si="12"/>
        <v/>
      </c>
      <c r="AA50" s="56" t="str">
        <f t="shared" si="13"/>
        <v/>
      </c>
      <c r="AB50" s="56" t="str">
        <f t="shared" si="14"/>
        <v/>
      </c>
      <c r="AC50" s="56" t="str">
        <f t="shared" si="15"/>
        <v/>
      </c>
      <c r="AD50" s="56" t="str">
        <f t="shared" si="16"/>
        <v/>
      </c>
      <c r="AE50" s="40"/>
      <c r="AF50" s="40"/>
      <c r="AG50" s="40"/>
      <c r="AH50" s="56" t="str">
        <f t="shared" si="17"/>
        <v/>
      </c>
      <c r="AI50" s="54"/>
      <c r="AJ50" s="54"/>
      <c r="AK50" s="54"/>
      <c r="AL50" s="54"/>
      <c r="AM50" s="54"/>
    </row>
    <row r="51" spans="1:39">
      <c r="A51" s="45" t="str" cm="1">
        <f t="array" ref="A51">IF(H51="PROJECT", CHAR(10) &amp; "- " &amp; _xlfn.TEXTJOIN(CHAR(10) &amp; "- ", TRUE, _xlfn._xlws.FILTER($I$9:$I$1000, ($B$9:$B$1000=B51) * ($H$9:$H$1000="Topic"))), "")</f>
        <v xml:space="preserve">
- Overload basic arithmetic operations using __add__, __sub__, __mul__, __truediv__, and __floordiv__.
- Overload extended arithmetic operations using __mod__, __pow__, __matmul__, and __divmod__.
- Implement reflected arithmetic dispatch using __radd__, __rsub__, __rmul__, __rtruediv__, and __rfloordiv__.
- Implement extended reflected arithmetic dispatch using __rmod__, __rpow__, __rmatmul__, and __rdivmod__.
- Implement in-place arithmetic mutation using __iadd__, __isub__, __imul__, __itruediv__, and __ifloordiv__.
- Implement extended in-place arithmetic mutation using __imod__, __ipow__, and __imatmul__.
- Overload binary bitwise operations using __and__, __or__, __xor__, __lshift__, and __rshift__.
- Implement reflected bitwise dispatch using __rand__, __ror__, __rxor__, __rlshift__, and __rrshift__.</v>
      </c>
      <c r="B51" s="45">
        <f t="shared" si="1"/>
        <v>5</v>
      </c>
      <c r="C51" s="95">
        <v>35</v>
      </c>
      <c r="D51" s="46">
        <v>0</v>
      </c>
      <c r="E51" s="58" t="s">
        <v>46</v>
      </c>
      <c r="F51" s="48">
        <v>43</v>
      </c>
      <c r="G51" s="49" t="s">
        <v>159</v>
      </c>
      <c r="H51" s="49" t="s">
        <v>77</v>
      </c>
      <c r="I51" s="50" t="s">
        <v>837</v>
      </c>
      <c r="J51" s="51" t="s">
        <v>838</v>
      </c>
      <c r="K51" s="129" t="str">
        <f t="shared" si="2"/>
        <v>[TASK] Teach through a practical Python OOP -  project following the micro-learning methodology, acting as a supportive tutor, creating a project about  Build a custom numeric object consolidating binary, reflected, in-place, arithmetic, matrix, and bitwise operator overloading. | [TOPICS USED] 
- Overload basic arithmetic operations using __add__, __sub__, __mul__, __truediv__, and __floordiv__.
- Overload extended arithmetic operations using __mod__, __pow__, __matmul__, and __divmod__.
- Implement reflected arithmetic dispatch using __radd__, __rsub__, __rmul__, __rtruediv__, and __rfloordiv__.
- Implement extended reflected arithmetic dispatch using __rmod__, __rpow__, __rmatmul__, and __rdivmod__.
- Implement in-place arithmetic mutation using __iadd__, __isub__, __imul__, __itruediv__, and __ifloordiv__.
- Implement extended in-place arithmetic mutation using __imod__, __ipow__, and __imatmul__.
- Overload binary bitwise operations using __and__, __or__, __xor__, __lshift__, and __rshift__.
- Implement reflected bitwise dispatch using __rand__, __ror__, __rxor__, __rlshift__, and __rrshift__.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#43 | Stage 1 | Python OOP | 📊 Level: Advanced | 🌐 Coding5s.com
**Project:** Project 05: Custom Numeric Type and Operator Dispatch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51"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custom numeric object consolidating binary, reflected, in-place, arithmetic, matrix, and bitwise operator overloading.. Topics applied in this project: 
- Overload basic arithmetic operations using __add__, __sub__, __mul__, __truediv__, and __floordiv__.
- Overload extended arithmetic operations using __mod__, __pow__, __matmul__, and __divmod__.
- Implement reflected arithmetic dispatch using __radd__, __rsub__, __rmul__, __rtruediv__, and __rfloordiv__.
- Implement extended reflected arithmetic dispatch using __rmod__, __rpow__, __rmatmul__, and __rdivmod__.
- Implement in-place arithmetic mutation using __iadd__, __isub__, __imul__, __itruediv__, and __ifloordiv__.
- Implement extended in-place arithmetic mutation using __imod__, __ipow__, and __imatmul__.
- Overload binary bitwise operations using __and__, __or__, __xor__, __lshift__, and __rshift__.
- Implement reflected bitwise dispatch using __rand__, __ror__, __rxor__, __rlshift__, and __rrshift__.. Project objective: Project 05: Custom Numeric Type and Operator Dispatch Engine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#43 | Practice | Python OOP | 📊 Level: Advanced
**Project:** Build a custom numeric object consolidating binary, reflected, in-place, arithmetic, matrix, and bitwise operator overloading.
---
 | [FOOTER RULE - STRICT] End your response with: '--- ⚡ *Coding5s Mentor System — Eliminating Epistemic Debt*' | </v>
      </c>
      <c r="M51" s="53">
        <v>0</v>
      </c>
      <c r="N51" s="102" t="str">
        <f t="shared" si="4"/>
        <v>[ROLE] Careless Python OOP Developer | [TASK] Generate debugging project in Python OOP | [PROJECT] Build a custom numeric object consolidating binary, reflected, in-place, arithmetic, matrix, and bitwise operator overloading. | [TOPICS USED] 
- Overload basic arithmetic operations using __add__, __sub__, __mul__, __truediv__, and __floordiv__.
- Overload extended arithmetic operations using __mod__, __pow__, __matmul__, and __divmod__.
- Implement reflected arithmetic dispatch using __radd__, __rsub__, __rmul__, __rtruediv__, and __rfloordiv__.
- Implement extended reflected arithmetic dispatch using __rmod__, __rpow__, __rmatmul__, and __rdivmod__.
- Implement in-place arithmetic mutation using __iadd__, __isub__, __imul__, __itruediv__, and __ifloordiv__.
- Implement extended in-place arithmetic mutation using __imod__, __ipow__, and __imatmul__.
- Overload binary bitwise operations using __and__, __or__, __xor__, __lshift__, and __rshift__.
- Implement reflected bitwise dispatch using __rand__, __ror__, __rxor__, __rlshift__, and __rrshift__. | [LEVEL] Advanced | [OUTPUT] Only header, dataset summary or statement (if any), email intro, objective, expected output, broken code, and footer | [HEADER RULE - STRICT] You MUST start your entire response EXACTLY with this markdown block (do not print anything before it):
### 🚀 Project #43 | Stage 2 | Python OOP | 📊 Level: Advanced | 🌐 Coding5s.com
Project: Project 05: Custom Numeric Type and Operator Dispatch Engine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51"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custom numeric object consolidating binary, reflected, in-place, arithmetic, matrix, and bitwise operator overloading.. Topics involved: 
- Overload basic arithmetic operations using __add__, __sub__, __mul__, __truediv__, and __floordiv__.
- Overload extended arithmetic operations using __mod__, __pow__, __matmul__, and __divmod__.
- Implement reflected arithmetic dispatch using __radd__, __rsub__, __rmul__, __rtruediv__, and __rfloordiv__.
- Implement extended reflected arithmetic dispatch using __rmod__, __rpow__, __rmatmul__, and __rdivmod__.
- Implement in-place arithmetic mutation using __iadd__, __isub__, __imul__, __itruediv__, and __ifloordiv__.
- Implement extended in-place arithmetic mutation using __imod__, __ipow__, and __imatmul__.
- Overload binary bitwise operations using __and__, __or__, __xor__, __lshift__, and __rshift__.
- Implement reflected bitwise dispatch using __rand__, __ror__, __rxor__, __rlshift__, and __rrshift__.. Project objective: Project 05: Custom Numeric Type and Operator Dispatch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#43 | Debug | Python OOP | 📊 Level: Advanced
**Project:** Build a custom numeric object consolidating binary, reflected, in-place, arithmetic, matrix, and bitwise operator overloading.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1" s="53">
        <v>0</v>
      </c>
      <c r="Q51" s="102" t="str">
        <f t="shared" si="6"/>
        <v>[ROLE] Tech Lead | [TASK] Assign incomplete project script | [PROJECT] Build a custom numeric object consolidating binary, reflected, in-place, arithmetic, matrix, and bitwise operator overloading. | [TOPICS USED] 
- Overload basic arithmetic operations using __add__, __sub__, __mul__, __truediv__, and __floordiv__.
- Overload extended arithmetic operations using __mod__, __pow__, __matmul__, and __divmod__.
- Implement reflected arithmetic dispatch using __radd__, __rsub__, __rmul__, __rtruediv__, and __rfloordiv__.
- Implement extended reflected arithmetic dispatch using __rmod__, __rpow__, __rmatmul__, and __rdivmod__.
- Implement in-place arithmetic mutation using __iadd__, __isub__, __imul__, __itruediv__, and __ifloordiv__.
- Implement extended in-place arithmetic mutation using __imod__, __ipow__, and __imatmul__.
- Overload binary bitwise operations using __and__, __or__, __xor__, __lshift__, and __rshift__.
- Implement reflected bitwise dispatch using __rand__, __ror__, __rxor__, __rlshift__, and __rrshift__.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#43 | Stage 3 | Python OOP | 📊 Level: Advanced | 🌐 Coding5s.com
**Project:** Project 05: Custom Numeric Type and Operator Dispatch Engine
---
 | [EXTERNAL_PACKAGE_PROTOCOL] Require standard pip tooling and requirements.txt file for external dependencies when applicable. | [CHALLENGE_CONSTRAINTS_POLICY] MUST be between 25–40 lines of EXECUTABLE base Python code (STRICT: Do NOT count comments or # TODO blocks). 40–100 Class-based object architecture. Require at least 1 class with internal state management. Logic integration located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51"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custom numeric object consolidating binary, reflected, in-place, arithmetic, matrix, and bitwise operator overloading.. Topics involved: 
- Overload basic arithmetic operations using __add__, __sub__, __mul__, __truediv__, and __floordiv__.
- Overload extended arithmetic operations using __mod__, __pow__, __matmul__, and __divmod__.
- Implement reflected arithmetic dispatch using __radd__, __rsub__, __rmul__, __rtruediv__, and __rfloordiv__.
- Implement extended reflected arithmetic dispatch using __rmod__, __rpow__, __rmatmul__, and __rdivmod__.
- Implement in-place arithmetic mutation using __iadd__, __isub__, __imul__, __itruediv__, and __ifloordiv__.
- Implement extended in-place arithmetic mutation using __imod__, __ipow__, and __imatmul__.
- Overload binary bitwise operations using __and__, __or__, __xor__, __lshift__, and __rshift__.
- Implement reflected bitwise dispatch using __rand__, __ror__, __rxor__, __rlshift__, and __rrshift__.. Project objective: Project 05: Custom Numeric Type and Operator Dispatch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#43 | Complete | Python OOP | 📊 Level: Advanced
**Project:** Build a custom numeric object consolidating binary, reflected, in-place, arithmetic, matrix, and bitwise operator overloading.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1" s="53">
        <v>0</v>
      </c>
      <c r="T51" s="102" t="str">
        <f t="shared" si="8"/>
        <v>[ROLE] Tech Lead | [TASK] Provide a messy but functional project for refactoring | [PROJECT] Build a custom numeric object consolidating binary, reflected, in-place, arithmetic, matrix, and bitwise operator overloading. | [TOPICS USED] 
- Overload basic arithmetic operations using __add__, __sub__, __mul__, __truediv__, and __floordiv__.
- Overload extended arithmetic operations using __mod__, __pow__, __matmul__, and __divmod__.
- Implement reflected arithmetic dispatch using __radd__, __rsub__, __rmul__, __rtruediv__, and __rfloordiv__.
- Implement extended reflected arithmetic dispatch using __rmod__, __rpow__, __rmatmul__, and __rdivmod__.
- Implement in-place arithmetic mutation using __iadd__, __isub__, __imul__, __itruediv__, and __ifloordiv__.
- Implement extended in-place arithmetic mutation using __imod__, __ipow__, and __imatmul__.
- Overload binary bitwise operations using __and__, __or__, __xor__, __lshift__, and __rshift__.
- Implement reflected bitwise dispatch using __rand__, __ror__, __rxor__, __rlshift__, and __rrshift__. | [LEVEL] Advanced | [PERSONA RULE] Act as a Tech Lead. A junior wrote this working but messy code. Tone: professional but exhausted | [HEADER RULE - STRICT] You MUST start your entire response EXACTLY with this markdown block (do not print anything before it):
### 🚀 Project #43 | Stage 4 | Python OOP | 📊 Level: Advanced | 🌐 Coding5s.com
**Project:** Project 05: Custom Numeric Type and Operator Dispatch Engine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5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PROJECT: Build a custom numeric object consolidating binary, reflected, in-place, arithmetic, matrix, and bitwise operator overloading.. Topics involved: 
- Overload basic arithmetic operations using __add__, __sub__, __mul__, __truediv__, and __floordiv__.
- Overload extended arithmetic operations using __mod__, __pow__, __matmul__, and __divmod__.
- Implement reflected arithmetic dispatch using __radd__, __rsub__, __rmul__, __rtruediv__, and __rfloordiv__.
- Implement extended reflected arithmetic dispatch using __rmod__, __rpow__, __rmatmul__, and __rdivmod__.
- Implement in-place arithmetic mutation using __iadd__, __isub__, __imul__, __itruediv__, and __ifloordiv__.
- Implement extended in-place arithmetic mutation using __imod__, __ipow__, and __imatmul__.
- Overload binary bitwise operations using __and__, __or__, __xor__, __lshift__, and __rshift__.
- Implement reflected bitwise dispatch using __rand__, __ror__, __rxor__, __rlshift__, and __rrshift__.. Project objective: Project 05: Custom Numeric Type and Operator Dispatch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#43 | Refactor | Python OOP | 📊 Level: Advanced
**Project:** Build a custom numeric object consolidating binary, reflected, in-place, arithmetic, matrix, and bitwise operator overloading.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1" s="53">
        <v>0</v>
      </c>
      <c r="W51" s="87" t="str">
        <f t="shared" si="10"/>
        <v>[ROLE] Tech Product Manager assigning a Python OOP Jira Ticket | [TASK] Provide a guided project implementation with full solution | [PROJECT] Build a custom numeric object consolidating binary, reflected, in-place, arithmetic, matrix, and bitwise operator overloading. | [TOPICS USED] 
- Overload basic arithmetic operations using __add__, __sub__, __mul__, __truediv__, and __floordiv__.
- Overload extended arithmetic operations using __mod__, __pow__, __matmul__, and __divmod__.
- Implement reflected arithmetic dispatch using __radd__, __rsub__, __rmul__, __rtruediv__, and __rfloordiv__.
- Implement extended reflected arithmetic dispatch using __rmod__, __rpow__, __rmatmul__, and __rdivmod__.
- Implement in-place arithmetic mutation using __iadd__, __isub__, __imul__, __itruediv__, and __ifloordiv__.
- Implement extended in-place arithmetic mutation using __imod__, __ipow__, and __imatmul__.
- Overload binary bitwise operations using __and__, __or__, __xor__, __lshift__, and __rshift__.
- Implement reflected bitwise dispatch using __rand__, __ror__, __rxor__, __rlshift__, and __rrshift__.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[HEADER RULE - STRICT] You MUST start your entire response EXACTLY with this markdown block (do not print anything before it):
### 🚀 Project #43 | Stage 5 | Python OOP | 📊 Level: Advanced | 🌐 Coding5s.com
**Project:** Project 05: Custom Numeric Type and Operator Dispatch Engine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5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custom numeric object consolidating binary, reflected, in-place, arithmetic, matrix, and bitwise operator overloading.. Topics integrated: 
- Overload basic arithmetic operations using __add__, __sub__, __mul__, __truediv__, and __floordiv__.
- Overload extended arithmetic operations using __mod__, __pow__, __matmul__, and __divmod__.
- Implement reflected arithmetic dispatch using __radd__, __rsub__, __rmul__, __rtruediv__, and __rfloordiv__.
- Implement extended reflected arithmetic dispatch using __rmod__, __rpow__, __rmatmul__, and __rdivmod__.
- Implement in-place arithmetic mutation using __iadd__, __isub__, __imul__, __itruediv__, and __ifloordiv__.
- Implement extended in-place arithmetic mutation using __imod__, __ipow__, and __imatmul__.
- Overload binary bitwise operations using __and__, __or__, __xor__, __lshift__, and __rshift__.
- Implement reflected bitwise dispatch using __rand__, __ror__, __rxor__, __rlshift__, and __rrshift__.. Business Goal: Project 05: Custom Numeric Type and Operator Dispatch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#43 | Extend | Python OOP | 📊 Level: Advanced
**Project:** Build a custom numeric object consolidating binary, reflected, in-place, arithmetic, matrix, and bitwise operator overloading.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1" s="53">
        <v>0</v>
      </c>
      <c r="Z51" s="56" t="str">
        <f t="shared" si="12"/>
        <v>[TASK] Teach through a practical Python OOP -  project following the micro-learning methodology, acting as a supportive tutor, creating a project about  Build a custom numeric object consolidating binary, reflected, in-place, arithmetic, matrix, and bitwise operator overloading. | [TOPICS USED] 
- Overload basic arithmetic operations using __add__, __sub__, __mul__, __truediv__, and __floordiv__.
- Overload extended arithmetic operations using __mod__, __pow__, __matmul__, and __divmod__.
- Implement reflected arithmetic dispatch using __radd__, __rsub__, __rmul__, __rtruediv__, and __rfloordiv__.
- Implement extended reflected arithmetic dispatch using __rmod__, __rpow__, __rmatmul__, and __rdivmod__.
- Implement in-place arithmetic mutation using __iadd__, __isub__, __imul__, __itruediv__, and __ifloordiv__.
- Implement extended in-place arithmetic mutation using __imod__, __ipow__, and __imatmul__.
- Overload binary bitwise operations using __and__, __or__, __xor__, __lshift__, and __rshift__.
- Implement reflected bitwise dispatch using __rand__, __ror__, __rxor__, __rlshift__, and __rrshift__.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#43 | Stage 1 | Python OOP | 📊 Level: Advanced | 🌐 Coding5s.com
**Project:** Project 05: Custom Numeric Type and Operator Dispatch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51" s="56" t="str">
        <f t="shared" si="13"/>
        <v>[ROLE] Careless Python OOP Developer | [TASK] Generate debugging project in Python OOP | [PROJECT] Build a custom numeric object consolidating binary, reflected, in-place, arithmetic, matrix, and bitwise operator overloading. | [TOPICS USED] 
- Overload basic arithmetic operations using __add__, __sub__, __mul__, __truediv__, and __floordiv__.
- Overload extended arithmetic operations using __mod__, __pow__, __matmul__, and __divmod__.
- Implement reflected arithmetic dispatch using __radd__, __rsub__, __rmul__, __rtruediv__, and __rfloordiv__.
- Implement extended reflected arithmetic dispatch using __rmod__, __rpow__, __rmatmul__, and __rdivmod__.
- Implement in-place arithmetic mutation using __iadd__, __isub__, __imul__, __itruediv__, and __ifloordiv__.
- Implement extended in-place arithmetic mutation using __imod__, __ipow__, and __imatmul__.
- Overload binary bitwise operations using __and__, __or__, __xor__, __lshift__, and __rshift__.
- Implement reflected bitwise dispatch using __rand__, __ror__, __rxor__, __rlshift__, and __rrshift__. | [LEVEL] Advanced | [OUTPUT] Only header, dataset summary or statement (if any), email intro, objective, expected output, broken code, and footer | [HEADER RULE - STRICT] You MUST start your entire response EXACTLY with this markdown block (do not print anything before it):
### 🚀 Project #43 | Stage 2 | Python OOP | 📊 Level: Advanced | 🌐 Coding5s.com
Project: Project 05: Custom Numeric Type and Operator Dispatch Engine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51" s="56" t="str">
        <f t="shared" si="14"/>
        <v>[ROLE] Tech Lead | [TASK] Assign incomplete project script | [PROJECT] Build a custom numeric object consolidating binary, reflected, in-place, arithmetic, matrix, and bitwise operator overloading. | [TOPICS USED] 
- Overload basic arithmetic operations using __add__, __sub__, __mul__, __truediv__, and __floordiv__.
- Overload extended arithmetic operations using __mod__, __pow__, __matmul__, and __divmod__.
- Implement reflected arithmetic dispatch using __radd__, __rsub__, __rmul__, __rtruediv__, and __rfloordiv__.
- Implement extended reflected arithmetic dispatch using __rmod__, __rpow__, __rmatmul__, and __rdivmod__.
- Implement in-place arithmetic mutation using __iadd__, __isub__, __imul__, __itruediv__, and __ifloordiv__.
- Implement extended in-place arithmetic mutation using __imod__, __ipow__, and __imatmul__.
- Overload binary bitwise operations using __and__, __or__, __xor__, __lshift__, and __rshift__.
- Implement reflected bitwise dispatch using __rand__, __ror__, __rxor__, __rlshift__, and __rrshift__.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#43 | Stage 3 | Python OOP | 📊 Level: Advanced | 🌐 Coding5s.com
**Project:** Project 05: Custom Numeric Type and Operator Dispatch Engine
---
 | [EXTERNAL_PACKAGE_PROTOCOL] Require standard pip tooling and requirements.txt file for external dependencies when applicable. | [CHALLENGE_CONSTRAINTS_POLICY] MUST be between 25–40 lines of EXECUTABLE base Python code (STRICT: Do NOT count comments or # TODO blocks). 40–100 Class-based object architecture. Require at least 1 class with internal state management. Logic integration located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51" s="56" t="str">
        <f t="shared" si="15"/>
        <v>[ROLE] Tech Lead | [TASK] Provide a messy but functional project for refactoring | [PROJECT] Build a custom numeric object consolidating binary, reflected, in-place, arithmetic, matrix, and bitwise operator overloading. | [TOPICS USED] 
- Overload basic arithmetic operations using __add__, __sub__, __mul__, __truediv__, and __floordiv__.
- Overload extended arithmetic operations using __mod__, __pow__, __matmul__, and __divmod__.
- Implement reflected arithmetic dispatch using __radd__, __rsub__, __rmul__, __rtruediv__, and __rfloordiv__.
- Implement extended reflected arithmetic dispatch using __rmod__, __rpow__, __rmatmul__, and __rdivmod__.
- Implement in-place arithmetic mutation using __iadd__, __isub__, __imul__, __itruediv__, and __ifloordiv__.
- Implement extended in-place arithmetic mutation using __imod__, __ipow__, and __imatmul__.
- Overload binary bitwise operations using __and__, __or__, __xor__, __lshift__, and __rshift__.
- Implement reflected bitwise dispatch using __rand__, __ror__, __rxor__, __rlshift__, and __rrshift__. | [LEVEL] Advanced | [PERSONA RULE] Act as a Tech Lead. A junior wrote this working but messy code. Tone: professional but exhausted | [HEADER RULE - STRICT] You MUST start your entire response EXACTLY with this markdown block (do not print anything before it):
### 🚀 Project #43 | Stage 4 | Python OOP | 📊 Level: Advanced | 🌐 Coding5s.com
**Project:** Project 05: Custom Numeric Type and Operator Dispatch Engine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51" s="56" t="str">
        <f t="shared" si="16"/>
        <v>[ROLE] Tech Product Manager assigning a Python OOP Jira Ticket | [TASK] Provide a guided project implementation with full solution | [PROJECT] Build a custom numeric object consolidating binary, reflected, in-place, arithmetic, matrix, and bitwise operator overloading. | [TOPICS USED] 
- Overload basic arithmetic operations using __add__, __sub__, __mul__, __truediv__, and __floordiv__.
- Overload extended arithmetic operations using __mod__, __pow__, __matmul__, and __divmod__.
- Implement reflected arithmetic dispatch using __radd__, __rsub__, __rmul__, __rtruediv__, and __rfloordiv__.
- Implement extended reflected arithmetic dispatch using __rmod__, __rpow__, __rmatmul__, and __rdivmod__.
- Implement in-place arithmetic mutation using __iadd__, __isub__, __imul__, __itruediv__, and __ifloordiv__.
- Implement extended in-place arithmetic mutation using __imod__, __ipow__, and __imatmul__.
- Overload binary bitwise operations using __and__, __or__, __xor__, __lshift__, and __rshift__.
- Implement reflected bitwise dispatch using __rand__, __ror__, __rxor__, __rlshift__, and __rrshift__.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[HEADER RULE - STRICT] You MUST start your entire response EXACTLY with this markdown block (do not print anything before it):
### 🚀 Project #43 | Stage 5 | Python OOP | 📊 Level: Advanced | 🌐 Coding5s.com
**Project:** Project 05: Custom Numeric Type and Operator Dispatch Engine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51" s="40"/>
      <c r="AF51" s="40"/>
      <c r="AG51" s="40"/>
      <c r="AH51" s="56" t="str">
        <f t="shared" si="17"/>
        <v/>
      </c>
      <c r="AI51" s="54"/>
      <c r="AJ51" s="54"/>
      <c r="AK51" s="54"/>
      <c r="AL51" s="54"/>
      <c r="AM51" s="54"/>
    </row>
    <row r="52" spans="1:39">
      <c r="A52" s="45" t="str" cm="1">
        <f t="array" ref="A52">IF(H52="PROJECT", CHAR(10) &amp; "- " &amp; _xlfn.TEXTJOIN(CHAR(10) &amp; "- ", TRUE, _xlfn._xlws.FILTER($I$9:$I$1000, ($B$9:$B$1000=B52) * ($H$9:$H$1000="Topic"))), "")</f>
        <v/>
      </c>
      <c r="B52" s="45">
        <f t="shared" si="1"/>
        <v>6</v>
      </c>
      <c r="C52" s="95">
        <v>22</v>
      </c>
      <c r="D52" s="57">
        <v>5</v>
      </c>
      <c r="E52" s="58" t="s">
        <v>46</v>
      </c>
      <c r="F52" s="59">
        <v>44</v>
      </c>
      <c r="G52" s="60" t="s">
        <v>159</v>
      </c>
      <c r="H52" s="60" t="s">
        <v>48</v>
      </c>
      <c r="I52" s="61" t="s">
        <v>839</v>
      </c>
      <c r="J52" s="62" t="s">
        <v>840</v>
      </c>
      <c r="K52" s="129" t="str">
        <f t="shared" si="2"/>
        <v xml:space="preserve">[ROLE] Friendly tutor specializing in Python OOP | [TOPIC] Implement in-place bitwise mutation using __iand__, __ior__, __ixor__, __ilshift__, and __irshift__.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#44 | Stage 1 📖 Practice | Python OOP | 📊 Level: Advanced | 🌐 Coding5s.com
**Concept:** In-Place Bitwise Operator Overloading (__iand__, __ior__, __ixor__, __ilshift__, __irshift__)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2"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in-place bitwise mutation using __iand__, __ior__, __ixor__, __ilshift__, and __irshift__.. Topic details: In-Place Bitwise Operator Overloading (__iand__, __ior__, __ixor__, __ilshift__, __irshift__)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#44 | Practice | Python OOP | 📊 Level: Advanced
**Topic:** Implement in-place bitwise mutation using __iand__, __ior__, __ixor__, __ilshift__, and __irshift__.
---
 | [FOOTER RULE - STRICT] End your response with: '--- ⚡ *Coding5s Mentor System — Eliminating Epistemic Debt*' | </v>
      </c>
      <c r="M52" s="52">
        <v>0</v>
      </c>
      <c r="N52" s="102" t="str">
        <f t="shared" si="4"/>
        <v>[ROLE] Careless Python OOP Developer | [TASK] Generate debugging challenges in Python OOP | | [TOPIC] Implement in-place bitwise mutation using __iand__, __ior__, __ixor__, __ilshift__, and __irshift__.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#44 | Stage 2 🐛 Debug | Python OOP | 📊 Level: Advanced | 🌐 Coding5s.com
Concept: In-Place Bitwise Operator Overloading (__iand__, __ior__, __ixor__, __ilshift__, __irshift__)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2"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in-place bitwise mutation using __iand__, __ior__, __ixor__, __ilshift__, and __irshift__.. Topic details: In-Place Bitwise Operator Overloading (__iand__, __ior__, __ixor__, __ilshift__, __irshift__)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#44 | Debug | Python OOP | 📊 Level: Advanced
**Topic:** Implement in-place bitwise mutation using __iand__, __ior__, __ixor__, __ilshift__, and __irshift__.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2" s="52">
        <v>0</v>
      </c>
      <c r="Q52" s="102" t="str">
        <f t="shared" si="6"/>
        <v>[ROLE] Tech Lead | [TASK] Assign incomplete Python OOP script challenges | [TOPIC] Implement in-place bitwise mutation using __iand__, __ior__, __ixor__, __ilshift__, and __irshift__.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#44 | Stage 3 🧩 Complete | Python OOP | 📊 Level: Advanced | 🌐 Coding5s.com
**Concept:** In-Place Bitwise Operator Overloading (__iand__, __ior__, __ixor__, __ilshift__, __irshift__)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in-place bitwise mutation using __iand__, __ior__, __ixor__, __ilshift__, and __irshift__..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2"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in-place bitwise mutation using __iand__, __ior__, __ixor__, __ilshift__, and __irshift__.. Topic details: In-Place Bitwise Operator Overloading (__iand__, __ior__, __ixor__, __ilshift__, __irshift__)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#44 | Complete | Python OOP | 📊 Level: Advanced
**Topic:** Implement in-place bitwise mutation using __iand__, __ior__, __ixor__, __ilshift__, and __irshift__.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2" s="52">
        <v>0</v>
      </c>
      <c r="T52" s="102" t="str">
        <f t="shared" si="8"/>
        <v>[ROLE] Tech Lead | [TASK] Provide intentionally messy but functional code for learning debugging and improvement | [TOPIC] Implement in-place bitwise mutation using __iand__, __ior__, __ixor__, __ilshift__, and __irshift__.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#44 | Stage 4 🧹 Refactor | Python OOP | 📊 Level: Advanced | 🌐 Coding5s.com
**Concept:** In-Place Bitwise Operator Overloading (__iand__, __ior__, __ixor__, __ilshift__, __irshift__)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in-place bitwise mutation using __iand__, __ior__, __ixor__, __ilshift__, and __irshift__.. Topic details: In-Place Bitwise Operator Overloading (__iand__, __ior__, __ixor__, __ilshift__, __irshift__)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#44 | Refactor | Python OOP | 📊 Level: Advanced
**Topic:** Implement in-place bitwise mutation using __iand__, __ior__, __ixor__, __ilshift__, and __irshift__.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2" s="52">
        <v>0</v>
      </c>
      <c r="W52" s="87" t="str">
        <f t="shared" si="10"/>
        <v>[ROLE] Tech Product Manager assigning a Python OOP Jira Ticket | [TASK] Provide a guided implementation exercise with full solution for learning purposes | [TOPIC] Implement in-place bitwise mutation using __iand__, __ior__, __ixor__, __ilshift__, and __irshift__.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#44 | Stage 5 | Python OOP | 📊 Level: Advanced | 🌐 Coding5s.com
**Concept:** In-Place Bitwise Operator Overloading (__iand__, __ior__, __ixor__, __ilshift__, __irshift__)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in-place bitwise mutation using __iand__, __ior__, __ixor__, __ilshift__, and __irshift__.. Goal: In-Place Bitwise Operator Overloading (__iand__, __ior__, __ixor__, __ilshift__, __irshift__)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#44 | Extend | Python OOP | 📊 Level: Advanced
**Topic:** Implement in-place bitwise mutation using __iand__, __ior__, __ixor__, __ilshift__, and __irshift__.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2" s="52">
        <v>0</v>
      </c>
      <c r="Z52" s="56" t="str">
        <f t="shared" si="12"/>
        <v/>
      </c>
      <c r="AA52" s="56" t="str">
        <f t="shared" si="13"/>
        <v/>
      </c>
      <c r="AB52" s="56" t="str">
        <f t="shared" si="14"/>
        <v/>
      </c>
      <c r="AC52" s="56" t="str">
        <f t="shared" si="15"/>
        <v/>
      </c>
      <c r="AD52" s="56" t="str">
        <f t="shared" si="16"/>
        <v/>
      </c>
      <c r="AE52" s="40"/>
      <c r="AF52" s="40"/>
      <c r="AG52" s="40"/>
      <c r="AH52" s="56" t="str">
        <f t="shared" si="17"/>
        <v/>
      </c>
      <c r="AI52" s="54"/>
      <c r="AJ52" s="54"/>
      <c r="AK52" s="54"/>
      <c r="AL52" s="54"/>
      <c r="AM52" s="54"/>
    </row>
    <row r="53" spans="1:39">
      <c r="A53" s="45" t="str" cm="1">
        <f t="array" ref="A53">IF(H53="PROJECT", CHAR(10) &amp; "- " &amp; _xlfn.TEXTJOIN(CHAR(10) &amp; "- ", TRUE, _xlfn._xlws.FILTER($I$9:$I$1000, ($B$9:$B$1000=B53) * ($H$9:$H$1000="Topic"))), "")</f>
        <v/>
      </c>
      <c r="B53" s="45">
        <f t="shared" si="1"/>
        <v>6</v>
      </c>
      <c r="C53" s="95">
        <v>22</v>
      </c>
      <c r="D53" s="46">
        <v>5</v>
      </c>
      <c r="E53" s="58" t="s">
        <v>46</v>
      </c>
      <c r="F53" s="48">
        <v>45</v>
      </c>
      <c r="G53" s="49" t="s">
        <v>159</v>
      </c>
      <c r="H53" s="49" t="s">
        <v>48</v>
      </c>
      <c r="I53" s="50" t="s">
        <v>841</v>
      </c>
      <c r="J53" s="51" t="s">
        <v>842</v>
      </c>
      <c r="K53" s="129" t="str">
        <f t="shared" si="2"/>
        <v xml:space="preserve">[ROLE] Friendly tutor specializing in Python OOP | [TOPIC] Implement unary numeric behavior using __neg__, __pos__, __abs__, __invert__, and __round__.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#45 | Stage 1 📖 Practice | Python OOP | 📊 Level: Advanced | 🌐 Coding5s.com
**Concept:** Unary Numeric Operator Protocols (__neg__, __pos__, __abs__, __invert__, __round__)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3"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unary numeric behavior using __neg__, __pos__, __abs__, __invert__, and __round__.. Topic details: Unary Numeric Operator Protocols (__neg__, __pos__, __abs__, __invert__, __round__)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#45 | Practice | Python OOP | 📊 Level: Advanced
**Topic:** Implement unary numeric behavior using __neg__, __pos__, __abs__, __invert__, and __round__.
---
 | [FOOTER RULE - STRICT] End your response with: '--- ⚡ *Coding5s Mentor System — Eliminating Epistemic Debt*' | </v>
      </c>
      <c r="M53" s="53">
        <v>0</v>
      </c>
      <c r="N53" s="102" t="str">
        <f t="shared" si="4"/>
        <v>[ROLE] Careless Python OOP Developer | [TASK] Generate debugging challenges in Python OOP | | [TOPIC] Implement unary numeric behavior using __neg__, __pos__, __abs__, __invert__, and __round__.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#45 | Stage 2 🐛 Debug | Python OOP | 📊 Level: Advanced | 🌐 Coding5s.com
Concept: Unary Numeric Operator Protocols (__neg__, __pos__, __abs__, __invert__, __round__)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3"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unary numeric behavior using __neg__, __pos__, __abs__, __invert__, and __round__.. Topic details: Unary Numeric Operator Protocols (__neg__, __pos__, __abs__, __invert__, __round__)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#45 | Debug | Python OOP | 📊 Level: Advanced
**Topic:** Implement unary numeric behavior using __neg__, __pos__, __abs__, __invert__, and __round__.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3" s="53">
        <v>0</v>
      </c>
      <c r="Q53" s="102" t="str">
        <f t="shared" si="6"/>
        <v>[ROLE] Tech Lead | [TASK] Assign incomplete Python OOP script challenges | [TOPIC] Implement unary numeric behavior using __neg__, __pos__, __abs__, __invert__, and __round__.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#45 | Stage 3 🧩 Complete | Python OOP | 📊 Level: Advanced | 🌐 Coding5s.com
**Concept:** Unary Numeric Operator Protocols (__neg__, __pos__, __abs__, __invert__, __round__)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unary numeric behavior using __neg__, __pos__, __abs__, __invert__, and __round__..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3"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unary numeric behavior using __neg__, __pos__, __abs__, __invert__, and __round__.. Topic details: Unary Numeric Operator Protocols (__neg__, __pos__, __abs__, __invert__, __round__)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#45 | Complete | Python OOP | 📊 Level: Advanced
**Topic:** Implement unary numeric behavior using __neg__, __pos__, __abs__, __invert__, and __round__.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3" s="53">
        <v>0</v>
      </c>
      <c r="T53" s="102" t="str">
        <f t="shared" si="8"/>
        <v>[ROLE] Tech Lead | [TASK] Provide intentionally messy but functional code for learning debugging and improvement | [TOPIC] Implement unary numeric behavior using __neg__, __pos__, __abs__, __invert__, and __round__.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#45 | Stage 4 🧹 Refactor | Python OOP | 📊 Level: Advanced | 🌐 Coding5s.com
**Concept:** Unary Numeric Operator Protocols (__neg__, __pos__, __abs__, __invert__, __round__)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unary numeric behavior using __neg__, __pos__, __abs__, __invert__, and __round__.. Topic details: Unary Numeric Operator Protocols (__neg__, __pos__, __abs__, __invert__, __round__)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#45 | Refactor | Python OOP | 📊 Level: Advanced
**Topic:** Implement unary numeric behavior using __neg__, __pos__, __abs__, __invert__, and __round__.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3" s="53">
        <v>0</v>
      </c>
      <c r="W53" s="87" t="str">
        <f t="shared" si="10"/>
        <v>[ROLE] Tech Product Manager assigning a Python OOP Jira Ticket | [TASK] Provide a guided implementation exercise with full solution for learning purposes | [TOPIC] Implement unary numeric behavior using __neg__, __pos__, __abs__, __invert__, and __round__.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#45 | Stage 5 | Python OOP | 📊 Level: Advanced | 🌐 Coding5s.com
**Concept:** Unary Numeric Operator Protocols (__neg__, __pos__, __abs__, __invert__, __round__)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unary numeric behavior using __neg__, __pos__, __abs__, __invert__, and __round__.. Goal: Unary Numeric Operator Protocols (__neg__, __pos__, __abs__, __invert__, __round__)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#45 | Extend | Python OOP | 📊 Level: Advanced
**Topic:** Implement unary numeric behavior using __neg__, __pos__, __abs__, __invert__, and __round__.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3" s="53">
        <v>0</v>
      </c>
      <c r="Z53" s="56" t="str">
        <f t="shared" si="12"/>
        <v/>
      </c>
      <c r="AA53" s="56" t="str">
        <f t="shared" si="13"/>
        <v/>
      </c>
      <c r="AB53" s="56" t="str">
        <f t="shared" si="14"/>
        <v/>
      </c>
      <c r="AC53" s="56" t="str">
        <f t="shared" si="15"/>
        <v/>
      </c>
      <c r="AD53" s="56" t="str">
        <f t="shared" si="16"/>
        <v/>
      </c>
      <c r="AE53" s="40"/>
      <c r="AF53" s="40"/>
      <c r="AG53" s="40"/>
      <c r="AH53" s="56" t="str">
        <f t="shared" si="17"/>
        <v/>
      </c>
      <c r="AI53" s="54"/>
      <c r="AJ53" s="54"/>
      <c r="AK53" s="54"/>
      <c r="AL53" s="54"/>
      <c r="AM53" s="54"/>
    </row>
    <row r="54" spans="1:39">
      <c r="A54" s="45" t="str" cm="1">
        <f t="array" ref="A54">IF(H54="PROJECT", CHAR(10) &amp; "- " &amp; _xlfn.TEXTJOIN(CHAR(10) &amp; "- ", TRUE, _xlfn._xlws.FILTER($I$9:$I$1000, ($B$9:$B$1000=B54) * ($H$9:$H$1000="Topic"))), "")</f>
        <v/>
      </c>
      <c r="B54" s="45">
        <f t="shared" si="1"/>
        <v>6</v>
      </c>
      <c r="C54" s="95">
        <v>22</v>
      </c>
      <c r="D54" s="57">
        <v>5</v>
      </c>
      <c r="E54" s="58" t="s">
        <v>46</v>
      </c>
      <c r="F54" s="59">
        <v>46</v>
      </c>
      <c r="G54" s="60" t="s">
        <v>159</v>
      </c>
      <c r="H54" s="60" t="s">
        <v>48</v>
      </c>
      <c r="I54" s="61" t="s">
        <v>843</v>
      </c>
      <c r="J54" s="62" t="s">
        <v>844</v>
      </c>
      <c r="K54" s="129" t="str">
        <f t="shared" si="2"/>
        <v xml:space="preserve">[ROLE] Friendly tutor specializing in Python OOP | [TOPIC] Implement numeric and index conversion using __int__, __float__, __complex__, __index__, and __trunc__.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#46 | Stage 1 📖 Practice | Python OOP | 📊 Level: Advanced | 🌐 Coding5s.com
**Concept:** Numeric Conversion and Index Protocols (__int__, __float__, __complex__, __index__, __trunc__)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4"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numeric and index conversion using __int__, __float__, __complex__, __index__, and __trunc__.. Topic details: Numeric Conversion and Index Protocols (__int__, __float__, __complex__, __index__, __trunc__)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#46 | Practice | Python OOP | 📊 Level: Advanced
**Topic:** Implement numeric and index conversion using __int__, __float__, __complex__, __index__, and __trunc__.
---
 | [FOOTER RULE - STRICT] End your response with: '--- ⚡ *Coding5s Mentor System — Eliminating Epistemic Debt*' | </v>
      </c>
      <c r="M54" s="52">
        <v>0</v>
      </c>
      <c r="N54" s="102" t="str">
        <f t="shared" si="4"/>
        <v>[ROLE] Careless Python OOP Developer | [TASK] Generate debugging challenges in Python OOP | | [TOPIC] Implement numeric and index conversion using __int__, __float__, __complex__, __index__, and __trunc__.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#46 | Stage 2 🐛 Debug | Python OOP | 📊 Level: Advanced | 🌐 Coding5s.com
Concept: Numeric Conversion and Index Protocols (__int__, __float__, __complex__, __index__, __trunc__)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4"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numeric and index conversion using __int__, __float__, __complex__, __index__, and __trunc__.. Topic details: Numeric Conversion and Index Protocols (__int__, __float__, __complex__, __index__, __trunc__)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#46 | Debug | Python OOP | 📊 Level: Advanced
**Topic:** Implement numeric and index conversion using __int__, __float__, __complex__, __index__, and __trunc__.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4" s="52">
        <v>0</v>
      </c>
      <c r="Q54" s="102" t="str">
        <f t="shared" si="6"/>
        <v>[ROLE] Tech Lead | [TASK] Assign incomplete Python OOP script challenges | [TOPIC] Implement numeric and index conversion using __int__, __float__, __complex__, __index__, and __trunc__.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#46 | Stage 3 🧩 Complete | Python OOP | 📊 Level: Advanced | 🌐 Coding5s.com
**Concept:** Numeric Conversion and Index Protocols (__int__, __float__, __complex__, __index__, __trunc__)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numeric and index conversion using __int__, __float__, __complex__, __index__, and __trunc__..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4"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numeric and index conversion using __int__, __float__, __complex__, __index__, and __trunc__.. Topic details: Numeric Conversion and Index Protocols (__int__, __float__, __complex__, __index__, __trunc__)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#46 | Complete | Python OOP | 📊 Level: Advanced
**Topic:** Implement numeric and index conversion using __int__, __float__, __complex__, __index__, and __trunc__.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4" s="52">
        <v>0</v>
      </c>
      <c r="T54" s="102" t="str">
        <f t="shared" si="8"/>
        <v>[ROLE] Tech Lead | [TASK] Provide intentionally messy but functional code for learning debugging and improvement | [TOPIC] Implement numeric and index conversion using __int__, __float__, __complex__, __index__, and __trunc__.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#46 | Stage 4 🧹 Refactor | Python OOP | 📊 Level: Advanced | 🌐 Coding5s.com
**Concept:** Numeric Conversion and Index Protocols (__int__, __float__, __complex__, __index__, __trunc__)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numeric and index conversion using __int__, __float__, __complex__, __index__, and __trunc__.. Topic details: Numeric Conversion and Index Protocols (__int__, __float__, __complex__, __index__, __trunc__)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#46 | Refactor | Python OOP | 📊 Level: Advanced
**Topic:** Implement numeric and index conversion using __int__, __float__, __complex__, __index__, and __trunc__.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4" s="52">
        <v>0</v>
      </c>
      <c r="W54" s="87" t="str">
        <f t="shared" si="10"/>
        <v>[ROLE] Tech Product Manager assigning a Python OOP Jira Ticket | [TASK] Provide a guided implementation exercise with full solution for learning purposes | [TOPIC] Implement numeric and index conversion using __int__, __float__, __complex__, __index__, and __trunc__.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#46 | Stage 5 | Python OOP | 📊 Level: Advanced | 🌐 Coding5s.com
**Concept:** Numeric Conversion and Index Protocols (__int__, __float__, __complex__, __index__, __trunc__)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numeric and index conversion using __int__, __float__, __complex__, __index__, and __trunc__.. Goal: Numeric Conversion and Index Protocols (__int__, __float__, __complex__, __index__, __trunc__)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#46 | Extend | Python OOP | 📊 Level: Advanced
**Topic:** Implement numeric and index conversion using __int__, __float__, __complex__, __index__, and __trunc__.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4" s="52">
        <v>0</v>
      </c>
      <c r="Z54" s="56" t="str">
        <f t="shared" si="12"/>
        <v/>
      </c>
      <c r="AA54" s="56" t="str">
        <f t="shared" si="13"/>
        <v/>
      </c>
      <c r="AB54" s="56" t="str">
        <f t="shared" si="14"/>
        <v/>
      </c>
      <c r="AC54" s="56" t="str">
        <f t="shared" si="15"/>
        <v/>
      </c>
      <c r="AD54" s="56" t="str">
        <f t="shared" si="16"/>
        <v/>
      </c>
      <c r="AE54" s="40"/>
      <c r="AF54" s="40"/>
      <c r="AG54" s="40"/>
      <c r="AH54" s="56" t="str">
        <f t="shared" si="17"/>
        <v/>
      </c>
      <c r="AI54" s="54"/>
      <c r="AJ54" s="54"/>
      <c r="AK54" s="54"/>
      <c r="AL54" s="54"/>
      <c r="AM54" s="54"/>
    </row>
    <row r="55" spans="1:39">
      <c r="A55" s="45" t="str" cm="1">
        <f t="array" ref="A55">IF(H55="PROJECT", CHAR(10) &amp; "- " &amp; _xlfn.TEXTJOIN(CHAR(10) &amp; "- ", TRUE, _xlfn._xlws.FILTER($I$9:$I$1000, ($B$9:$B$1000=B55) * ($H$9:$H$1000="Topic"))), "")</f>
        <v/>
      </c>
      <c r="B55" s="45">
        <f t="shared" si="1"/>
        <v>6</v>
      </c>
      <c r="C55" s="95">
        <v>18</v>
      </c>
      <c r="D55" s="46">
        <v>4</v>
      </c>
      <c r="E55" s="58" t="s">
        <v>46</v>
      </c>
      <c r="F55" s="48">
        <v>47</v>
      </c>
      <c r="G55" s="49" t="s">
        <v>159</v>
      </c>
      <c r="H55" s="49" t="s">
        <v>48</v>
      </c>
      <c r="I55" s="50" t="s">
        <v>845</v>
      </c>
      <c r="J55" s="51" t="s">
        <v>846</v>
      </c>
      <c r="K55" s="129" t="str">
        <f t="shared" si="2"/>
        <v xml:space="preserve">[ROLE] Friendly tutor specializing in Python OOP | [TOPIC] Implement floor and ceiling conversions using __floor__, __ceil__, math.floor(), and math.ceil().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#47 | Stage 1 📖 Practice | Python OOP | 📊 Level: Advanced | 🌐 Coding5s.com
**Concept:** Floor and Ceiling Conversion Protocols (__floor__, __ceil__, math.floor(), math.ceil())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5"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floor and ceiling conversions using __floor__, __ceil__, math.floor(), and math.ceil().. Topic details: Floor and Ceiling Conversion Protocols (__floor__, __ceil__, math.floor(), math.ceil())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#47 | Practice | Python OOP | 📊 Level: Advanced
**Topic:** Implement floor and ceiling conversions using __floor__, __ceil__, math.floor(), and math.ceil().
---
 | [FOOTER RULE - STRICT] End your response with: '--- ⚡ *Coding5s Mentor System — Eliminating Epistemic Debt*' | </v>
      </c>
      <c r="M55" s="53">
        <v>0</v>
      </c>
      <c r="N55" s="102" t="str">
        <f t="shared" si="4"/>
        <v>[ROLE] Careless Python OOP Developer | [TASK] Generate debugging challenges in Python OOP | | [TOPIC] Implement floor and ceiling conversions using __floor__, __ceil__, math.floor(), and math.ceil().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#47 | Stage 2 🐛 Debug | Python OOP | 📊 Level: Advanced | 🌐 Coding5s.com
Concept: Floor and Ceiling Conversion Protocols (__floor__, __ceil__, math.floor(), math.ceil())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5"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floor and ceiling conversions using __floor__, __ceil__, math.floor(), and math.ceil().. Topic details: Floor and Ceiling Conversion Protocols (__floor__, __ceil__, math.floor(), math.ceil())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#47 | Debug | Python OOP | 📊 Level: Advanced
**Topic:** Implement floor and ceiling conversions using __floor__, __ceil__, math.floor(), and math.ceil().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5" s="53">
        <v>0</v>
      </c>
      <c r="Q55" s="102" t="str">
        <f t="shared" si="6"/>
        <v>[ROLE] Tech Lead | [TASK] Assign incomplete Python OOP script challenges | [TOPIC] Implement floor and ceiling conversions using __floor__, __ceil__, math.floor(), and math.ceil().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#47 | Stage 3 🧩 Complete | Python OOP | 📊 Level: Advanced | 🌐 Coding5s.com
**Concept:** Floor and Ceiling Conversion Protocols (__floor__, __ceil__, math.floor(), math.ceil())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floor and ceiling conversions using __floor__, __ceil__, math.floor(), and math.ceil()..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5"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floor and ceiling conversions using __floor__, __ceil__, math.floor(), and math.ceil().. Topic details: Floor and Ceiling Conversion Protocols (__floor__, __ceil__, math.floor(), math.ceil())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#47 | Complete | Python OOP | 📊 Level: Advanced
**Topic:** Implement floor and ceiling conversions using __floor__, __ceil__, math.floor(), and math.ceil().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5" s="53">
        <v>0</v>
      </c>
      <c r="T55" s="102" t="str">
        <f t="shared" si="8"/>
        <v>[ROLE] Tech Lead | [TASK] Provide intentionally messy but functional code for learning debugging and improvement | [TOPIC] Implement floor and ceiling conversions using __floor__, __ceil__, math.floor(), and math.ceil().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#47 | Stage 4 🧹 Refactor | Python OOP | 📊 Level: Advanced | 🌐 Coding5s.com
**Concept:** Floor and Ceiling Conversion Protocols (__floor__, __ceil__, math.floor(), math.ceil())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floor and ceiling conversions using __floor__, __ceil__, math.floor(), and math.ceil().. Topic details: Floor and Ceiling Conversion Protocols (__floor__, __ceil__, math.floor(), math.ceil())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#47 | Refactor | Python OOP | 📊 Level: Advanced
**Topic:** Implement floor and ceiling conversions using __floor__, __ceil__, math.floor(), and math.ceil().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5" s="53">
        <v>0</v>
      </c>
      <c r="W55" s="87" t="str">
        <f t="shared" si="10"/>
        <v>[ROLE] Tech Product Manager assigning a Python OOP Jira Ticket | [TASK] Provide a guided implementation exercise with full solution for learning purposes | [TOPIC] Implement floor and ceiling conversions using __floor__, __ceil__, math.floor(), and math.ceil().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#47 | Stage 5 | Python OOP | 📊 Level: Advanced | 🌐 Coding5s.com
**Concept:** Floor and Ceiling Conversion Protocols (__floor__, __ceil__, math.floor(), math.ceil())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floor and ceiling conversions using __floor__, __ceil__, math.floor(), and math.ceil().. Goal: Floor and Ceiling Conversion Protocols (__floor__, __ceil__, math.floor(), math.ceil())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#47 | Extend | Python OOP | 📊 Level: Advanced
**Topic:** Implement floor and ceiling conversions using __floor__, __ceil__, math.floor(), and math.ceil().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5" s="53">
        <v>0</v>
      </c>
      <c r="Z55" s="56" t="str">
        <f t="shared" si="12"/>
        <v/>
      </c>
      <c r="AA55" s="56" t="str">
        <f t="shared" si="13"/>
        <v/>
      </c>
      <c r="AB55" s="56" t="str">
        <f t="shared" si="14"/>
        <v/>
      </c>
      <c r="AC55" s="56" t="str">
        <f t="shared" si="15"/>
        <v/>
      </c>
      <c r="AD55" s="56" t="str">
        <f t="shared" si="16"/>
        <v/>
      </c>
      <c r="AE55" s="40"/>
      <c r="AF55" s="40"/>
      <c r="AG55" s="40"/>
      <c r="AH55" s="56" t="str">
        <f t="shared" si="17"/>
        <v/>
      </c>
      <c r="AI55" s="54"/>
      <c r="AJ55" s="54"/>
      <c r="AK55" s="54"/>
      <c r="AL55" s="54"/>
      <c r="AM55" s="54"/>
    </row>
    <row r="56" spans="1:39">
      <c r="A56" s="45" t="str" cm="1">
        <f t="array" ref="A56">IF(H56="PROJECT", CHAR(10) &amp; "- " &amp; _xlfn.TEXTJOIN(CHAR(10) &amp; "- ", TRUE, _xlfn._xlws.FILTER($I$9:$I$1000, ($B$9:$B$1000=B56) * ($H$9:$H$1000="Topic"))), "")</f>
        <v/>
      </c>
      <c r="B56" s="45">
        <f t="shared" si="1"/>
        <v>6</v>
      </c>
      <c r="C56" s="95">
        <v>24</v>
      </c>
      <c r="D56" s="57">
        <v>5</v>
      </c>
      <c r="E56" s="58" t="s">
        <v>46</v>
      </c>
      <c r="F56" s="63">
        <v>48</v>
      </c>
      <c r="G56" s="60" t="s">
        <v>159</v>
      </c>
      <c r="H56" s="64" t="s">
        <v>48</v>
      </c>
      <c r="I56" s="61" t="s">
        <v>847</v>
      </c>
      <c r="J56" s="62" t="s">
        <v>848</v>
      </c>
      <c r="K56" s="129" t="str">
        <f t="shared" si="2"/>
        <v xml:space="preserve">[ROLE] Friendly tutor specializing in Python OOP | [TOPIC] Implement container and subscription behavior using __len__, __getitem__, __setitem__, __delitem__, and __contains__.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#48 | Stage 1 📖 Practice | Python OOP | 📊 Level: Advanced | 🌐 Coding5s.com
**Concept:** Container and Subscription Protocols (__len__, __getitem__, __setitem__, __delitem__, __contains__)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6"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container and subscription behavior using __len__, __getitem__, __setitem__, __delitem__, and __contains__.. Topic details: Container and Subscription Protocols (__len__, __getitem__, __setitem__, __delitem__, __contains__)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#48 | Practice | Python OOP | 📊 Level: Advanced
**Topic:** Implement container and subscription behavior using __len__, __getitem__, __setitem__, __delitem__, and __contains__.
---
 | [FOOTER RULE - STRICT] End your response with: '--- ⚡ *Coding5s Mentor System — Eliminating Epistemic Debt*' | </v>
      </c>
      <c r="M56" s="52">
        <v>0</v>
      </c>
      <c r="N56" s="102" t="str">
        <f t="shared" si="4"/>
        <v>[ROLE] Careless Python OOP Developer | [TASK] Generate debugging challenges in Python OOP | | [TOPIC] Implement container and subscription behavior using __len__, __getitem__, __setitem__, __delitem__, and __contains__.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#48 | Stage 2 🐛 Debug | Python OOP | 📊 Level: Advanced | 🌐 Coding5s.com
Concept: Container and Subscription Protocols (__len__, __getitem__, __setitem__, __delitem__, __contains__)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6"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container and subscription behavior using __len__, __getitem__, __setitem__, __delitem__, and __contains__.. Topic details: Container and Subscription Protocols (__len__, __getitem__, __setitem__, __delitem__, __contains__)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#48 | Debug | Python OOP | 📊 Level: Advanced
**Topic:** Implement container and subscription behavior using __len__, __getitem__, __setitem__, __delitem__, and __contains__.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6" s="52">
        <v>0</v>
      </c>
      <c r="Q56" s="102" t="str">
        <f t="shared" si="6"/>
        <v>[ROLE] Tech Lead | [TASK] Assign incomplete Python OOP script challenges | [TOPIC] Implement container and subscription behavior using __len__, __getitem__, __setitem__, __delitem__, and __contains__.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#48 | Stage 3 🧩 Complete | Python OOP | 📊 Level: Advanced | 🌐 Coding5s.com
**Concept:** Container and Subscription Protocols (__len__, __getitem__, __setitem__, __delitem__, __contains__)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container and subscription behavior using __len__, __getitem__, __setitem__, __delitem__, and __contains__..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6"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container and subscription behavior using __len__, __getitem__, __setitem__, __delitem__, and __contains__.. Topic details: Container and Subscription Protocols (__len__, __getitem__, __setitem__, __delitem__, __contains__)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#48 | Complete | Python OOP | 📊 Level: Advanced
**Topic:** Implement container and subscription behavior using __len__, __getitem__, __setitem__, __delitem__, and __contains__.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6" s="52">
        <v>0</v>
      </c>
      <c r="T56" s="102" t="str">
        <f t="shared" si="8"/>
        <v>[ROLE] Tech Lead | [TASK] Provide intentionally messy but functional code for learning debugging and improvement | [TOPIC] Implement container and subscription behavior using __len__, __getitem__, __setitem__, __delitem__, and __contains__.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#48 | Stage 4 🧹 Refactor | Python OOP | 📊 Level: Advanced | 🌐 Coding5s.com
**Concept:** Container and Subscription Protocols (__len__, __getitem__, __setitem__, __delitem__, __contains__)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container and subscription behavior using __len__, __getitem__, __setitem__, __delitem__, and __contains__.. Topic details: Container and Subscription Protocols (__len__, __getitem__, __setitem__, __delitem__, __contains__)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#48 | Refactor | Python OOP | 📊 Level: Advanced
**Topic:** Implement container and subscription behavior using __len__, __getitem__, __setitem__, __delitem__, and __contains__.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6" s="52">
        <v>0</v>
      </c>
      <c r="W56" s="87" t="str">
        <f t="shared" si="10"/>
        <v>[ROLE] Tech Product Manager assigning a Python OOP Jira Ticket | [TASK] Provide a guided implementation exercise with full solution for learning purposes | [TOPIC] Implement container and subscription behavior using __len__, __getitem__, __setitem__, __delitem__, and __contains__.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#48 | Stage 5 | Python OOP | 📊 Level: Advanced | 🌐 Coding5s.com
**Concept:** Container and Subscription Protocols (__len__, __getitem__, __setitem__, __delitem__, __contains__)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container and subscription behavior using __len__, __getitem__, __setitem__, __delitem__, and __contains__.. Goal: Container and Subscription Protocols (__len__, __getitem__, __setitem__, __delitem__, __contains__)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#48 | Extend | Python OOP | 📊 Level: Advanced
**Topic:** Implement container and subscription behavior using __len__, __getitem__, __setitem__, __delitem__, and __contains__.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6" s="52">
        <v>0</v>
      </c>
      <c r="Z56" s="56" t="str">
        <f t="shared" si="12"/>
        <v/>
      </c>
      <c r="AA56" s="56" t="str">
        <f t="shared" si="13"/>
        <v/>
      </c>
      <c r="AB56" s="56" t="str">
        <f t="shared" si="14"/>
        <v/>
      </c>
      <c r="AC56" s="56" t="str">
        <f t="shared" si="15"/>
        <v/>
      </c>
      <c r="AD56" s="56" t="str">
        <f t="shared" si="16"/>
        <v/>
      </c>
      <c r="AE56" s="40"/>
      <c r="AF56" s="40"/>
      <c r="AG56" s="40"/>
      <c r="AH56" s="56" t="str">
        <f t="shared" si="17"/>
        <v/>
      </c>
      <c r="AI56" s="54"/>
      <c r="AJ56" s="54"/>
      <c r="AK56" s="54"/>
      <c r="AL56" s="54"/>
      <c r="AM56" s="54"/>
    </row>
    <row r="57" spans="1:39">
      <c r="A57" s="45" t="str" cm="1">
        <f t="array" ref="A57">IF(H57="PROJECT", CHAR(10) &amp; "- " &amp; _xlfn.TEXTJOIN(CHAR(10) &amp; "- ", TRUE, _xlfn._xlws.FILTER($I$9:$I$1000, ($B$9:$B$1000=B57) * ($H$9:$H$1000="Topic"))), "")</f>
        <v/>
      </c>
      <c r="B57" s="45">
        <f t="shared" si="1"/>
        <v>6</v>
      </c>
      <c r="C57" s="95">
        <v>24</v>
      </c>
      <c r="D57" s="46">
        <v>5</v>
      </c>
      <c r="E57" s="58" t="s">
        <v>46</v>
      </c>
      <c r="F57" s="65">
        <v>49</v>
      </c>
      <c r="G57" s="49" t="s">
        <v>159</v>
      </c>
      <c r="H57" s="66" t="s">
        <v>48</v>
      </c>
      <c r="I57" s="50" t="s">
        <v>849</v>
      </c>
      <c r="J57" s="51" t="s">
        <v>850</v>
      </c>
      <c r="K57" s="129" t="str">
        <f t="shared" si="2"/>
        <v xml:space="preserve">[ROLE] Friendly tutor specializing in Python OOP | [TOPIC] Dispatch custom slicing behavior using slice(), slice.indices(), __getitem__, __setitem__, and __delitem__.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#49 | Stage 1 📖 Practice | Python OOP | 📊 Level: Advanced | 🌐 Coding5s.com
**Concept:** Custom Slice Dispatch (slice(), slice.indices(), __getitem__, __setitem__, __delitem__)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7"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Dispatch custom slicing behavior using slice(), slice.indices(), __getitem__, __setitem__, and __delitem__.. Topic details: Custom Slice Dispatch (slice(), slice.indices(), __getitem__, __setitem__, __delitem__)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#49 | Practice | Python OOP | 📊 Level: Advanced
**Topic:** Dispatch custom slicing behavior using slice(), slice.indices(), __getitem__, __setitem__, and __delitem__.
---
 | [FOOTER RULE - STRICT] End your response with: '--- ⚡ *Coding5s Mentor System — Eliminating Epistemic Debt*' | </v>
      </c>
      <c r="M57" s="53">
        <v>0</v>
      </c>
      <c r="N57" s="102" t="str">
        <f t="shared" si="4"/>
        <v>[ROLE] Careless Python OOP Developer | [TASK] Generate debugging challenges in Python OOP | | [TOPIC] Dispatch custom slicing behavior using slice(), slice.indices(), __getitem__, __setitem__, and __delitem__.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#49 | Stage 2 🐛 Debug | Python OOP | 📊 Level: Advanced | 🌐 Coding5s.com
Concept: Custom Slice Dispatch (slice(), slice.indices(), __getitem__, __setitem__, __delitem__)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7"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Dispatch custom slicing behavior using slice(), slice.indices(), __getitem__, __setitem__, and __delitem__.. Topic details: Custom Slice Dispatch (slice(), slice.indices(), __getitem__, __setitem__, __delitem__)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#49 | Debug | Python OOP | 📊 Level: Advanced
**Topic:** Dispatch custom slicing behavior using slice(), slice.indices(), __getitem__, __setitem__, and __delitem__.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7" s="53">
        <v>0</v>
      </c>
      <c r="Q57" s="102" t="str">
        <f t="shared" si="6"/>
        <v>[ROLE] Tech Lead | [TASK] Assign incomplete Python OOP script challenges | [TOPIC] Dispatch custom slicing behavior using slice(), slice.indices(), __getitem__, __setitem__, and __delitem__.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#49 | Stage 3 🧩 Complete | Python OOP | 📊 Level: Advanced | 🌐 Coding5s.com
**Concept:** Custom Slice Dispatch (slice(), slice.indices(), __getitem__, __setitem__, __delitem__)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Dispatch custom slicing behavior using slice(), slice.indices(), __getitem__, __setitem__, and __delitem__..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7"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Dispatch custom slicing behavior using slice(), slice.indices(), __getitem__, __setitem__, and __delitem__.. Topic details: Custom Slice Dispatch (slice(), slice.indices(), __getitem__, __setitem__, __delitem__)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#49 | Complete | Python OOP | 📊 Level: Advanced
**Topic:** Dispatch custom slicing behavior using slice(), slice.indices(), __getitem__, __setitem__, and __delitem__.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7" s="53">
        <v>0</v>
      </c>
      <c r="T57" s="102" t="str">
        <f t="shared" si="8"/>
        <v>[ROLE] Tech Lead | [TASK] Provide intentionally messy but functional code for learning debugging and improvement | [TOPIC] Dispatch custom slicing behavior using slice(), slice.indices(), __getitem__, __setitem__, and __delitem__.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#49 | Stage 4 🧹 Refactor | Python OOP | 📊 Level: Advanced | 🌐 Coding5s.com
**Concept:** Custom Slice Dispatch (slice(), slice.indices(), __getitem__, __setitem__, __delitem__)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Dispatch custom slicing behavior using slice(), slice.indices(), __getitem__, __setitem__, and __delitem__.. Topic details: Custom Slice Dispatch (slice(), slice.indices(), __getitem__, __setitem__, __delitem__)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#49 | Refactor | Python OOP | 📊 Level: Advanced
**Topic:** Dispatch custom slicing behavior using slice(), slice.indices(), __getitem__, __setitem__, and __delitem__.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7" s="53">
        <v>0</v>
      </c>
      <c r="W57" s="87" t="str">
        <f t="shared" si="10"/>
        <v>[ROLE] Tech Product Manager assigning a Python OOP Jira Ticket | [TASK] Provide a guided implementation exercise with full solution for learning purposes | [TOPIC] Dispatch custom slicing behavior using slice(), slice.indices(), __getitem__, __setitem__, and __delitem__.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#49 | Stage 5 | Python OOP | 📊 Level: Advanced | 🌐 Coding5s.com
**Concept:** Custom Slice Dispatch (slice(), slice.indices(), __getitem__, __setitem__, __delitem__)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Dispatch custom slicing behavior using slice(), slice.indices(), __getitem__, __setitem__, and __delitem__.. Goal: Custom Slice Dispatch (slice(), slice.indices(), __getitem__, __setitem__, __delitem__)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#49 | Extend | Python OOP | 📊 Level: Advanced
**Topic:** Dispatch custom slicing behavior using slice(), slice.indices(), __getitem__, __setitem__, and __delitem__.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7" s="53">
        <v>0</v>
      </c>
      <c r="Z57" s="56" t="str">
        <f t="shared" si="12"/>
        <v/>
      </c>
      <c r="AA57" s="56" t="str">
        <f t="shared" si="13"/>
        <v/>
      </c>
      <c r="AB57" s="56" t="str">
        <f t="shared" si="14"/>
        <v/>
      </c>
      <c r="AC57" s="56" t="str">
        <f t="shared" si="15"/>
        <v/>
      </c>
      <c r="AD57" s="56" t="str">
        <f t="shared" si="16"/>
        <v/>
      </c>
      <c r="AE57" s="40"/>
      <c r="AF57" s="40"/>
      <c r="AG57" s="40"/>
      <c r="AH57" s="56" t="str">
        <f t="shared" si="17"/>
        <v/>
      </c>
      <c r="AI57" s="54"/>
      <c r="AJ57" s="54"/>
      <c r="AK57" s="54"/>
      <c r="AL57" s="54"/>
      <c r="AM57" s="54"/>
    </row>
    <row r="58" spans="1:39">
      <c r="A58" s="45" t="str" cm="1">
        <f t="array" ref="A58">IF(H58="PROJECT", CHAR(10) &amp; "- " &amp; _xlfn.TEXTJOIN(CHAR(10) &amp; "- ", TRUE, _xlfn._xlws.FILTER($I$9:$I$1000, ($B$9:$B$1000=B58) * ($H$9:$H$1000="Topic"))), "")</f>
        <v/>
      </c>
      <c r="B58" s="45">
        <f t="shared" si="1"/>
        <v>6</v>
      </c>
      <c r="C58" s="95">
        <v>24</v>
      </c>
      <c r="D58" s="57">
        <v>5</v>
      </c>
      <c r="E58" s="58" t="s">
        <v>46</v>
      </c>
      <c r="F58" s="63">
        <v>50</v>
      </c>
      <c r="G58" s="60" t="s">
        <v>159</v>
      </c>
      <c r="H58" s="64" t="s">
        <v>48</v>
      </c>
      <c r="I58" s="61" t="s">
        <v>851</v>
      </c>
      <c r="J58" s="62" t="s">
        <v>852</v>
      </c>
      <c r="K58" s="129" t="str">
        <f t="shared" si="2"/>
        <v xml:space="preserve">[ROLE] Friendly tutor specializing in Python OOP | [TOPIC] Implement iterable and iterator classes using __iter__, __next__, iter(), next(), and StopIteration.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#50 | Stage 1 📖 Practice | Python OOP | 📊 Level: Advanced | 🌐 Coding5s.com
**Concept:** Iterable and Iterator Class Protocols (__iter__, __next__, iter(), next(), StopIteration)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8"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iterable and iterator classes using __iter__, __next__, iter(), next(), and StopIteration.. Topic details: Iterable and Iterator Class Protocols (__iter__, __next__, iter(), next(), StopIteration)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#50 | Practice | Python OOP | 📊 Level: Advanced
**Topic:** Implement iterable and iterator classes using __iter__, __next__, iter(), next(), and StopIteration.
---
 | [FOOTER RULE - STRICT] End your response with: '--- ⚡ *Coding5s Mentor System — Eliminating Epistemic Debt*' | </v>
      </c>
      <c r="M58" s="52">
        <v>0</v>
      </c>
      <c r="N58" s="102" t="str">
        <f t="shared" si="4"/>
        <v>[ROLE] Careless Python OOP Developer | [TASK] Generate debugging challenges in Python OOP | | [TOPIC] Implement iterable and iterator classes using __iter__, __next__, iter(), next(), and StopIteration.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#50 | Stage 2 🐛 Debug | Python OOP | 📊 Level: Advanced | 🌐 Coding5s.com
Concept: Iterable and Iterator Class Protocols (__iter__, __next__, iter(), next(), StopIteration)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8"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iterable and iterator classes using __iter__, __next__, iter(), next(), and StopIteration.. Topic details: Iterable and Iterator Class Protocols (__iter__, __next__, iter(), next(), StopIteration)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#50 | Debug | Python OOP | 📊 Level: Advanced
**Topic:** Implement iterable and iterator classes using __iter__, __next__, iter(), next(), and StopIteration.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8" s="52">
        <v>0</v>
      </c>
      <c r="Q58" s="102" t="str">
        <f t="shared" si="6"/>
        <v>[ROLE] Tech Lead | [TASK] Assign incomplete Python OOP script challenges | [TOPIC] Implement iterable and iterator classes using __iter__, __next__, iter(), next(), and StopIteration.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#50 | Stage 3 🧩 Complete | Python OOP | 📊 Level: Advanced | 🌐 Coding5s.com
**Concept:** Iterable and Iterator Class Protocols (__iter__, __next__, iter(), next(), StopIteration)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iterable and iterator classes using __iter__, __next__, iter(), next(), and StopIteration..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8"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iterable and iterator classes using __iter__, __next__, iter(), next(), and StopIteration.. Topic details: Iterable and Iterator Class Protocols (__iter__, __next__, iter(), next(), StopIteration)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#50 | Complete | Python OOP | 📊 Level: Advanced
**Topic:** Implement iterable and iterator classes using __iter__, __next__, iter(), next(), and StopIteration.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8" s="52">
        <v>0</v>
      </c>
      <c r="T58" s="102" t="str">
        <f t="shared" si="8"/>
        <v>[ROLE] Tech Lead | [TASK] Provide intentionally messy but functional code for learning debugging and improvement | [TOPIC] Implement iterable and iterator classes using __iter__, __next__, iter(), next(), and StopIteration.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#50 | Stage 4 🧹 Refactor | Python OOP | 📊 Level: Advanced | 🌐 Coding5s.com
**Concept:** Iterable and Iterator Class Protocols (__iter__, __next__, iter(), next(), StopIteration)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iterable and iterator classes using __iter__, __next__, iter(), next(), and StopIteration.. Topic details: Iterable and Iterator Class Protocols (__iter__, __next__, iter(), next(), StopIteration)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#50 | Refactor | Python OOP | 📊 Level: Advanced
**Topic:** Implement iterable and iterator classes using __iter__, __next__, iter(), next(), and StopIteration.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8" s="52">
        <v>0</v>
      </c>
      <c r="W58" s="87" t="str">
        <f t="shared" si="10"/>
        <v>[ROLE] Tech Product Manager assigning a Python OOP Jira Ticket | [TASK] Provide a guided implementation exercise with full solution for learning purposes | [TOPIC] Implement iterable and iterator classes using __iter__, __next__, iter(), next(), and StopIteration.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#50 | Stage 5 | Python OOP | 📊 Level: Advanced | 🌐 Coding5s.com
**Concept:** Iterable and Iterator Class Protocols (__iter__, __next__, iter(), next(), StopIteration)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iterable and iterator classes using __iter__, __next__, iter(), next(), and StopIteration.. Goal: Iterable and Iterator Class Protocols (__iter__, __next__, iter(), next(), StopIteration)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#50 | Extend | Python OOP | 📊 Level: Advanced
**Topic:** Implement iterable and iterator classes using __iter__, __next__, iter(), next(), and StopIteration.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8" s="52">
        <v>0</v>
      </c>
      <c r="Z58" s="56" t="str">
        <f t="shared" si="12"/>
        <v/>
      </c>
      <c r="AA58" s="56" t="str">
        <f t="shared" si="13"/>
        <v/>
      </c>
      <c r="AB58" s="56" t="str">
        <f t="shared" si="14"/>
        <v/>
      </c>
      <c r="AC58" s="56" t="str">
        <f t="shared" si="15"/>
        <v/>
      </c>
      <c r="AD58" s="56" t="str">
        <f t="shared" si="16"/>
        <v/>
      </c>
      <c r="AE58" s="40"/>
      <c r="AF58" s="40"/>
      <c r="AG58" s="40"/>
      <c r="AH58" s="56" t="str">
        <f t="shared" si="17"/>
        <v/>
      </c>
      <c r="AI58" s="54"/>
      <c r="AJ58" s="54"/>
      <c r="AK58" s="54"/>
      <c r="AL58" s="54"/>
      <c r="AM58" s="54"/>
    </row>
    <row r="59" spans="1:39">
      <c r="A59" s="45" t="str" cm="1">
        <f t="array" ref="A59">IF(H59="PROJECT", CHAR(10) &amp; "- " &amp; _xlfn.TEXTJOIN(CHAR(10) &amp; "- ", TRUE, _xlfn._xlws.FILTER($I$9:$I$1000, ($B$9:$B$1000=B59) * ($H$9:$H$1000="Topic"))), "")</f>
        <v/>
      </c>
      <c r="B59" s="45">
        <f t="shared" si="1"/>
        <v>6</v>
      </c>
      <c r="C59" s="95">
        <v>20</v>
      </c>
      <c r="D59" s="46">
        <v>4</v>
      </c>
      <c r="E59" s="58" t="s">
        <v>46</v>
      </c>
      <c r="F59" s="65">
        <v>51</v>
      </c>
      <c r="G59" s="49" t="s">
        <v>159</v>
      </c>
      <c r="H59" s="66" t="s">
        <v>48</v>
      </c>
      <c r="I59" s="50" t="s">
        <v>853</v>
      </c>
      <c r="J59" s="51" t="s">
        <v>854</v>
      </c>
      <c r="K59" s="129" t="str">
        <f t="shared" si="2"/>
        <v xml:space="preserve">[ROLE] Friendly tutor specializing in Python OOP | [TOPIC] Implement reversible objects using __reversed__, reversed(), __len__, and __getitem__.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#51 | Stage 1 📖 Practice | Python OOP | 📊 Level: Advanced | 🌐 Coding5s.com
**Concept:** Reversible Object Protocol (__reversed__, reversed(), __len__, __getitem__)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9"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reversible objects using __reversed__, reversed(), __len__, and __getitem__.. Topic details: Reversible Object Protocol (__reversed__, reversed(), __len__, __getitem__)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#51 | Practice | Python OOP | 📊 Level: Advanced
**Topic:** Implement reversible objects using __reversed__, reversed(), __len__, and __getitem__.
---
 | [FOOTER RULE - STRICT] End your response with: '--- ⚡ *Coding5s Mentor System — Eliminating Epistemic Debt*' | </v>
      </c>
      <c r="M59" s="53">
        <v>0</v>
      </c>
      <c r="N59" s="102" t="str">
        <f t="shared" si="4"/>
        <v>[ROLE] Careless Python OOP Developer | [TASK] Generate debugging challenges in Python OOP | | [TOPIC] Implement reversible objects using __reversed__, reversed(), __len__, and __getitem__.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#51 | Stage 2 🐛 Debug | Python OOP | 📊 Level: Advanced | 🌐 Coding5s.com
Concept: Reversible Object Protocol (__reversed__, reversed(), __len__, __getitem__)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9"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reversible objects using __reversed__, reversed(), __len__, and __getitem__.. Topic details: Reversible Object Protocol (__reversed__, reversed(), __len__, __getitem__)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#51 | Debug | Python OOP | 📊 Level: Advanced
**Topic:** Implement reversible objects using __reversed__, reversed(), __len__, and __getitem__.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9" s="53">
        <v>0</v>
      </c>
      <c r="Q59" s="102" t="str">
        <f t="shared" si="6"/>
        <v>[ROLE] Tech Lead | [TASK] Assign incomplete Python OOP script challenges | [TOPIC] Implement reversible objects using __reversed__, reversed(), __len__, and __getitem__.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#51 | Stage 3 🧩 Complete | Python OOP | 📊 Level: Advanced | 🌐 Coding5s.com
**Concept:** Reversible Object Protocol (__reversed__, reversed(), __len__, __getitem__)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reversible objects using __reversed__, reversed(), __len__, and __getitem__..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9"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reversible objects using __reversed__, reversed(), __len__, and __getitem__.. Topic details: Reversible Object Protocol (__reversed__, reversed(), __len__, __getitem__)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#51 | Complete | Python OOP | 📊 Level: Advanced
**Topic:** Implement reversible objects using __reversed__, reversed(), __len__, and __getitem__.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9" s="53">
        <v>0</v>
      </c>
      <c r="T59" s="102" t="str">
        <f t="shared" si="8"/>
        <v>[ROLE] Tech Lead | [TASK] Provide intentionally messy but functional code for learning debugging and improvement | [TOPIC] Implement reversible objects using __reversed__, reversed(), __len__, and __getitem__.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#51 | Stage 4 🧹 Refactor | Python OOP | 📊 Level: Advanced | 🌐 Coding5s.com
**Concept:** Reversible Object Protocol (__reversed__, reversed(), __len__, __getitem__)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reversible objects using __reversed__, reversed(), __len__, and __getitem__.. Topic details: Reversible Object Protocol (__reversed__, reversed(), __len__, __getitem__)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#51 | Refactor | Python OOP | 📊 Level: Advanced
**Topic:** Implement reversible objects using __reversed__, reversed(), __len__, and __getitem__.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9" s="53">
        <v>0</v>
      </c>
      <c r="W59" s="87" t="str">
        <f t="shared" si="10"/>
        <v>[ROLE] Tech Product Manager assigning a Python OOP Jira Ticket | [TASK] Provide a guided implementation exercise with full solution for learning purposes | [TOPIC] Implement reversible objects using __reversed__, reversed(), __len__, and __getitem__.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#51 | Stage 5 | Python OOP | 📊 Level: Advanced | 🌐 Coding5s.com
**Concept:** Reversible Object Protocol (__reversed__, reversed(), __len__, __getitem__)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reversible objects using __reversed__, reversed(), __len__, and __getitem__.. Goal: Reversible Object Protocol (__reversed__, reversed(), __len__, __getitem__)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#51 | Extend | Python OOP | 📊 Level: Advanced
**Topic:** Implement reversible objects using __reversed__, reversed(), __len__, and __getitem__.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9" s="53">
        <v>0</v>
      </c>
      <c r="Z59" s="56" t="str">
        <f t="shared" si="12"/>
        <v/>
      </c>
      <c r="AA59" s="56" t="str">
        <f t="shared" si="13"/>
        <v/>
      </c>
      <c r="AB59" s="56" t="str">
        <f t="shared" si="14"/>
        <v/>
      </c>
      <c r="AC59" s="56" t="str">
        <f t="shared" si="15"/>
        <v/>
      </c>
      <c r="AD59" s="56" t="str">
        <f t="shared" si="16"/>
        <v/>
      </c>
      <c r="AE59" s="40"/>
      <c r="AF59" s="40"/>
      <c r="AG59" s="40"/>
      <c r="AH59" s="56" t="str">
        <f t="shared" si="17"/>
        <v/>
      </c>
      <c r="AI59" s="54"/>
      <c r="AJ59" s="54"/>
      <c r="AK59" s="54"/>
      <c r="AL59" s="54"/>
      <c r="AM59" s="54"/>
    </row>
    <row r="60" spans="1:39">
      <c r="A60" s="45" t="str" cm="1">
        <f t="array" ref="A60">IF(H60="PROJECT", CHAR(10) &amp; "- " &amp; _xlfn.TEXTJOIN(CHAR(10) &amp; "- ", TRUE, _xlfn._xlws.FILTER($I$9:$I$1000, ($B$9:$B$1000=B60) * ($H$9:$H$1000="Topic"))), "")</f>
        <v xml:space="preserve">
- Implement in-place bitwise mutation using __iand__, __ior__, __ixor__, __ilshift__, and __irshift__.
- Implement unary numeric behavior using __neg__, __pos__, __abs__, __invert__, and __round__.
- Implement numeric and index conversion using __int__, __float__, __complex__, __index__, and __trunc__.
- Implement floor and ceiling conversions using __floor__, __ceil__, math.floor(), and math.ceil().
- Implement container and subscription behavior using __len__, __getitem__, __setitem__, __delitem__, and __contains__.
- Dispatch custom slicing behavior using slice(), slice.indices(), __getitem__, __setitem__, and __delitem__.
- Implement iterable and iterator classes using __iter__, __next__, iter(), next(), and StopIteration.
- Implement reversible objects using __reversed__, reversed(), __len__, and __getitem__.</v>
      </c>
      <c r="B60" s="45">
        <f t="shared" si="1"/>
        <v>6</v>
      </c>
      <c r="C60" s="95">
        <v>35</v>
      </c>
      <c r="D60" s="57">
        <v>0</v>
      </c>
      <c r="E60" s="58" t="s">
        <v>46</v>
      </c>
      <c r="F60" s="63">
        <v>52</v>
      </c>
      <c r="G60" s="60" t="s">
        <v>159</v>
      </c>
      <c r="H60" s="64" t="s">
        <v>77</v>
      </c>
      <c r="I60" s="61" t="s">
        <v>855</v>
      </c>
      <c r="J60" s="62" t="s">
        <v>856</v>
      </c>
      <c r="K60" s="129" t="str">
        <f t="shared" si="2"/>
        <v>[TASK] Teach through a practical Python OOP -  project following the micro-learning methodology, acting as a supportive tutor, creating a project about  Create a custom numeric container consolidating in-place bitwise behavior, numeric conversion, slicing, subscription, iteration, and reverse traversal. | [TOPICS USED] 
- Implement in-place bitwise mutation using __iand__, __ior__, __ixor__, __ilshift__, and __irshift__.
- Implement unary numeric behavior using __neg__, __pos__, __abs__, __invert__, and __round__.
- Implement numeric and index conversion using __int__, __float__, __complex__, __index__, and __trunc__.
- Implement floor and ceiling conversions using __floor__, __ceil__, math.floor(), and math.ceil().
- Implement container and subscription behavior using __len__, __getitem__, __setitem__, __delitem__, and __contains__.
- Dispatch custom slicing behavior using slice(), slice.indices(), __getitem__, __setitem__, and __delitem__.
- Implement iterable and iterator classes using __iter__, __next__, iter(), next(), and StopIteration.
- Implement reversible objects using __reversed__, reversed(), __len__, and __getitem__.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#52 | Stage 1 | Python OOP | 📊 Level: Advanced | 🌐 Coding5s.com
**Project:** Project 06: Numeric Container and Iteration Protocol Suite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60"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Create a custom numeric container consolidating in-place bitwise behavior, numeric conversion, slicing, subscription, iteration, and reverse traversal.. Topics applied in this project: 
- Implement in-place bitwise mutation using __iand__, __ior__, __ixor__, __ilshift__, and __irshift__.
- Implement unary numeric behavior using __neg__, __pos__, __abs__, __invert__, and __round__.
- Implement numeric and index conversion using __int__, __float__, __complex__, __index__, and __trunc__.
- Implement floor and ceiling conversions using __floor__, __ceil__, math.floor(), and math.ceil().
- Implement container and subscription behavior using __len__, __getitem__, __setitem__, __delitem__, and __contains__.
- Dispatch custom slicing behavior using slice(), slice.indices(), __getitem__, __setitem__, and __delitem__.
- Implement iterable and iterator classes using __iter__, __next__, iter(), next(), and StopIteration.
- Implement reversible objects using __reversed__, reversed(), __len__, and __getitem__.. Project objective: Project 06: Numeric Container and Iteration Protocol Suite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#52 | Practice | Python OOP | 📊 Level: Advanced
**Project:** Create a custom numeric container consolidating in-place bitwise behavior, numeric conversion, slicing, subscription, iteration, and reverse traversal.
---
 | [FOOTER RULE - STRICT] End your response with: '--- ⚡ *Coding5s Mentor System — Eliminating Epistemic Debt*' | </v>
      </c>
      <c r="M60" s="52">
        <v>0</v>
      </c>
      <c r="N60" s="102" t="str">
        <f t="shared" si="4"/>
        <v>[ROLE] Careless Python OOP Developer | [TASK] Generate debugging project in Python OOP | [PROJECT] Create a custom numeric container consolidating in-place bitwise behavior, numeric conversion, slicing, subscription, iteration, and reverse traversal. | [TOPICS USED] 
- Implement in-place bitwise mutation using __iand__, __ior__, __ixor__, __ilshift__, and __irshift__.
- Implement unary numeric behavior using __neg__, __pos__, __abs__, __invert__, and __round__.
- Implement numeric and index conversion using __int__, __float__, __complex__, __index__, and __trunc__.
- Implement floor and ceiling conversions using __floor__, __ceil__, math.floor(), and math.ceil().
- Implement container and subscription behavior using __len__, __getitem__, __setitem__, __delitem__, and __contains__.
- Dispatch custom slicing behavior using slice(), slice.indices(), __getitem__, __setitem__, and __delitem__.
- Implement iterable and iterator classes using __iter__, __next__, iter(), next(), and StopIteration.
- Implement reversible objects using __reversed__, reversed(), __len__, and __getitem__. | [LEVEL] Advanced | [OUTPUT] Only header, dataset summary or statement (if any), email intro, objective, expected output, broken code, and footer | [HEADER RULE - STRICT] You MUST start your entire response EXACTLY with this markdown block (do not print anything before it):
### 🚀 Project #52 | Stage 2 | Python OOP | 📊 Level: Advanced | 🌐 Coding5s.com
Project: Project 06: Numeric Container and Iteration Protocol Suite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60"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Create a custom numeric container consolidating in-place bitwise behavior, numeric conversion, slicing, subscription, iteration, and reverse traversal.. Topics involved: 
- Implement in-place bitwise mutation using __iand__, __ior__, __ixor__, __ilshift__, and __irshift__.
- Implement unary numeric behavior using __neg__, __pos__, __abs__, __invert__, and __round__.
- Implement numeric and index conversion using __int__, __float__, __complex__, __index__, and __trunc__.
- Implement floor and ceiling conversions using __floor__, __ceil__, math.floor(), and math.ceil().
- Implement container and subscription behavior using __len__, __getitem__, __setitem__, __delitem__, and __contains__.
- Dispatch custom slicing behavior using slice(), slice.indices(), __getitem__, __setitem__, and __delitem__.
- Implement iterable and iterator classes using __iter__, __next__, iter(), next(), and StopIteration.
- Implement reversible objects using __reversed__, reversed(), __len__, and __getitem__.. Project objective: Project 06: Numeric Container and Iteration Protocol Suite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#52 | Debug | Python OOP | 📊 Level: Advanced
**Project:** Create a custom numeric container consolidating in-place bitwise behavior, numeric conversion, slicing, subscription, iteration, and reverse traversal.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0" s="52">
        <v>0</v>
      </c>
      <c r="Q60" s="102" t="str">
        <f t="shared" si="6"/>
        <v>[ROLE] Tech Lead | [TASK] Assign incomplete project script | [PROJECT] Create a custom numeric container consolidating in-place bitwise behavior, numeric conversion, slicing, subscription, iteration, and reverse traversal. | [TOPICS USED] 
- Implement in-place bitwise mutation using __iand__, __ior__, __ixor__, __ilshift__, and __irshift__.
- Implement unary numeric behavior using __neg__, __pos__, __abs__, __invert__, and __round__.
- Implement numeric and index conversion using __int__, __float__, __complex__, __index__, and __trunc__.
- Implement floor and ceiling conversions using __floor__, __ceil__, math.floor(), and math.ceil().
- Implement container and subscription behavior using __len__, __getitem__, __setitem__, __delitem__, and __contains__.
- Dispatch custom slicing behavior using slice(), slice.indices(), __getitem__, __setitem__, and __delitem__.
- Implement iterable and iterator classes using __iter__, __next__, iter(), next(), and StopIteration.
- Implement reversible objects using __reversed__, reversed(), __len__, and __getitem__.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#52 | Stage 3 | Python OOP | 📊 Level: Advanced | 🌐 Coding5s.com
**Project:** Project 06: Numeric Container and Iteration Protocol Suite
---
 | [EXTERNAL_PACKAGE_PROTOCOL] Require standard pip tooling and requirements.txt file for external dependencies when applicable. | [CHALLENGE_CONSTRAINTS_POLICY] MUST be between 25–40 lines of EXECUTABLE base Python code (STRICT: Do NOT count comments or # TODO blocks). 40–100 Class-based object architecture. Require at least 1 class with internal state management. Logic integration located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60"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Create a custom numeric container consolidating in-place bitwise behavior, numeric conversion, slicing, subscription, iteration, and reverse traversal.. Topics involved: 
- Implement in-place bitwise mutation using __iand__, __ior__, __ixor__, __ilshift__, and __irshift__.
- Implement unary numeric behavior using __neg__, __pos__, __abs__, __invert__, and __round__.
- Implement numeric and index conversion using __int__, __float__, __complex__, __index__, and __trunc__.
- Implement floor and ceiling conversions using __floor__, __ceil__, math.floor(), and math.ceil().
- Implement container and subscription behavior using __len__, __getitem__, __setitem__, __delitem__, and __contains__.
- Dispatch custom slicing behavior using slice(), slice.indices(), __getitem__, __setitem__, and __delitem__.
- Implement iterable and iterator classes using __iter__, __next__, iter(), next(), and StopIteration.
- Implement reversible objects using __reversed__, reversed(), __len__, and __getitem__.. Project objective: Project 06: Numeric Container and Iteration Protocol Suite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#52 | Complete | Python OOP | 📊 Level: Advanced
**Project:** Create a custom numeric container consolidating in-place bitwise behavior, numeric conversion, slicing, subscription, iteration, and reverse traversal.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0" s="52">
        <v>0</v>
      </c>
      <c r="T60" s="102" t="str">
        <f t="shared" si="8"/>
        <v>[ROLE] Tech Lead | [TASK] Provide a messy but functional project for refactoring | [PROJECT] Create a custom numeric container consolidating in-place bitwise behavior, numeric conversion, slicing, subscription, iteration, and reverse traversal. | [TOPICS USED] 
- Implement in-place bitwise mutation using __iand__, __ior__, __ixor__, __ilshift__, and __irshift__.
- Implement unary numeric behavior using __neg__, __pos__, __abs__, __invert__, and __round__.
- Implement numeric and index conversion using __int__, __float__, __complex__, __index__, and __trunc__.
- Implement floor and ceiling conversions using __floor__, __ceil__, math.floor(), and math.ceil().
- Implement container and subscription behavior using __len__, __getitem__, __setitem__, __delitem__, and __contains__.
- Dispatch custom slicing behavior using slice(), slice.indices(), __getitem__, __setitem__, and __delitem__.
- Implement iterable and iterator classes using __iter__, __next__, iter(), next(), and StopIteration.
- Implement reversible objects using __reversed__, reversed(), __len__, and __getitem__. | [LEVEL] Advanced | [PERSONA RULE] Act as a Tech Lead. A junior wrote this working but messy code. Tone: professional but exhausted | [HEADER RULE - STRICT] You MUST start your entire response EXACTLY with this markdown block (do not print anything before it):
### 🚀 Project #52 | Stage 4 | Python OOP | 📊 Level: Advanced | 🌐 Coding5s.com
**Project:** Project 06: Numeric Container and Iteration Protocol Suite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6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PROJECT: Create a custom numeric container consolidating in-place bitwise behavior, numeric conversion, slicing, subscription, iteration, and reverse traversal.. Topics involved: 
- Implement in-place bitwise mutation using __iand__, __ior__, __ixor__, __ilshift__, and __irshift__.
- Implement unary numeric behavior using __neg__, __pos__, __abs__, __invert__, and __round__.
- Implement numeric and index conversion using __int__, __float__, __complex__, __index__, and __trunc__.
- Implement floor and ceiling conversions using __floor__, __ceil__, math.floor(), and math.ceil().
- Implement container and subscription behavior using __len__, __getitem__, __setitem__, __delitem__, and __contains__.
- Dispatch custom slicing behavior using slice(), slice.indices(), __getitem__, __setitem__, and __delitem__.
- Implement iterable and iterator classes using __iter__, __next__, iter(), next(), and StopIteration.
- Implement reversible objects using __reversed__, reversed(), __len__, and __getitem__.. Project objective: Project 06: Numeric Container and Iteration Protocol Suite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#52 | Refactor | Python OOP | 📊 Level: Advanced
**Project:** Create a custom numeric container consolidating in-place bitwise behavior, numeric conversion, slicing, subscription, iteration, and reverse traversal.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0" s="52">
        <v>0</v>
      </c>
      <c r="W60" s="87" t="str">
        <f t="shared" si="10"/>
        <v>[ROLE] Tech Product Manager assigning a Python OOP Jira Ticket | [TASK] Provide a guided project implementation with full solution | [PROJECT] Create a custom numeric container consolidating in-place bitwise behavior, numeric conversion, slicing, subscription, iteration, and reverse traversal. | [TOPICS USED] 
- Implement in-place bitwise mutation using __iand__, __ior__, __ixor__, __ilshift__, and __irshift__.
- Implement unary numeric behavior using __neg__, __pos__, __abs__, __invert__, and __round__.
- Implement numeric and index conversion using __int__, __float__, __complex__, __index__, and __trunc__.
- Implement floor and ceiling conversions using __floor__, __ceil__, math.floor(), and math.ceil().
- Implement container and subscription behavior using __len__, __getitem__, __setitem__, __delitem__, and __contains__.
- Dispatch custom slicing behavior using slice(), slice.indices(), __getitem__, __setitem__, and __delitem__.
- Implement iterable and iterator classes using __iter__, __next__, iter(), next(), and StopIteration.
- Implement reversible objects using __reversed__, reversed(), __len__, and __getitem__.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[HEADER RULE - STRICT] You MUST start your entire response EXACTLY with this markdown block (do not print anything before it):
### 🚀 Project #52 | Stage 5 | Python OOP | 📊 Level: Advanced | 🌐 Coding5s.com
**Project:** Project 06: Numeric Container and Iteration Protocol Suite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6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Create a custom numeric container consolidating in-place bitwise behavior, numeric conversion, slicing, subscription, iteration, and reverse traversal.. Topics integrated: 
- Implement in-place bitwise mutation using __iand__, __ior__, __ixor__, __ilshift__, and __irshift__.
- Implement unary numeric behavior using __neg__, __pos__, __abs__, __invert__, and __round__.
- Implement numeric and index conversion using __int__, __float__, __complex__, __index__, and __trunc__.
- Implement floor and ceiling conversions using __floor__, __ceil__, math.floor(), and math.ceil().
- Implement container and subscription behavior using __len__, __getitem__, __setitem__, __delitem__, and __contains__.
- Dispatch custom slicing behavior using slice(), slice.indices(), __getitem__, __setitem__, and __delitem__.
- Implement iterable and iterator classes using __iter__, __next__, iter(), next(), and StopIteration.
- Implement reversible objects using __reversed__, reversed(), __len__, and __getitem__.. Business Goal: Project 06: Numeric Container and Iteration Protocol Suite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#52 | Extend | Python OOP | 📊 Level: Advanced
**Project:** Create a custom numeric container consolidating in-place bitwise behavior, numeric conversion, slicing, subscription, iteration, and reverse traversal.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0" s="52">
        <v>0</v>
      </c>
      <c r="Z60" s="56" t="str">
        <f t="shared" si="12"/>
        <v>[TASK] Teach through a practical Python OOP -  project following the micro-learning methodology, acting as a supportive tutor, creating a project about  Create a custom numeric container consolidating in-place bitwise behavior, numeric conversion, slicing, subscription, iteration, and reverse traversal. | [TOPICS USED] 
- Implement in-place bitwise mutation using __iand__, __ior__, __ixor__, __ilshift__, and __irshift__.
- Implement unary numeric behavior using __neg__, __pos__, __abs__, __invert__, and __round__.
- Implement numeric and index conversion using __int__, __float__, __complex__, __index__, and __trunc__.
- Implement floor and ceiling conversions using __floor__, __ceil__, math.floor(), and math.ceil().
- Implement container and subscription behavior using __len__, __getitem__, __setitem__, __delitem__, and __contains__.
- Dispatch custom slicing behavior using slice(), slice.indices(), __getitem__, __setitem__, and __delitem__.
- Implement iterable and iterator classes using __iter__, __next__, iter(), next(), and StopIteration.
- Implement reversible objects using __reversed__, reversed(), __len__, and __getitem__.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#52 | Stage 1 | Python OOP | 📊 Level: Advanced | 🌐 Coding5s.com
**Project:** Project 06: Numeric Container and Iteration Protocol Suite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60" s="56" t="str">
        <f t="shared" si="13"/>
        <v>[ROLE] Careless Python OOP Developer | [TASK] Generate debugging project in Python OOP | [PROJECT] Create a custom numeric container consolidating in-place bitwise behavior, numeric conversion, slicing, subscription, iteration, and reverse traversal. | [TOPICS USED] 
- Implement in-place bitwise mutation using __iand__, __ior__, __ixor__, __ilshift__, and __irshift__.
- Implement unary numeric behavior using __neg__, __pos__, __abs__, __invert__, and __round__.
- Implement numeric and index conversion using __int__, __float__, __complex__, __index__, and __trunc__.
- Implement floor and ceiling conversions using __floor__, __ceil__, math.floor(), and math.ceil().
- Implement container and subscription behavior using __len__, __getitem__, __setitem__, __delitem__, and __contains__.
- Dispatch custom slicing behavior using slice(), slice.indices(), __getitem__, __setitem__, and __delitem__.
- Implement iterable and iterator classes using __iter__, __next__, iter(), next(), and StopIteration.
- Implement reversible objects using __reversed__, reversed(), __len__, and __getitem__. | [LEVEL] Advanced | [OUTPUT] Only header, dataset summary or statement (if any), email intro, objective, expected output, broken code, and footer | [HEADER RULE - STRICT] You MUST start your entire response EXACTLY with this markdown block (do not print anything before it):
### 🚀 Project #52 | Stage 2 | Python OOP | 📊 Level: Advanced | 🌐 Coding5s.com
Project: Project 06: Numeric Container and Iteration Protocol Suite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60" s="56" t="str">
        <f t="shared" si="14"/>
        <v>[ROLE] Tech Lead | [TASK] Assign incomplete project script | [PROJECT] Create a custom numeric container consolidating in-place bitwise behavior, numeric conversion, slicing, subscription, iteration, and reverse traversal. | [TOPICS USED] 
- Implement in-place bitwise mutation using __iand__, __ior__, __ixor__, __ilshift__, and __irshift__.
- Implement unary numeric behavior using __neg__, __pos__, __abs__, __invert__, and __round__.
- Implement numeric and index conversion using __int__, __float__, __complex__, __index__, and __trunc__.
- Implement floor and ceiling conversions using __floor__, __ceil__, math.floor(), and math.ceil().
- Implement container and subscription behavior using __len__, __getitem__, __setitem__, __delitem__, and __contains__.
- Dispatch custom slicing behavior using slice(), slice.indices(), __getitem__, __setitem__, and __delitem__.
- Implement iterable and iterator classes using __iter__, __next__, iter(), next(), and StopIteration.
- Implement reversible objects using __reversed__, reversed(), __len__, and __getitem__.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#52 | Stage 3 | Python OOP | 📊 Level: Advanced | 🌐 Coding5s.com
**Project:** Project 06: Numeric Container and Iteration Protocol Suite
---
 | [EXTERNAL_PACKAGE_PROTOCOL] Require standard pip tooling and requirements.txt file for external dependencies when applicable. | [CHALLENGE_CONSTRAINTS_POLICY] MUST be between 25–40 lines of EXECUTABLE base Python code (STRICT: Do NOT count comments or # TODO blocks). 40–100 Class-based object architecture. Require at least 1 class with internal state management. Logic integration located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60" s="56" t="str">
        <f t="shared" si="15"/>
        <v>[ROLE] Tech Lead | [TASK] Provide a messy but functional project for refactoring | [PROJECT] Create a custom numeric container consolidating in-place bitwise behavior, numeric conversion, slicing, subscription, iteration, and reverse traversal. | [TOPICS USED] 
- Implement in-place bitwise mutation using __iand__, __ior__, __ixor__, __ilshift__, and __irshift__.
- Implement unary numeric behavior using __neg__, __pos__, __abs__, __invert__, and __round__.
- Implement numeric and index conversion using __int__, __float__, __complex__, __index__, and __trunc__.
- Implement floor and ceiling conversions using __floor__, __ceil__, math.floor(), and math.ceil().
- Implement container and subscription behavior using __len__, __getitem__, __setitem__, __delitem__, and __contains__.
- Dispatch custom slicing behavior using slice(), slice.indices(), __getitem__, __setitem__, and __delitem__.
- Implement iterable and iterator classes using __iter__, __next__, iter(), next(), and StopIteration.
- Implement reversible objects using __reversed__, reversed(), __len__, and __getitem__. | [LEVEL] Advanced | [PERSONA RULE] Act as a Tech Lead. A junior wrote this working but messy code. Tone: professional but exhausted | [HEADER RULE - STRICT] You MUST start your entire response EXACTLY with this markdown block (do not print anything before it):
### 🚀 Project #52 | Stage 4 | Python OOP | 📊 Level: Advanced | 🌐 Coding5s.com
**Project:** Project 06: Numeric Container and Iteration Protocol Suite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60" s="56" t="str">
        <f t="shared" si="16"/>
        <v>[ROLE] Tech Product Manager assigning a Python OOP Jira Ticket | [TASK] Provide a guided project implementation with full solution | [PROJECT] Create a custom numeric container consolidating in-place bitwise behavior, numeric conversion, slicing, subscription, iteration, and reverse traversal. | [TOPICS USED] 
- Implement in-place bitwise mutation using __iand__, __ior__, __ixor__, __ilshift__, and __irshift__.
- Implement unary numeric behavior using __neg__, __pos__, __abs__, __invert__, and __round__.
- Implement numeric and index conversion using __int__, __float__, __complex__, __index__, and __trunc__.
- Implement floor and ceiling conversions using __floor__, __ceil__, math.floor(), and math.ceil().
- Implement container and subscription behavior using __len__, __getitem__, __setitem__, __delitem__, and __contains__.
- Dispatch custom slicing behavior using slice(), slice.indices(), __getitem__, __setitem__, and __delitem__.
- Implement iterable and iterator classes using __iter__, __next__, iter(), next(), and StopIteration.
- Implement reversible objects using __reversed__, reversed(), __len__, and __getitem__.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[HEADER RULE - STRICT] You MUST start your entire response EXACTLY with this markdown block (do not print anything before it):
### 🚀 Project #52 | Stage 5 | Python OOP | 📊 Level: Advanced | 🌐 Coding5s.com
**Project:** Project 06: Numeric Container and Iteration Protocol Suite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60" s="40"/>
      <c r="AF60" s="40"/>
      <c r="AG60" s="40"/>
      <c r="AH60" s="56" t="str">
        <f t="shared" si="17"/>
        <v/>
      </c>
      <c r="AI60" s="54"/>
      <c r="AJ60" s="54"/>
      <c r="AK60" s="54"/>
      <c r="AL60" s="54"/>
      <c r="AM60" s="54"/>
    </row>
    <row r="61" spans="1:39">
      <c r="A61" s="45" t="str" cm="1">
        <f t="array" ref="A61">IF(H61="PROJECT", CHAR(10) &amp; "- " &amp; _xlfn.TEXTJOIN(CHAR(10) &amp; "- ", TRUE, _xlfn._xlws.FILTER($I$9:$I$1000, ($B$9:$B$1000=B61) * ($H$9:$H$1000="Topic"))), "")</f>
        <v/>
      </c>
      <c r="B61" s="45">
        <f t="shared" si="1"/>
        <v>7</v>
      </c>
      <c r="C61" s="95">
        <v>22</v>
      </c>
      <c r="D61" s="46">
        <v>4</v>
      </c>
      <c r="E61" s="58" t="s">
        <v>46</v>
      </c>
      <c r="F61" s="65">
        <v>53</v>
      </c>
      <c r="G61" s="49" t="s">
        <v>159</v>
      </c>
      <c r="H61" s="66" t="s">
        <v>48</v>
      </c>
      <c r="I61" s="50" t="s">
        <v>857</v>
      </c>
      <c r="J61" s="51" t="s">
        <v>858</v>
      </c>
      <c r="K61" s="129" t="str">
        <f t="shared" si="2"/>
        <v xml:space="preserve">[ROLE] Friendly tutor specializing in Python OOP | [TOPIC] Implement class-based resource management using __enter__, __exit__, with, and contextlib.AbstractContextManager.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#53 | Stage 1 📖 Practice | Python OOP | 📊 Level: Advanced | 🌐 Coding5s.com
**Concept:** Class-Based Context Managers (__enter__, __exit__, with, contextlib.AbstractContextManager)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1"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class-based resource management using __enter__, __exit__, with, and contextlib.AbstractContextManager.. Topic details: Class-Based Context Managers (__enter__, __exit__, with, contextlib.AbstractContextManager)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#53 | Practice | Python OOP | 📊 Level: Advanced
**Topic:** Implement class-based resource management using __enter__, __exit__, with, and contextlib.AbstractContextManager.
---
 | [FOOTER RULE - STRICT] End your response with: '--- ⚡ *Coding5s Mentor System — Eliminating Epistemic Debt*' | </v>
      </c>
      <c r="M61" s="53">
        <v>0</v>
      </c>
      <c r="N61" s="102" t="str">
        <f t="shared" si="4"/>
        <v>[ROLE] Careless Python OOP Developer | [TASK] Generate debugging challenges in Python OOP | | [TOPIC] Implement class-based resource management using __enter__, __exit__, with, and contextlib.AbstractContextManager.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#53 | Stage 2 🐛 Debug | Python OOP | 📊 Level: Advanced | 🌐 Coding5s.com
Concept: Class-Based Context Managers (__enter__, __exit__, with, contextlib.AbstractContextManager)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1"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class-based resource management using __enter__, __exit__, with, and contextlib.AbstractContextManager.. Topic details: Class-Based Context Managers (__enter__, __exit__, with, contextlib.AbstractContextManager)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#53 | Debug | Python OOP | 📊 Level: Advanced
**Topic:** Implement class-based resource management using __enter__, __exit__, with, and contextlib.AbstractContextManager.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1" s="53">
        <v>0</v>
      </c>
      <c r="Q61" s="102" t="str">
        <f t="shared" si="6"/>
        <v>[ROLE] Tech Lead | [TASK] Assign incomplete Python OOP script challenges | [TOPIC] Implement class-based resource management using __enter__, __exit__, with, and contextlib.AbstractContextManager.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#53 | Stage 3 🧩 Complete | Python OOP | 📊 Level: Advanced | 🌐 Coding5s.com
**Concept:** Class-Based Context Managers (__enter__, __exit__, with, contextlib.AbstractContextManager)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class-based resource management using __enter__, __exit__, with, and contextlib.AbstractContextManager..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1"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class-based resource management using __enter__, __exit__, with, and contextlib.AbstractContextManager.. Topic details: Class-Based Context Managers (__enter__, __exit__, with, contextlib.AbstractContextManager)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#53 | Complete | Python OOP | 📊 Level: Advanced
**Topic:** Implement class-based resource management using __enter__, __exit__, with, and contextlib.AbstractContextManager.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1" s="53">
        <v>0</v>
      </c>
      <c r="T61" s="102" t="str">
        <f t="shared" si="8"/>
        <v>[ROLE] Tech Lead | [TASK] Provide intentionally messy but functional code for learning debugging and improvement | [TOPIC] Implement class-based resource management using __enter__, __exit__, with, and contextlib.AbstractContextManager.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#53 | Stage 4 🧹 Refactor | Python OOP | 📊 Level: Advanced | 🌐 Coding5s.com
**Concept:** Class-Based Context Managers (__enter__, __exit__, with, contextlib.AbstractContextManager)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class-based resource management using __enter__, __exit__, with, and contextlib.AbstractContextManager.. Topic details: Class-Based Context Managers (__enter__, __exit__, with, contextlib.AbstractContextManager)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#53 | Refactor | Python OOP | 📊 Level: Advanced
**Topic:** Implement class-based resource management using __enter__, __exit__, with, and contextlib.AbstractContextManager.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1" s="53">
        <v>0</v>
      </c>
      <c r="W61" s="87" t="str">
        <f t="shared" si="10"/>
        <v>[ROLE] Tech Product Manager assigning a Python OOP Jira Ticket | [TASK] Provide a guided implementation exercise with full solution for learning purposes | [TOPIC] Implement class-based resource management using __enter__, __exit__, with, and contextlib.AbstractContextManager.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#53 | Stage 5 | Python OOP | 📊 Level: Advanced | 🌐 Coding5s.com
**Concept:** Class-Based Context Managers (__enter__, __exit__, with, contextlib.AbstractContextManager)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class-based resource management using __enter__, __exit__, with, and contextlib.AbstractContextManager.. Goal: Class-Based Context Managers (__enter__, __exit__, with, contextlib.AbstractContextManager)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#53 | Extend | Python OOP | 📊 Level: Advanced
**Topic:** Implement class-based resource management using __enter__, __exit__, with, and contextlib.AbstractContextManager.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1" s="53">
        <v>0</v>
      </c>
      <c r="Z61" s="56" t="str">
        <f t="shared" si="12"/>
        <v/>
      </c>
      <c r="AA61" s="56" t="str">
        <f t="shared" si="13"/>
        <v/>
      </c>
      <c r="AB61" s="56" t="str">
        <f t="shared" si="14"/>
        <v/>
      </c>
      <c r="AC61" s="56" t="str">
        <f t="shared" si="15"/>
        <v/>
      </c>
      <c r="AD61" s="56" t="str">
        <f t="shared" si="16"/>
        <v/>
      </c>
      <c r="AE61" s="40"/>
      <c r="AF61" s="40"/>
      <c r="AG61" s="40"/>
      <c r="AH61" s="56" t="str">
        <f t="shared" si="17"/>
        <v/>
      </c>
      <c r="AI61" s="54"/>
      <c r="AJ61" s="54"/>
      <c r="AK61" s="54"/>
      <c r="AL61" s="54"/>
      <c r="AM61" s="54"/>
    </row>
    <row r="62" spans="1:39">
      <c r="A62" s="45" t="str" cm="1">
        <f t="array" ref="A62">IF(H62="PROJECT", CHAR(10) &amp; "- " &amp; _xlfn.TEXTJOIN(CHAR(10) &amp; "- ", TRUE, _xlfn._xlws.FILTER($I$9:$I$1000, ($B$9:$B$1000=B62) * ($H$9:$H$1000="Topic"))), "")</f>
        <v/>
      </c>
      <c r="B62" s="45">
        <f t="shared" si="1"/>
        <v>7</v>
      </c>
      <c r="C62" s="95">
        <v>22</v>
      </c>
      <c r="D62" s="57">
        <v>4</v>
      </c>
      <c r="E62" s="58" t="s">
        <v>46</v>
      </c>
      <c r="F62" s="63">
        <v>54</v>
      </c>
      <c r="G62" s="60" t="s">
        <v>159</v>
      </c>
      <c r="H62" s="64" t="s">
        <v>48</v>
      </c>
      <c r="I62" s="61" t="s">
        <v>859</v>
      </c>
      <c r="J62" s="62" t="s">
        <v>860</v>
      </c>
      <c r="K62" s="129" t="str">
        <f t="shared" si="2"/>
        <v xml:space="preserve">[ROLE] Friendly tutor specializing in Python OOP | [TOPIC] Integrate classes with structural matching using __match_args__, match, case, and isinstance().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#54 | Stage 1 📖 Practice | Python OOP | 📊 Level: Advanced | 🌐 Coding5s.com
**Concept:** Class Pattern Matching (__match_args__, match, case, isinstance())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2"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Integrate classes with structural matching using __match_args__, match, case, and isinstance().. Topic details: Class Pattern Matching (__match_args__, match, case, isinstance())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#54 | Practice | Python OOP | 📊 Level: Advanced
**Topic:** Integrate classes with structural matching using __match_args__, match, case, and isinstance().
---
 | [FOOTER RULE - STRICT] End your response with: '--- ⚡ *Coding5s Mentor System — Eliminating Epistemic Debt*' | </v>
      </c>
      <c r="M62" s="52">
        <v>0</v>
      </c>
      <c r="N62" s="102" t="str">
        <f t="shared" si="4"/>
        <v>[ROLE] Careless Python OOP Developer | [TASK] Generate debugging challenges in Python OOP | | [TOPIC] Integrate classes with structural matching using __match_args__, match, case, and isinstance().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#54 | Stage 2 🐛 Debug | Python OOP | 📊 Level: Advanced | 🌐 Coding5s.com
Concept: Class Pattern Matching (__match_args__, match, case, isinstance())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2"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Integrate classes with structural matching using __match_args__, match, case, and isinstance().. Topic details: Class Pattern Matching (__match_args__, match, case, isinstance())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#54 | Debug | Python OOP | 📊 Level: Advanced
**Topic:** Integrate classes with structural matching using __match_args__, match, case, and isinstance().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2" s="52">
        <v>0</v>
      </c>
      <c r="Q62" s="102" t="str">
        <f t="shared" si="6"/>
        <v>[ROLE] Tech Lead | [TASK] Assign incomplete Python OOP script challenges | [TOPIC] Integrate classes with structural matching using __match_args__, match, case, and isinstance().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#54 | Stage 3 🧩 Complete | Python OOP | 📊 Level: Advanced | 🌐 Coding5s.com
**Concept:** Class Pattern Matching (__match_args__, match, case, isinstance())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Integrate classes with structural matching using __match_args__, match, case, and isinstance()..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2"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Integrate classes with structural matching using __match_args__, match, case, and isinstance().. Topic details: Class Pattern Matching (__match_args__, match, case, isinstance())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#54 | Complete | Python OOP | 📊 Level: Advanced
**Topic:** Integrate classes with structural matching using __match_args__, match, case, and isinstance().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2" s="52">
        <v>0</v>
      </c>
      <c r="T62" s="102" t="str">
        <f t="shared" si="8"/>
        <v>[ROLE] Tech Lead | [TASK] Provide intentionally messy but functional code for learning debugging and improvement | [TOPIC] Integrate classes with structural matching using __match_args__, match, case, and isinstance().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#54 | Stage 4 🧹 Refactor | Python OOP | 📊 Level: Advanced | 🌐 Coding5s.com
**Concept:** Class Pattern Matching (__match_args__, match, case, isinstance())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Integrate classes with structural matching using __match_args__, match, case, and isinstance().. Topic details: Class Pattern Matching (__match_args__, match, case, isinstance())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#54 | Refactor | Python OOP | 📊 Level: Advanced
**Topic:** Integrate classes with structural matching using __match_args__, match, case, and isinstance().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2" s="52">
        <v>0</v>
      </c>
      <c r="W62" s="87" t="str">
        <f t="shared" si="10"/>
        <v>[ROLE] Tech Product Manager assigning a Python OOP Jira Ticket | [TASK] Provide a guided implementation exercise with full solution for learning purposes | [TOPIC] Integrate classes with structural matching using __match_args__, match, case, and isinstance().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#54 | Stage 5 | Python OOP | 📊 Level: Advanced | 🌐 Coding5s.com
**Concept:** Class Pattern Matching (__match_args__, match, case, isinstance())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Integrate classes with structural matching using __match_args__, match, case, and isinstance().. Goal: Class Pattern Matching (__match_args__, match, case, isinstance())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#54 | Extend | Python OOP | 📊 Level: Advanced
**Topic:** Integrate classes with structural matching using __match_args__, match, case, and isinstance().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2" s="52">
        <v>0</v>
      </c>
      <c r="Z62" s="56" t="str">
        <f t="shared" si="12"/>
        <v/>
      </c>
      <c r="AA62" s="56" t="str">
        <f t="shared" si="13"/>
        <v/>
      </c>
      <c r="AB62" s="56" t="str">
        <f t="shared" si="14"/>
        <v/>
      </c>
      <c r="AC62" s="56" t="str">
        <f t="shared" si="15"/>
        <v/>
      </c>
      <c r="AD62" s="56" t="str">
        <f t="shared" si="16"/>
        <v/>
      </c>
      <c r="AE62" s="40"/>
      <c r="AF62" s="40"/>
      <c r="AG62" s="40"/>
      <c r="AH62" s="56" t="str">
        <f t="shared" si="17"/>
        <v/>
      </c>
      <c r="AI62" s="54"/>
      <c r="AJ62" s="54"/>
      <c r="AK62" s="54"/>
      <c r="AL62" s="54"/>
      <c r="AM62" s="54"/>
    </row>
    <row r="63" spans="1:39">
      <c r="A63" s="45" t="str" cm="1">
        <f t="array" ref="A63">IF(H63="PROJECT", CHAR(10) &amp; "- " &amp; _xlfn.TEXTJOIN(CHAR(10) &amp; "- ", TRUE, _xlfn._xlws.FILTER($I$9:$I$1000, ($B$9:$B$1000=B63) * ($H$9:$H$1000="Topic"))), "")</f>
        <v/>
      </c>
      <c r="B63" s="45">
        <f t="shared" si="1"/>
        <v>7</v>
      </c>
      <c r="C63" s="95">
        <v>20</v>
      </c>
      <c r="D63" s="46">
        <v>4</v>
      </c>
      <c r="E63" s="58" t="s">
        <v>46</v>
      </c>
      <c r="F63" s="65">
        <v>55</v>
      </c>
      <c r="G63" s="49" t="s">
        <v>158</v>
      </c>
      <c r="H63" s="66" t="s">
        <v>48</v>
      </c>
      <c r="I63" s="50" t="s">
        <v>861</v>
      </c>
      <c r="J63" s="51" t="s">
        <v>862</v>
      </c>
      <c r="K63" s="129" t="str">
        <f t="shared" si="2"/>
        <v xml:space="preserve">[ROLE] Friendly tutor specializing in Python OOP | [TOPIC] Implement single inheritance using class Child(Base), super(), issubclass(), and isinstance().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#55 | Stage 1 📖 Practice | Python OOP | 📊 Level: Intermediate | 🌐 Coding5s.com
**Concept:** Single Inheritance Mechanics (class Child(Base), super(), issubclass(), isinstance())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3"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single inheritance using class Child(Base), super(), issubclass(), and isinstance().. Topic details: Single Inheritance Mechanics (class Child(Base), super(), issubclass(), isinstance())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#55 | Practice | Python OOP | 📊 Level: Intermediate
**Topic:** Implement single inheritance using class Child(Base), super(), issubclass(), and isinstance().
---
 | [FOOTER RULE - STRICT] End your response with: '--- ⚡ *Coding5s Mentor System — Eliminating Epistemic Debt*' | </v>
      </c>
      <c r="M63" s="53">
        <v>0</v>
      </c>
      <c r="N63" s="102" t="str">
        <f t="shared" si="4"/>
        <v>[ROLE] Careless Python OOP Developer | [TASK] Generate debugging challenges in Python OOP | | [TOPIC] Implement single inheritance using class Child(Base), super(), issubclass(), and isinstance().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#55 | Stage 2 🐛 Debug | Python OOP | 📊 Level: Intermediate | 🌐 Coding5s.com
Concept: Single Inheritance Mechanics (class Child(Base), super(), issubclass(), isinstance())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3"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single inheritance using class Child(Base), super(), issubclass(), and isinstance().. Topic details: Single Inheritance Mechanics (class Child(Base), super(), issubclass(), isinstance())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#55 | Debug | Python OOP | 📊 Level: Intermediate
**Topic:** Implement single inheritance using class Child(Base), super(), issubclass(), and isinstance().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3" s="53">
        <v>0</v>
      </c>
      <c r="Q63" s="102" t="str">
        <f t="shared" si="6"/>
        <v>[ROLE] Tech Lead | [TASK] Assign incomplete Python OOP script challenges | [TOPIC] Implement single inheritance using class Child(Base), super(), issubclass(), and isinstance().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#55 | Stage 3 🧩 Complete | Python OOP | 📊 Level: Intermediate | 🌐 Coding5s.com
**Concept:** Single Inheritance Mechanics (class Child(Base), super(), issubclass(), isinstance())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single inheritance using class Child(Base), super(), issubclass(), and isinstance()..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3"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single inheritance using class Child(Base), super(), issubclass(), and isinstance().. Topic details: Single Inheritance Mechanics (class Child(Base), super(), issubclass(), isinstance())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#55 | Complete | Python OOP | 📊 Level: Intermediate
**Topic:** Implement single inheritance using class Child(Base), super(), issubclass(), and isinstance().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3" s="53">
        <v>0</v>
      </c>
      <c r="T63" s="102" t="str">
        <f t="shared" si="8"/>
        <v>[ROLE] Tech Lead | [TASK] Provide intentionally messy but functional code for learning debugging and improvement | [TOPIC] Implement single inheritance using class Child(Base), super(), issubclass(), and isinstance(). | [LEVEL] Intermediate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#55 | Stage 4 🧹 Refactor | Python OOP | 📊 Level: Intermediate | 🌐 Coding5s.com
**Concept:** Single Inheritance Mechanics (class Child(Base), super(), issubclass(), isinstance())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single inheritance using class Child(Base), super(), issubclass(), and isinstance().. Topic details: Single Inheritance Mechanics (class Child(Base), super(), issubclass(), isinstance())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#55 | Refactor | Python OOP | 📊 Level: Intermediate
**Topic:** Implement single inheritance using class Child(Base), super(), issubclass(), and isinstance().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3" s="53">
        <v>0</v>
      </c>
      <c r="W63" s="87" t="str">
        <f t="shared" si="10"/>
        <v>[ROLE] Tech Product Manager assigning a Python OOP Jira Ticket | [TASK] Provide a guided implementation exercise with full solution for learning purposes | [TOPIC] Implement single inheritance using class Child(Base), super(), issubclass(), and isinstance().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#55 | Stage 5 | Python OOP | 📊 Level: Intermediate | 🌐 Coding5s.com
**Concept:** Single Inheritance Mechanics (class Child(Base), super(), issubclass(), isinstance())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single inheritance using class Child(Base), super(), issubclass(), and isinstance().. Goal: Single Inheritance Mechanics (class Child(Base), super(), issubclass(), isinstance())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#55 | Extend | Python OOP | 📊 Level: Intermediate
**Topic:** Implement single inheritance using class Child(Base), super(), issubclass(), and isinstance().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3" s="53">
        <v>0</v>
      </c>
      <c r="Z63" s="56" t="str">
        <f t="shared" si="12"/>
        <v/>
      </c>
      <c r="AA63" s="56" t="str">
        <f t="shared" si="13"/>
        <v/>
      </c>
      <c r="AB63" s="56" t="str">
        <f t="shared" si="14"/>
        <v/>
      </c>
      <c r="AC63" s="56" t="str">
        <f t="shared" si="15"/>
        <v/>
      </c>
      <c r="AD63" s="56" t="str">
        <f t="shared" si="16"/>
        <v/>
      </c>
      <c r="AE63" s="40"/>
      <c r="AF63" s="40"/>
      <c r="AG63" s="40"/>
      <c r="AH63" s="56" t="str">
        <f t="shared" si="17"/>
        <v/>
      </c>
      <c r="AI63" s="54"/>
      <c r="AJ63" s="54"/>
      <c r="AK63" s="54"/>
      <c r="AL63" s="54"/>
      <c r="AM63" s="54"/>
    </row>
    <row r="64" spans="1:39">
      <c r="A64" s="45" t="str" cm="1">
        <f t="array" ref="A64">IF(H64="PROJECT", CHAR(10) &amp; "- " &amp; _xlfn.TEXTJOIN(CHAR(10) &amp; "- ", TRUE, _xlfn._xlws.FILTER($I$9:$I$1000, ($B$9:$B$1000=B64) * ($H$9:$H$1000="Topic"))), "")</f>
        <v/>
      </c>
      <c r="B64" s="45">
        <f t="shared" si="1"/>
        <v>7</v>
      </c>
      <c r="C64" s="95">
        <v>20</v>
      </c>
      <c r="D64" s="57">
        <v>4</v>
      </c>
      <c r="E64" s="58" t="s">
        <v>46</v>
      </c>
      <c r="F64" s="63">
        <v>56</v>
      </c>
      <c r="G64" s="60" t="s">
        <v>158</v>
      </c>
      <c r="H64" s="64" t="s">
        <v>48</v>
      </c>
      <c r="I64" s="61" t="s">
        <v>863</v>
      </c>
      <c r="J64" s="62" t="s">
        <v>864</v>
      </c>
      <c r="K64" s="129" t="str">
        <f t="shared" si="2"/>
        <v xml:space="preserve">[ROLE] Friendly tutor specializing in Python OOP | [TOPIC] Override and extend parent behavior using def, super(), __init__, and return.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#56 | Stage 1 📖 Practice | Python OOP | 📊 Level: Intermediate | 🌐 Coding5s.com
**Concept:** Method Overriding and Parent Extension (def, super(), __init__, return)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4"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Override and extend parent behavior using def, super(), __init__, and return.. Topic details: Method Overriding and Parent Extension (def, super(), __init__, return)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#56 | Practice | Python OOP | 📊 Level: Intermediate
**Topic:** Override and extend parent behavior using def, super(), __init__, and return.
---
 | [FOOTER RULE - STRICT] End your response with: '--- ⚡ *Coding5s Mentor System — Eliminating Epistemic Debt*' | </v>
      </c>
      <c r="M64" s="52">
        <v>0</v>
      </c>
      <c r="N64" s="102" t="str">
        <f t="shared" si="4"/>
        <v>[ROLE] Careless Python OOP Developer | [TASK] Generate debugging challenges in Python OOP | | [TOPIC] Override and extend parent behavior using def, super(), __init__, and return.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#56 | Stage 2 🐛 Debug | Python OOP | 📊 Level: Intermediate | 🌐 Coding5s.com
Concept: Method Overriding and Parent Extension (def, super(), __init__, return)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4"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Override and extend parent behavior using def, super(), __init__, and return.. Topic details: Method Overriding and Parent Extension (def, super(), __init__, return)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#56 | Debug | Python OOP | 📊 Level: Intermediate
**Topic:** Override and extend parent behavior using def, super(), __init__, and return.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4" s="52">
        <v>0</v>
      </c>
      <c r="Q64" s="102" t="str">
        <f t="shared" si="6"/>
        <v>[ROLE] Tech Lead | [TASK] Assign incomplete Python OOP script challenges | [TOPIC] Override and extend parent behavior using def, super(), __init__, and return.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#56 | Stage 3 🧩 Complete | Python OOP | 📊 Level: Intermediate | 🌐 Coding5s.com
**Concept:** Method Overriding and Parent Extension (def, super(), __init__, return)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Override and extend parent behavior using def, super(), __init__, and return..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4"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Override and extend parent behavior using def, super(), __init__, and return.. Topic details: Method Overriding and Parent Extension (def, super(), __init__, return)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#56 | Complete | Python OOP | 📊 Level: Intermediate
**Topic:** Override and extend parent behavior using def, super(), __init__, and return.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4" s="52">
        <v>0</v>
      </c>
      <c r="T64" s="102" t="str">
        <f t="shared" si="8"/>
        <v>[ROLE] Tech Lead | [TASK] Provide intentionally messy but functional code for learning debugging and improvement | [TOPIC] Override and extend parent behavior using def, super(), __init__, and return. | [LEVEL] Intermediate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#56 | Stage 4 🧹 Refactor | Python OOP | 📊 Level: Intermediate | 🌐 Coding5s.com
**Concept:** Method Overriding and Parent Extension (def, super(), __init__, return)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Override and extend parent behavior using def, super(), __init__, and return.. Topic details: Method Overriding and Parent Extension (def, super(), __init__, return)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#56 | Refactor | Python OOP | 📊 Level: Intermediate
**Topic:** Override and extend parent behavior using def, super(), __init__, and return.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4" s="52">
        <v>0</v>
      </c>
      <c r="W64" s="87" t="str">
        <f t="shared" si="10"/>
        <v>[ROLE] Tech Product Manager assigning a Python OOP Jira Ticket | [TASK] Provide a guided implementation exercise with full solution for learning purposes | [TOPIC] Override and extend parent behavior using def, super(), __init__, and return.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#56 | Stage 5 | Python OOP | 📊 Level: Intermediate | 🌐 Coding5s.com
**Concept:** Method Overriding and Parent Extension (def, super(), __init__, return)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Override and extend parent behavior using def, super(), __init__, and return.. Goal: Method Overriding and Parent Extension (def, super(), __init__, return)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#56 | Extend | Python OOP | 📊 Level: Intermediate
**Topic:** Override and extend parent behavior using def, super(), __init__, and return.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4" s="52">
        <v>0</v>
      </c>
      <c r="Z64" s="56" t="str">
        <f t="shared" si="12"/>
        <v/>
      </c>
      <c r="AA64" s="56" t="str">
        <f t="shared" si="13"/>
        <v/>
      </c>
      <c r="AB64" s="56" t="str">
        <f t="shared" si="14"/>
        <v/>
      </c>
      <c r="AC64" s="56" t="str">
        <f t="shared" si="15"/>
        <v/>
      </c>
      <c r="AD64" s="56" t="str">
        <f t="shared" si="16"/>
        <v/>
      </c>
      <c r="AE64" s="40"/>
      <c r="AF64" s="40"/>
      <c r="AG64" s="40"/>
      <c r="AH64" s="56" t="str">
        <f t="shared" si="17"/>
        <v/>
      </c>
      <c r="AI64" s="54"/>
      <c r="AJ64" s="54"/>
      <c r="AK64" s="54"/>
      <c r="AL64" s="54"/>
      <c r="AM64" s="54"/>
    </row>
    <row r="65" spans="1:39">
      <c r="A65" s="45" t="str" cm="1">
        <f t="array" ref="A65">IF(H65="PROJECT", CHAR(10) &amp; "- " &amp; _xlfn.TEXTJOIN(CHAR(10) &amp; "- ", TRUE, _xlfn._xlws.FILTER($I$9:$I$1000, ($B$9:$B$1000=B65) * ($H$9:$H$1000="Topic"))), "")</f>
        <v/>
      </c>
      <c r="B65" s="45">
        <f t="shared" si="1"/>
        <v>7</v>
      </c>
      <c r="C65" s="95">
        <v>24</v>
      </c>
      <c r="D65" s="46">
        <v>5</v>
      </c>
      <c r="E65" s="58" t="s">
        <v>46</v>
      </c>
      <c r="F65" s="65">
        <v>57</v>
      </c>
      <c r="G65" s="49" t="s">
        <v>159</v>
      </c>
      <c r="H65" s="66" t="s">
        <v>48</v>
      </c>
      <c r="I65" s="50" t="s">
        <v>865</v>
      </c>
      <c r="J65" s="51" t="s">
        <v>866</v>
      </c>
      <c r="K65" s="129" t="str">
        <f t="shared" si="2"/>
        <v xml:space="preserve">[ROLE] Friendly tutor specializing in Python OOP | [TOPIC] Implement multiple inheritance and inspect resolution order using class Child(A, B), __mro__, mro(), and super().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#57 | Stage 1 📖 Practice | Python OOP | 📊 Level: Advanced | 🌐 Coding5s.com
**Concept:** Multiple Inheritance and MRO (class Child(A, B), __mro__, mro(), super())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5"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multiple inheritance and inspect resolution order using class Child(A, B), __mro__, mro(), and super().. Topic details: Multiple Inheritance and MRO (class Child(A, B), __mro__, mro(), super())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#57 | Practice | Python OOP | 📊 Level: Advanced
**Topic:** Implement multiple inheritance and inspect resolution order using class Child(A, B), __mro__, mro(), and super().
---
 | [FOOTER RULE - STRICT] End your response with: '--- ⚡ *Coding5s Mentor System — Eliminating Epistemic Debt*' | </v>
      </c>
      <c r="M65" s="53">
        <v>0</v>
      </c>
      <c r="N65" s="102" t="str">
        <f t="shared" si="4"/>
        <v>[ROLE] Careless Python OOP Developer | [TASK] Generate debugging challenges in Python OOP | | [TOPIC] Implement multiple inheritance and inspect resolution order using class Child(A, B), __mro__, mro(), and super().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#57 | Stage 2 🐛 Debug | Python OOP | 📊 Level: Advanced | 🌐 Coding5s.com
Concept: Multiple Inheritance and MRO (class Child(A, B), __mro__, mro(), super())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5"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multiple inheritance and inspect resolution order using class Child(A, B), __mro__, mro(), and super().. Topic details: Multiple Inheritance and MRO (class Child(A, B), __mro__, mro(), super())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#57 | Debug | Python OOP | 📊 Level: Advanced
**Topic:** Implement multiple inheritance and inspect resolution order using class Child(A, B), __mro__, mro(), and super().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5" s="53">
        <v>0</v>
      </c>
      <c r="Q65" s="102" t="str">
        <f t="shared" si="6"/>
        <v>[ROLE] Tech Lead | [TASK] Assign incomplete Python OOP script challenges | [TOPIC] Implement multiple inheritance and inspect resolution order using class Child(A, B), __mro__, mro(), and super().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#57 | Stage 3 🧩 Complete | Python OOP | 📊 Level: Advanced | 🌐 Coding5s.com
**Concept:** Multiple Inheritance and MRO (class Child(A, B), __mro__, mro(), super())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multiple inheritance and inspect resolution order using class Child(A, B), __mro__, mro(), and super()..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5"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multiple inheritance and inspect resolution order using class Child(A, B), __mro__, mro(), and super().. Topic details: Multiple Inheritance and MRO (class Child(A, B), __mro__, mro(), super())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#57 | Complete | Python OOP | 📊 Level: Advanced
**Topic:** Implement multiple inheritance and inspect resolution order using class Child(A, B), __mro__, mro(), and super().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5" s="53">
        <v>0</v>
      </c>
      <c r="T65" s="102" t="str">
        <f t="shared" si="8"/>
        <v>[ROLE] Tech Lead | [TASK] Provide intentionally messy but functional code for learning debugging and improvement | [TOPIC] Implement multiple inheritance and inspect resolution order using class Child(A, B), __mro__, mro(), and super().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#57 | Stage 4 🧹 Refactor | Python OOP | 📊 Level: Advanced | 🌐 Coding5s.com
**Concept:** Multiple Inheritance and MRO (class Child(A, B), __mro__, mro(), super())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multiple inheritance and inspect resolution order using class Child(A, B), __mro__, mro(), and super().. Topic details: Multiple Inheritance and MRO (class Child(A, B), __mro__, mro(), super())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#57 | Refactor | Python OOP | 📊 Level: Advanced
**Topic:** Implement multiple inheritance and inspect resolution order using class Child(A, B), __mro__, mro(), and super().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5" s="53">
        <v>0</v>
      </c>
      <c r="W65" s="87" t="str">
        <f t="shared" si="10"/>
        <v>[ROLE] Tech Product Manager assigning a Python OOP Jira Ticket | [TASK] Provide a guided implementation exercise with full solution for learning purposes | [TOPIC] Implement multiple inheritance and inspect resolution order using class Child(A, B), __mro__, mro(), and super().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#57 | Stage 5 | Python OOP | 📊 Level: Advanced | 🌐 Coding5s.com
**Concept:** Multiple Inheritance and MRO (class Child(A, B), __mro__, mro(), super())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multiple inheritance and inspect resolution order using class Child(A, B), __mro__, mro(), and super().. Goal: Multiple Inheritance and MRO (class Child(A, B), __mro__, mro(), super())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#57 | Extend | Python OOP | 📊 Level: Advanced
**Topic:** Implement multiple inheritance and inspect resolution order using class Child(A, B), __mro__, mro(), and super().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5" s="53">
        <v>0</v>
      </c>
      <c r="Z65" s="56" t="str">
        <f t="shared" si="12"/>
        <v/>
      </c>
      <c r="AA65" s="56" t="str">
        <f t="shared" si="13"/>
        <v/>
      </c>
      <c r="AB65" s="56" t="str">
        <f t="shared" si="14"/>
        <v/>
      </c>
      <c r="AC65" s="56" t="str">
        <f t="shared" si="15"/>
        <v/>
      </c>
      <c r="AD65" s="56" t="str">
        <f t="shared" si="16"/>
        <v/>
      </c>
      <c r="AE65" s="40"/>
      <c r="AF65" s="40"/>
      <c r="AG65" s="40"/>
      <c r="AH65" s="56" t="str">
        <f t="shared" si="17"/>
        <v/>
      </c>
      <c r="AI65" s="54"/>
      <c r="AJ65" s="54"/>
      <c r="AK65" s="54"/>
      <c r="AL65" s="54"/>
      <c r="AM65" s="54"/>
    </row>
    <row r="66" spans="1:39">
      <c r="A66" s="45" t="str" cm="1">
        <f t="array" ref="A66">IF(H66="PROJECT", CHAR(10) &amp; "- " &amp; _xlfn.TEXTJOIN(CHAR(10) &amp; "- ", TRUE, _xlfn._xlws.FILTER($I$9:$I$1000, ($B$9:$B$1000=B66) * ($H$9:$H$1000="Topic"))), "")</f>
        <v/>
      </c>
      <c r="B66" s="45">
        <f t="shared" si="1"/>
        <v>7</v>
      </c>
      <c r="C66" s="95">
        <v>25</v>
      </c>
      <c r="D66" s="57">
        <v>5</v>
      </c>
      <c r="E66" s="58" t="s">
        <v>46</v>
      </c>
      <c r="F66" s="63">
        <v>58</v>
      </c>
      <c r="G66" s="60" t="s">
        <v>159</v>
      </c>
      <c r="H66" s="64" t="s">
        <v>48</v>
      </c>
      <c r="I66" s="61" t="s">
        <v>867</v>
      </c>
      <c r="J66" s="62" t="s">
        <v>868</v>
      </c>
      <c r="K66" s="129" t="str">
        <f t="shared" si="2"/>
        <v xml:space="preserve">[ROLE] Friendly tutor specializing in Python OOP | [TOPIC] Implement cooperative mixins and diamond initialization using super(), *args, **kwargs, __init__, and mro().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25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#58 | Stage 1 📖 Practice | Python OOP | 📊 Level: Advanced | 🌐 Coding5s.com
**Concept:** Cooperative Mixins and Diamond Calls (super(), *args, **kwargs, __init__, mro())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6"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cooperative mixins and diamond initialization using super(), *args, **kwargs, __init__, and mro().. Topic details: Cooperative Mixins and Diamond Calls (super(), *args, **kwargs, __init__, mro())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#58 | Practice | Python OOP | 📊 Level: Advanced
**Topic:** Implement cooperative mixins and diamond initialization using super(), *args, **kwargs, __init__, and mro().
---
 | [FOOTER RULE - STRICT] End your response with: '--- ⚡ *Coding5s Mentor System — Eliminating Epistemic Debt*' | </v>
      </c>
      <c r="M66" s="52">
        <v>0</v>
      </c>
      <c r="N66" s="102" t="str">
        <f t="shared" si="4"/>
        <v>[ROLE] Careless Python OOP Developer | [TASK] Generate debugging challenges in Python OOP | | [TOPIC] Implement cooperative mixins and diamond initialization using super(), *args, **kwargs, __init__, and mro().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#58 | Stage 2 🐛 Debug | Python OOP | 📊 Level: Advanced | 🌐 Coding5s.com
Concept: Cooperative Mixins and Diamond Calls (super(), *args, **kwargs, __init__, mro())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6"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cooperative mixins and diamond initialization using super(), *args, **kwargs, __init__, and mro().. Topic details: Cooperative Mixins and Diamond Calls (super(), *args, **kwargs, __init__, mro())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#58 | Debug | Python OOP | 📊 Level: Advanced
**Topic:** Implement cooperative mixins and diamond initialization using super(), *args, **kwargs, __init__, and mro().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6" s="52">
        <v>0</v>
      </c>
      <c r="Q66" s="102" t="str">
        <f t="shared" si="6"/>
        <v>[ROLE] Tech Lead | [TASK] Assign incomplete Python OOP script challenges | [TOPIC] Implement cooperative mixins and diamond initialization using super(), *args, **kwargs, __init__, and mro().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#58 | Stage 3 🧩 Complete | Python OOP | 📊 Level: Advanced | 🌐 Coding5s.com
**Concept:** Cooperative Mixins and Diamond Calls (super(), *args, **kwargs, __init__, mro())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cooperative mixins and diamond initialization using super(), *args, **kwargs, __init__, and mro()..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6"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cooperative mixins and diamond initialization using super(), *args, **kwargs, __init__, and mro().. Topic details: Cooperative Mixins and Diamond Calls (super(), *args, **kwargs, __init__, mro())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#58 | Complete | Python OOP | 📊 Level: Advanced
**Topic:** Implement cooperative mixins and diamond initialization using super(), *args, **kwargs, __init__, and mro().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6" s="52">
        <v>0</v>
      </c>
      <c r="T66" s="102" t="str">
        <f t="shared" si="8"/>
        <v>[ROLE] Tech Lead | [TASK] Provide intentionally messy but functional code for learning debugging and improvement | [TOPIC] Implement cooperative mixins and diamond initialization using super(), *args, **kwargs, __init__, and mro().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#58 | Stage 4 🧹 Refactor | Python OOP | 📊 Level: Advanced | 🌐 Coding5s.com
**Concept:** Cooperative Mixins and Diamond Calls (super(), *args, **kwargs, __init__, mro())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cooperative mixins and diamond initialization using super(), *args, **kwargs, __init__, and mro().. Topic details: Cooperative Mixins and Diamond Calls (super(), *args, **kwargs, __init__, mro())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#58 | Refactor | Python OOP | 📊 Level: Advanced
**Topic:** Implement cooperative mixins and diamond initialization using super(), *args, **kwargs, __init__, and mro().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6" s="52">
        <v>0</v>
      </c>
      <c r="W66" s="87" t="str">
        <f t="shared" si="10"/>
        <v>[ROLE] Tech Product Manager assigning a Python OOP Jira Ticket | [TASK] Provide a guided implementation exercise with full solution for learning purposes | [TOPIC] Implement cooperative mixins and diamond initialization using super(), *args, **kwargs, __init__, and mro().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#58 | Stage 5 | Python OOP | 📊 Level: Advanced | 🌐 Coding5s.com
**Concept:** Cooperative Mixins and Diamond Calls (super(), *args, **kwargs, __init__, mro())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cooperative mixins and diamond initialization using super(), *args, **kwargs, __init__, and mro().. Goal: Cooperative Mixins and Diamond Calls (super(), *args, **kwargs, __init__, mro())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#58 | Extend | Python OOP | 📊 Level: Advanced
**Topic:** Implement cooperative mixins and diamond initialization using super(), *args, **kwargs, __init__, and mro().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6" s="52">
        <v>0</v>
      </c>
      <c r="Z66" s="56" t="str">
        <f t="shared" si="12"/>
        <v/>
      </c>
      <c r="AA66" s="56" t="str">
        <f t="shared" si="13"/>
        <v/>
      </c>
      <c r="AB66" s="56" t="str">
        <f t="shared" si="14"/>
        <v/>
      </c>
      <c r="AC66" s="56" t="str">
        <f t="shared" si="15"/>
        <v/>
      </c>
      <c r="AD66" s="56" t="str">
        <f t="shared" si="16"/>
        <v/>
      </c>
      <c r="AE66" s="40"/>
      <c r="AF66" s="40"/>
      <c r="AG66" s="40"/>
      <c r="AH66" s="56" t="str">
        <f t="shared" si="17"/>
        <v/>
      </c>
      <c r="AI66" s="54"/>
      <c r="AJ66" s="54"/>
      <c r="AK66" s="54"/>
      <c r="AL66" s="54"/>
      <c r="AM66" s="54"/>
    </row>
    <row r="67" spans="1:39">
      <c r="A67" s="45" t="str" cm="1">
        <f t="array" ref="A67">IF(H67="PROJECT", CHAR(10) &amp; "- " &amp; _xlfn.TEXTJOIN(CHAR(10) &amp; "- ", TRUE, _xlfn._xlws.FILTER($I$9:$I$1000, ($B$9:$B$1000=B67) * ($H$9:$H$1000="Topic"))), "")</f>
        <v/>
      </c>
      <c r="B67" s="45">
        <f t="shared" si="1"/>
        <v>7</v>
      </c>
      <c r="C67" s="95">
        <v>22</v>
      </c>
      <c r="D67" s="46">
        <v>4</v>
      </c>
      <c r="E67" s="58" t="s">
        <v>46</v>
      </c>
      <c r="F67" s="65">
        <v>59</v>
      </c>
      <c r="G67" s="49" t="s">
        <v>159</v>
      </c>
      <c r="H67" s="66" t="s">
        <v>48</v>
      </c>
      <c r="I67" s="50" t="s">
        <v>869</v>
      </c>
      <c r="J67" s="51" t="s">
        <v>870</v>
      </c>
      <c r="K67" s="129" t="str">
        <f t="shared" si="2"/>
        <v xml:space="preserve">[ROLE] Friendly tutor specializing in Python OOP | [TOPIC] Extend built-in collections using list, dict, set, and super().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#59 | Stage 1 📖 Practice | Python OOP | 📊 Level: Advanced | 🌐 Coding5s.com
**Concept:** Built-In Collection Subclassing (list, dict, set, super())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7"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Extend built-in collections using list, dict, set, and super().. Topic details: Built-In Collection Subclassing (list, dict, set, super())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#59 | Practice | Python OOP | 📊 Level: Advanced
**Topic:** Extend built-in collections using list, dict, set, and super().
---
 | [FOOTER RULE - STRICT] End your response with: '--- ⚡ *Coding5s Mentor System — Eliminating Epistemic Debt*' | </v>
      </c>
      <c r="M67" s="53">
        <v>0</v>
      </c>
      <c r="N67" s="102" t="str">
        <f t="shared" si="4"/>
        <v>[ROLE] Careless Python OOP Developer | [TASK] Generate debugging challenges in Python OOP | | [TOPIC] Extend built-in collections using list, dict, set, and super().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#59 | Stage 2 🐛 Debug | Python OOP | 📊 Level: Advanced | 🌐 Coding5s.com
Concept: Built-In Collection Subclassing (list, dict, set, super())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7"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Extend built-in collections using list, dict, set, and super().. Topic details: Built-In Collection Subclassing (list, dict, set, super())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#59 | Debug | Python OOP | 📊 Level: Advanced
**Topic:** Extend built-in collections using list, dict, set, and super().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7" s="53">
        <v>0</v>
      </c>
      <c r="Q67" s="102" t="str">
        <f t="shared" si="6"/>
        <v>[ROLE] Tech Lead | [TASK] Assign incomplete Python OOP script challenges | [TOPIC] Extend built-in collections using list, dict, set, and super().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#59 | Stage 3 🧩 Complete | Python OOP | 📊 Level: Advanced | 🌐 Coding5s.com
**Concept:** Built-In Collection Subclassing (list, dict, set, super())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Extend built-in collections using list, dict, set, and super()..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7"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Extend built-in collections using list, dict, set, and super().. Topic details: Built-In Collection Subclassing (list, dict, set, super())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#59 | Complete | Python OOP | 📊 Level: Advanced
**Topic:** Extend built-in collections using list, dict, set, and super().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7" s="53">
        <v>0</v>
      </c>
      <c r="T67" s="102" t="str">
        <f t="shared" si="8"/>
        <v>[ROLE] Tech Lead | [TASK] Provide intentionally messy but functional code for learning debugging and improvement | [TOPIC] Extend built-in collections using list, dict, set, and super().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#59 | Stage 4 🧹 Refactor | Python OOP | 📊 Level: Advanced | 🌐 Coding5s.com
**Concept:** Built-In Collection Subclassing (list, dict, set, super())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Extend built-in collections using list, dict, set, and super().. Topic details: Built-In Collection Subclassing (list, dict, set, super())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#59 | Refactor | Python OOP | 📊 Level: Advanced
**Topic:** Extend built-in collections using list, dict, set, and super().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7" s="53">
        <v>0</v>
      </c>
      <c r="W67" s="87" t="str">
        <f t="shared" si="10"/>
        <v>[ROLE] Tech Product Manager assigning a Python OOP Jira Ticket | [TASK] Provide a guided implementation exercise with full solution for learning purposes | [TOPIC] Extend built-in collections using list, dict, set, and super().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#59 | Stage 5 | Python OOP | 📊 Level: Advanced | 🌐 Coding5s.com
**Concept:** Built-In Collection Subclassing (list, dict, set, super())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Extend built-in collections using list, dict, set, and super().. Goal: Built-In Collection Subclassing (list, dict, set, super())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#59 | Extend | Python OOP | 📊 Level: Advanced
**Topic:** Extend built-in collections using list, dict, set, and super().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7" s="53">
        <v>0</v>
      </c>
      <c r="Z67" s="56" t="str">
        <f t="shared" si="12"/>
        <v/>
      </c>
      <c r="AA67" s="56" t="str">
        <f t="shared" si="13"/>
        <v/>
      </c>
      <c r="AB67" s="56" t="str">
        <f t="shared" si="14"/>
        <v/>
      </c>
      <c r="AC67" s="56" t="str">
        <f t="shared" si="15"/>
        <v/>
      </c>
      <c r="AD67" s="56" t="str">
        <f t="shared" si="16"/>
        <v/>
      </c>
      <c r="AE67" s="40"/>
      <c r="AF67" s="40"/>
      <c r="AG67" s="40"/>
      <c r="AH67" s="56" t="str">
        <f t="shared" si="17"/>
        <v/>
      </c>
      <c r="AI67" s="54"/>
      <c r="AJ67" s="54"/>
      <c r="AK67" s="54"/>
      <c r="AL67" s="54"/>
      <c r="AM67" s="54"/>
    </row>
    <row r="68" spans="1:39">
      <c r="A68" s="45" t="str" cm="1">
        <f t="array" ref="A68">IF(H68="PROJECT", CHAR(10) &amp; "- " &amp; _xlfn.TEXTJOIN(CHAR(10) &amp; "- ", TRUE, _xlfn._xlws.FILTER($I$9:$I$1000, ($B$9:$B$1000=B68) * ($H$9:$H$1000="Topic"))), "")</f>
        <v/>
      </c>
      <c r="B68" s="45">
        <f t="shared" si="1"/>
        <v>7</v>
      </c>
      <c r="C68" s="95">
        <v>20</v>
      </c>
      <c r="D68" s="57">
        <v>3</v>
      </c>
      <c r="E68" s="58" t="s">
        <v>46</v>
      </c>
      <c r="F68" s="63">
        <v>60</v>
      </c>
      <c r="G68" s="60" t="s">
        <v>158</v>
      </c>
      <c r="H68" s="60" t="s">
        <v>48</v>
      </c>
      <c r="I68" s="61" t="s">
        <v>871</v>
      </c>
      <c r="J68" s="62" t="s">
        <v>872</v>
      </c>
      <c r="K68" s="129" t="str">
        <f t="shared" si="2"/>
        <v xml:space="preserve">[ROLE] Friendly tutor specializing in Python OOP | [TOPIC] Build collection wrappers using collections.UserList, collections.UserDict, and collections.UserString. | [LEVEL] Intermediate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#60 | Stage 1 📖 Practice | Python OOP | 📊 Level: Intermediate | 🌐 Coding5s.com
**Concept:** Collection Wrapper Classes (collections.UserList, collections.UserDict, collections.UserString)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8"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Build collection wrappers using collections.UserList, collections.UserDict, and collections.UserString.. Topic details: Collection Wrapper Classes (collections.UserList, collections.UserDict, collections.UserString)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#60 | Practice | Python OOP | 📊 Level: Intermediate
**Topic:** Build collection wrappers using collections.UserList, collections.UserDict, and collections.UserString.
---
 | [FOOTER RULE - STRICT] End your response with: '--- ⚡ *Coding5s Mentor System — Eliminating Epistemic Debt*' | </v>
      </c>
      <c r="M68" s="52">
        <v>0</v>
      </c>
      <c r="N68" s="102" t="str">
        <f t="shared" si="4"/>
        <v>[ROLE] Careless Python OOP Developer | [TASK] Generate debugging challenges in Python OOP | | [TOPIC] Build collection wrappers using collections.UserList, collections.UserDict, and collections.UserString.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#60 | Stage 2 🐛 Debug | Python OOP | 📊 Level: Intermediate | 🌐 Coding5s.com
Concept: Collection Wrapper Classes (collections.UserList, collections.UserDict, collections.UserString)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8"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Build collection wrappers using collections.UserList, collections.UserDict, and collections.UserString.. Topic details: Collection Wrapper Classes (collections.UserList, collections.UserDict, collections.UserString)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#60 | Debug | Python OOP | 📊 Level: Intermediate
**Topic:** Build collection wrappers using collections.UserList, collections.UserDict, and collections.UserString.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8" s="52">
        <v>0</v>
      </c>
      <c r="Q68" s="102" t="str">
        <f t="shared" si="6"/>
        <v>[ROLE] Tech Lead | [TASK] Assign incomplete Python OOP script challenges | [TOPIC] Build collection wrappers using collections.UserList, collections.UserDict, and collections.UserString.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#60 | Stage 3 🧩 Complete | Python OOP | 📊 Level: Intermediate | 🌐 Coding5s.com
**Concept:** Collection Wrapper Classes (collections.UserList, collections.UserDict, collections.UserString)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Build collection wrappers using collections.UserList, collections.UserDict, and collections.UserString..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8"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Build collection wrappers using collections.UserList, collections.UserDict, and collections.UserString.. Topic details: Collection Wrapper Classes (collections.UserList, collections.UserDict, collections.UserString)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#60 | Complete | Python OOP | 📊 Level: Intermediate
**Topic:** Build collection wrappers using collections.UserList, collections.UserDict, and collections.UserString.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8" s="52">
        <v>0</v>
      </c>
      <c r="T68" s="102" t="str">
        <f t="shared" si="8"/>
        <v>[ROLE] Tech Lead | [TASK] Provide intentionally messy but functional code for learning debugging and improvement | [TOPIC] Build collection wrappers using collections.UserList, collections.UserDict, and collections.UserString. | [LEVEL] Intermediate | [COUNT] 3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#60 | Stage 4 🧹 Refactor | Python OOP | 📊 Level: Intermediate | 🌐 Coding5s.com
**Concept:** Collection Wrapper Classes (collections.UserList, collections.UserDict, collections.UserString)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Build collection wrappers using collections.UserList, collections.UserDict, and collections.UserString.. Topic details: Collection Wrapper Classes (collections.UserList, collections.UserDict, collections.UserString)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#60 | Refactor | Python OOP | 📊 Level: Intermediate
**Topic:** Build collection wrappers using collections.UserList, collections.UserDict, and collections.UserString.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8" s="52">
        <v>0</v>
      </c>
      <c r="W68" s="87" t="str">
        <f t="shared" si="10"/>
        <v>[ROLE] Tech Product Manager assigning a Python OOP Jira Ticket | [TASK] Provide a guided implementation exercise with full solution for learning purposes | [TOPIC] Build collection wrappers using collections.UserList, collections.UserDict, and collections.UserString.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#60 | Stage 5 | Python OOP | 📊 Level: Intermediate | 🌐 Coding5s.com
**Concept:** Collection Wrapper Classes (collections.UserList, collections.UserDict, collections.UserString)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Build collection wrappers using collections.UserList, collections.UserDict, and collections.UserString.. Goal: Collection Wrapper Classes (collections.UserList, collections.UserDict, collections.UserString)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#60 | Extend | Python OOP | 📊 Level: Intermediate
**Topic:** Build collection wrappers using collections.UserList, collections.UserDict, and collections.UserString.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8" s="52">
        <v>0</v>
      </c>
      <c r="Z68" s="56" t="str">
        <f t="shared" si="12"/>
        <v/>
      </c>
      <c r="AA68" s="56" t="str">
        <f t="shared" si="13"/>
        <v/>
      </c>
      <c r="AB68" s="56" t="str">
        <f t="shared" si="14"/>
        <v/>
      </c>
      <c r="AC68" s="56" t="str">
        <f t="shared" si="15"/>
        <v/>
      </c>
      <c r="AD68" s="56" t="str">
        <f t="shared" si="16"/>
        <v/>
      </c>
      <c r="AE68" s="40"/>
      <c r="AF68" s="40"/>
      <c r="AG68" s="40"/>
      <c r="AH68" s="56" t="str">
        <f t="shared" si="17"/>
        <v/>
      </c>
      <c r="AI68" s="54"/>
      <c r="AJ68" s="54"/>
      <c r="AK68" s="54"/>
      <c r="AL68" s="54"/>
      <c r="AM68" s="54"/>
    </row>
    <row r="69" spans="1:39">
      <c r="A69" s="45" t="str" cm="1">
        <f t="array" ref="A69">IF(H69="PROJECT", CHAR(10) &amp; "- " &amp; _xlfn.TEXTJOIN(CHAR(10) &amp; "- ", TRUE, _xlfn._xlws.FILTER($I$9:$I$1000, ($B$9:$B$1000=B69) * ($H$9:$H$1000="Topic"))), "")</f>
        <v/>
      </c>
      <c r="B69" s="45">
        <f t="shared" si="1"/>
        <v>7</v>
      </c>
      <c r="C69" s="95">
        <v>20</v>
      </c>
      <c r="D69" s="46">
        <v>5</v>
      </c>
      <c r="E69" s="58" t="s">
        <v>46</v>
      </c>
      <c r="F69" s="65">
        <v>61</v>
      </c>
      <c r="G69" s="49" t="s">
        <v>158</v>
      </c>
      <c r="H69" s="66" t="s">
        <v>48</v>
      </c>
      <c r="I69" s="50" t="s">
        <v>873</v>
      </c>
      <c r="J69" s="51" t="s">
        <v>874</v>
      </c>
      <c r="K69" s="129" t="str">
        <f t="shared" si="2"/>
        <v xml:space="preserve">[ROLE] Friendly tutor specializing in Python OOP | [TOPIC] Define enumeration classes using Enum, IntEnum, StrEnum, auto(), and @unique. | [LEVEL] Intermediate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#61 | Stage 1 📖 Practice | Python OOP | 📊 Level: Intermediate | 🌐 Coding5s.com
**Concept:** Enumeration Class Definitions (Enum, IntEnum, StrEnum, auto(), @unique)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9"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enumeration classes using Enum, IntEnum, StrEnum, auto(), and @unique.. Topic details: Enumeration Class Definitions (Enum, IntEnum, StrEnum, auto(), @unique)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#61 | Practice | Python OOP | 📊 Level: Intermediate
**Topic:** Define enumeration classes using Enum, IntEnum, StrEnum, auto(), and @unique.
---
 | [FOOTER RULE - STRICT] End your response with: '--- ⚡ *Coding5s Mentor System — Eliminating Epistemic Debt*' | </v>
      </c>
      <c r="M69" s="53">
        <v>0</v>
      </c>
      <c r="N69" s="102" t="str">
        <f t="shared" si="4"/>
        <v>[ROLE] Careless Python OOP Developer | [TASK] Generate debugging challenges in Python OOP | | [TOPIC] Define enumeration classes using Enum, IntEnum, StrEnum, auto(), and @unique.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#61 | Stage 2 🐛 Debug | Python OOP | 📊 Level: Intermediate | 🌐 Coding5s.com
Concept: Enumeration Class Definitions (Enum, IntEnum, StrEnum, auto(), @unique)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9"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enumeration classes using Enum, IntEnum, StrEnum, auto(), and @unique.. Topic details: Enumeration Class Definitions (Enum, IntEnum, StrEnum, auto(), @unique)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#61 | Debug | Python OOP | 📊 Level: Intermediate
**Topic:** Define enumeration classes using Enum, IntEnum, StrEnum, auto(), and @unique.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9" s="53">
        <v>0</v>
      </c>
      <c r="Q69" s="102" t="str">
        <f t="shared" si="6"/>
        <v>[ROLE] Tech Lead | [TASK] Assign incomplete Python OOP script challenges | [TOPIC] Define enumeration classes using Enum, IntEnum, StrEnum, auto(), and @unique.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#61 | Stage 3 🧩 Complete | Python OOP | 📊 Level: Intermediate | 🌐 Coding5s.com
**Concept:** Enumeration Class Definitions (Enum, IntEnum, StrEnum, auto(), @unique)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enumeration classes using Enum, IntEnum, StrEnum, auto(), and @unique..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9"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enumeration classes using Enum, IntEnum, StrEnum, auto(), and @unique.. Topic details: Enumeration Class Definitions (Enum, IntEnum, StrEnum, auto(), @unique)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#61 | Complete | Python OOP | 📊 Level: Intermediate
**Topic:** Define enumeration classes using Enum, IntEnum, StrEnum, auto(), and @unique.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9" s="53">
        <v>0</v>
      </c>
      <c r="T69" s="102" t="str">
        <f t="shared" si="8"/>
        <v>[ROLE] Tech Lead | [TASK] Provide intentionally messy but functional code for learning debugging and improvement | [TOPIC] Define enumeration classes using Enum, IntEnum, StrEnum, auto(), and @unique. | [LEVEL] Intermediate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#61 | Stage 4 🧹 Refactor | Python OOP | 📊 Level: Intermediate | 🌐 Coding5s.com
**Concept:** Enumeration Class Definitions (Enum, IntEnum, StrEnum, auto(), @unique)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Define enumeration classes using Enum, IntEnum, StrEnum, auto(), and @unique.. Topic details: Enumeration Class Definitions (Enum, IntEnum, StrEnum, auto(), @unique)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#61 | Refactor | Python OOP | 📊 Level: Intermediate
**Topic:** Define enumeration classes using Enum, IntEnum, StrEnum, auto(), and @unique.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9" s="53">
        <v>0</v>
      </c>
      <c r="W69" s="87" t="str">
        <f t="shared" si="10"/>
        <v>[ROLE] Tech Product Manager assigning a Python OOP Jira Ticket | [TASK] Provide a guided implementation exercise with full solution for learning purposes | [TOPIC] Define enumeration classes using Enum, IntEnum, StrEnum, auto(), and @unique.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#61 | Stage 5 | Python OOP | 📊 Level: Intermediate | 🌐 Coding5s.com
**Concept:** Enumeration Class Definitions (Enum, IntEnum, StrEnum, auto(), @unique)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enumeration classes using Enum, IntEnum, StrEnum, auto(), and @unique.. Goal: Enumeration Class Definitions (Enum, IntEnum, StrEnum, auto(), @unique)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#61 | Extend | Python OOP | 📊 Level: Intermediate
**Topic:** Define enumeration classes using Enum, IntEnum, StrEnum, auto(), and @unique.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9" s="53">
        <v>0</v>
      </c>
      <c r="Z69" s="56" t="str">
        <f t="shared" si="12"/>
        <v/>
      </c>
      <c r="AA69" s="56" t="str">
        <f t="shared" si="13"/>
        <v/>
      </c>
      <c r="AB69" s="56" t="str">
        <f t="shared" si="14"/>
        <v/>
      </c>
      <c r="AC69" s="56" t="str">
        <f t="shared" si="15"/>
        <v/>
      </c>
      <c r="AD69" s="56" t="str">
        <f t="shared" si="16"/>
        <v/>
      </c>
      <c r="AE69" s="40"/>
      <c r="AF69" s="40"/>
      <c r="AG69" s="40"/>
      <c r="AH69" s="56" t="str">
        <f t="shared" si="17"/>
        <v/>
      </c>
      <c r="AI69" s="54"/>
      <c r="AJ69" s="54"/>
      <c r="AK69" s="54"/>
      <c r="AL69" s="54"/>
      <c r="AM69" s="54"/>
    </row>
    <row r="70" spans="1:39">
      <c r="A70" s="45" t="str" cm="1">
        <f t="array" ref="A70">IF(H70="PROJECT", CHAR(10) &amp; "- " &amp; _xlfn.TEXTJOIN(CHAR(10) &amp; "- ", TRUE, _xlfn._xlws.FILTER($I$9:$I$1000, ($B$9:$B$1000=B70) * ($H$9:$H$1000="Topic"))), "")</f>
        <v/>
      </c>
      <c r="B70" s="45">
        <f t="shared" si="1"/>
        <v>7</v>
      </c>
      <c r="C70" s="95">
        <v>20</v>
      </c>
      <c r="D70" s="57">
        <v>4</v>
      </c>
      <c r="E70" s="58" t="s">
        <v>46</v>
      </c>
      <c r="F70" s="63">
        <v>62</v>
      </c>
      <c r="G70" s="60" t="s">
        <v>158</v>
      </c>
      <c r="H70" s="64" t="s">
        <v>48</v>
      </c>
      <c r="I70" s="61" t="s">
        <v>875</v>
      </c>
      <c r="J70" s="62" t="s">
        <v>876</v>
      </c>
      <c r="K70" s="129" t="str">
        <f t="shared" si="2"/>
        <v xml:space="preserve">[ROLE] Friendly tutor specializing in Python OOP | [TOPIC] Implement combinable enumeration flags using Flag, IntFlag, auto(), and show_flag_values().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#62 | Stage 1 📖 Practice | Python OOP | 📊 Level: Intermediate | 🌐 Coding5s.com
**Concept:** Flag Enumeration Operations (Flag, IntFlag, auto(), show_flag_values())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0"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combinable enumeration flags using Flag, IntFlag, auto(), and show_flag_values().. Topic details: Flag Enumeration Operations (Flag, IntFlag, auto(), show_flag_values())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#62 | Practice | Python OOP | 📊 Level: Intermediate
**Topic:** Implement combinable enumeration flags using Flag, IntFlag, auto(), and show_flag_values().
---
 | [FOOTER RULE - STRICT] End your response with: '--- ⚡ *Coding5s Mentor System — Eliminating Epistemic Debt*' | </v>
      </c>
      <c r="M70" s="52">
        <v>0</v>
      </c>
      <c r="N70" s="102" t="str">
        <f t="shared" si="4"/>
        <v>[ROLE] Careless Python OOP Developer | [TASK] Generate debugging challenges in Python OOP | | [TOPIC] Implement combinable enumeration flags using Flag, IntFlag, auto(), and show_flag_values().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#62 | Stage 2 🐛 Debug | Python OOP | 📊 Level: Intermediate | 🌐 Coding5s.com
Concept: Flag Enumeration Operations (Flag, IntFlag, auto(), show_flag_values())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0"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combinable enumeration flags using Flag, IntFlag, auto(), and show_flag_values().. Topic details: Flag Enumeration Operations (Flag, IntFlag, auto(), show_flag_values())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#62 | Debug | Python OOP | 📊 Level: Intermediate
**Topic:** Implement combinable enumeration flags using Flag, IntFlag, auto(), and show_flag_values().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0" s="52">
        <v>0</v>
      </c>
      <c r="Q70" s="102" t="str">
        <f t="shared" si="6"/>
        <v>[ROLE] Tech Lead | [TASK] Assign incomplete Python OOP script challenges | [TOPIC] Implement combinable enumeration flags using Flag, IntFlag, auto(), and show_flag_values().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#62 | Stage 3 🧩 Complete | Python OOP | 📊 Level: Intermediate | 🌐 Coding5s.com
**Concept:** Flag Enumeration Operations (Flag, IntFlag, auto(), show_flag_values())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combinable enumeration flags using Flag, IntFlag, auto(), and show_flag_values()..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0"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combinable enumeration flags using Flag, IntFlag, auto(), and show_flag_values().. Topic details: Flag Enumeration Operations (Flag, IntFlag, auto(), show_flag_values())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#62 | Complete | Python OOP | 📊 Level: Intermediate
**Topic:** Implement combinable enumeration flags using Flag, IntFlag, auto(), and show_flag_values().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0" s="52">
        <v>0</v>
      </c>
      <c r="T70" s="102" t="str">
        <f t="shared" si="8"/>
        <v>[ROLE] Tech Lead | [TASK] Provide intentionally messy but functional code for learning debugging and improvement | [TOPIC] Implement combinable enumeration flags using Flag, IntFlag, auto(), and show_flag_values(). | [LEVEL] Intermediate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#62 | Stage 4 🧹 Refactor | Python OOP | 📊 Level: Intermediate | 🌐 Coding5s.com
**Concept:** Flag Enumeration Operations (Flag, IntFlag, auto(), show_flag_values())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combinable enumeration flags using Flag, IntFlag, auto(), and show_flag_values().. Topic details: Flag Enumeration Operations (Flag, IntFlag, auto(), show_flag_values())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#62 | Refactor | Python OOP | 📊 Level: Intermediate
**Topic:** Implement combinable enumeration flags using Flag, IntFlag, auto(), and show_flag_values().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0" s="52">
        <v>0</v>
      </c>
      <c r="W70" s="87" t="str">
        <f t="shared" si="10"/>
        <v>[ROLE] Tech Product Manager assigning a Python OOP Jira Ticket | [TASK] Provide a guided implementation exercise with full solution for learning purposes | [TOPIC] Implement combinable enumeration flags using Flag, IntFlag, auto(), and show_flag_values().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#62 | Stage 5 | Python OOP | 📊 Level: Intermediate | 🌐 Coding5s.com
**Concept:** Flag Enumeration Operations (Flag, IntFlag, auto(), show_flag_values())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combinable enumeration flags using Flag, IntFlag, auto(), and show_flag_values().. Goal: Flag Enumeration Operations (Flag, IntFlag, auto(), show_flag_values())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#62 | Extend | Python OOP | 📊 Level: Intermediate
**Topic:** Implement combinable enumeration flags using Flag, IntFlag, auto(), and show_flag_values().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0" s="52">
        <v>0</v>
      </c>
      <c r="Z70" s="56" t="str">
        <f t="shared" si="12"/>
        <v/>
      </c>
      <c r="AA70" s="56" t="str">
        <f t="shared" si="13"/>
        <v/>
      </c>
      <c r="AB70" s="56" t="str">
        <f t="shared" si="14"/>
        <v/>
      </c>
      <c r="AC70" s="56" t="str">
        <f t="shared" si="15"/>
        <v/>
      </c>
      <c r="AD70" s="56" t="str">
        <f t="shared" si="16"/>
        <v/>
      </c>
      <c r="AE70" s="40"/>
      <c r="AF70" s="40"/>
      <c r="AG70" s="40"/>
      <c r="AH70" s="56" t="str">
        <f t="shared" si="17"/>
        <v/>
      </c>
      <c r="AI70" s="54"/>
      <c r="AJ70" s="54"/>
      <c r="AK70" s="54"/>
      <c r="AL70" s="54"/>
      <c r="AM70" s="54"/>
    </row>
    <row r="71" spans="1:39">
      <c r="A71" s="45" t="str" cm="1">
        <f t="array" ref="A71">IF(H71="PROJECT", CHAR(10) &amp; "- " &amp; _xlfn.TEXTJOIN(CHAR(10) &amp; "- ", TRUE, _xlfn._xlws.FILTER($I$9:$I$1000, ($B$9:$B$1000=B71) * ($H$9:$H$1000="Topic"))), "")</f>
        <v/>
      </c>
      <c r="B71" s="45">
        <f t="shared" si="1"/>
        <v>7</v>
      </c>
      <c r="C71" s="95">
        <v>20</v>
      </c>
      <c r="D71" s="46">
        <v>4</v>
      </c>
      <c r="E71" s="58" t="s">
        <v>46</v>
      </c>
      <c r="F71" s="65">
        <v>63</v>
      </c>
      <c r="G71" s="49" t="s">
        <v>158</v>
      </c>
      <c r="H71" s="66" t="s">
        <v>48</v>
      </c>
      <c r="I71" s="50" t="s">
        <v>877</v>
      </c>
      <c r="J71" s="51" t="s">
        <v>878</v>
      </c>
      <c r="K71" s="129" t="str">
        <f t="shared" si="2"/>
        <v xml:space="preserve">[ROLE] Friendly tutor specializing in Python OOP | [TOPIC] Demonstrate duck-typed compatibility using class, def, hasattr(), and callable().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#63 | Stage 1 📖 Practice | Python OOP | 📊 Level: Intermediate | 🌐 Coding5s.com
**Concept:** Duck-Typed Method Compatibility (class, def, hasattr(), callable())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1"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Demonstrate duck-typed compatibility using class, def, hasattr(), and callable().. Topic details: Duck-Typed Method Compatibility (class, def, hasattr(), callable())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#63 | Practice | Python OOP | 📊 Level: Intermediate
**Topic:** Demonstrate duck-typed compatibility using class, def, hasattr(), and callable().
---
 | [FOOTER RULE - STRICT] End your response with: '--- ⚡ *Coding5s Mentor System — Eliminating Epistemic Debt*' | </v>
      </c>
      <c r="M71" s="53">
        <v>0</v>
      </c>
      <c r="N71" s="102" t="str">
        <f t="shared" si="4"/>
        <v>[ROLE] Careless Python OOP Developer | [TASK] Generate debugging challenges in Python OOP | | [TOPIC] Demonstrate duck-typed compatibility using class, def, hasattr(), and callable().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#63 | Stage 2 🐛 Debug | Python OOP | 📊 Level: Intermediate | 🌐 Coding5s.com
Concept: Duck-Typed Method Compatibility (class, def, hasattr(), callable())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1"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Demonstrate duck-typed compatibility using class, def, hasattr(), and callable().. Topic details: Duck-Typed Method Compatibility (class, def, hasattr(), callable())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#63 | Debug | Python OOP | 📊 Level: Intermediate
**Topic:** Demonstrate duck-typed compatibility using class, def, hasattr(), and callable().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1" s="53">
        <v>0</v>
      </c>
      <c r="Q71" s="102" t="str">
        <f t="shared" si="6"/>
        <v>[ROLE] Tech Lead | [TASK] Assign incomplete Python OOP script challenges | [TOPIC] Demonstrate duck-typed compatibility using class, def, hasattr(), and callable().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#63 | Stage 3 🧩 Complete | Python OOP | 📊 Level: Intermediate | 🌐 Coding5s.com
**Concept:** Duck-Typed Method Compatibility (class, def, hasattr(), callable())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Demonstrate duck-typed compatibility using class, def, hasattr(), and callable()..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1"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Demonstrate duck-typed compatibility using class, def, hasattr(), and callable().. Topic details: Duck-Typed Method Compatibility (class, def, hasattr(), callable())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#63 | Complete | Python OOP | 📊 Level: Intermediate
**Topic:** Demonstrate duck-typed compatibility using class, def, hasattr(), and callable().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1" s="53">
        <v>0</v>
      </c>
      <c r="T71" s="102" t="str">
        <f t="shared" si="8"/>
        <v>[ROLE] Tech Lead | [TASK] Provide intentionally messy but functional code for learning debugging and improvement | [TOPIC] Demonstrate duck-typed compatibility using class, def, hasattr(), and callable(). | [LEVEL] Intermediate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#63 | Stage 4 🧹 Refactor | Python OOP | 📊 Level: Intermediate | 🌐 Coding5s.com
**Concept:** Duck-Typed Method Compatibility (class, def, hasattr(), callable())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Demonstrate duck-typed compatibility using class, def, hasattr(), and callable().. Topic details: Duck-Typed Method Compatibility (class, def, hasattr(), callable())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#63 | Refactor | Python OOP | 📊 Level: Intermediate
**Topic:** Demonstrate duck-typed compatibility using class, def, hasattr(), and callable().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1" s="53">
        <v>0</v>
      </c>
      <c r="W71" s="87" t="str">
        <f t="shared" si="10"/>
        <v>[ROLE] Tech Product Manager assigning a Python OOP Jira Ticket | [TASK] Provide a guided implementation exercise with full solution for learning purposes | [TOPIC] Demonstrate duck-typed compatibility using class, def, hasattr(), and callable().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#63 | Stage 5 | Python OOP | 📊 Level: Intermediate | 🌐 Coding5s.com
**Concept:** Duck-Typed Method Compatibility (class, def, hasattr(), callable())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Demonstrate duck-typed compatibility using class, def, hasattr(), and callable().. Goal: Duck-Typed Method Compatibility (class, def, hasattr(), callable())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#63 | Extend | Python OOP | 📊 Level: Intermediate
**Topic:** Demonstrate duck-typed compatibility using class, def, hasattr(), and callable().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1" s="53">
        <v>0</v>
      </c>
      <c r="Z71" s="56" t="str">
        <f t="shared" si="12"/>
        <v/>
      </c>
      <c r="AA71" s="56" t="str">
        <f t="shared" si="13"/>
        <v/>
      </c>
      <c r="AB71" s="56" t="str">
        <f t="shared" si="14"/>
        <v/>
      </c>
      <c r="AC71" s="56" t="str">
        <f t="shared" si="15"/>
        <v/>
      </c>
      <c r="AD71" s="56" t="str">
        <f t="shared" si="16"/>
        <v/>
      </c>
      <c r="AE71" s="40"/>
      <c r="AF71" s="40"/>
      <c r="AG71" s="40"/>
      <c r="AH71" s="56" t="str">
        <f t="shared" si="17"/>
        <v/>
      </c>
      <c r="AI71" s="54"/>
      <c r="AJ71" s="54"/>
      <c r="AK71" s="54"/>
      <c r="AL71" s="54"/>
      <c r="AM71" s="54"/>
    </row>
    <row r="72" spans="1:39">
      <c r="A72" s="45" t="str" cm="1">
        <f t="array" ref="A72">IF(H72="PROJECT", CHAR(10) &amp; "- " &amp; _xlfn.TEXTJOIN(CHAR(10) &amp; "- ", TRUE, _xlfn._xlws.FILTER($I$9:$I$1000, ($B$9:$B$1000=B72) * ($H$9:$H$1000="Topic"))), "")</f>
        <v/>
      </c>
      <c r="B72" s="45">
        <f t="shared" si="1"/>
        <v>7</v>
      </c>
      <c r="C72" s="95">
        <v>22</v>
      </c>
      <c r="D72" s="57">
        <v>4</v>
      </c>
      <c r="E72" s="58" t="s">
        <v>46</v>
      </c>
      <c r="F72" s="63">
        <v>64</v>
      </c>
      <c r="G72" s="60" t="s">
        <v>159</v>
      </c>
      <c r="H72" s="64" t="s">
        <v>48</v>
      </c>
      <c r="I72" s="61" t="s">
        <v>879</v>
      </c>
      <c r="J72" s="62" t="s">
        <v>880</v>
      </c>
      <c r="K72" s="129" t="str">
        <f t="shared" si="2"/>
        <v xml:space="preserve">[ROLE] Friendly tutor specializing in Python OOP | [TOPIC] Implement runtime method dispatch using getattr(), callable(), __getattribute__, and __call__.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#64 | Stage 1 📖 Practice | Python OOP | 📊 Level: Advanced | 🌐 Coding5s.com
**Concept:** Runtime Method Dispatch (getattr(), callable(), __getattribute__, __call__)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2"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runtime method dispatch using getattr(), callable(), __getattribute__, and __call__.. Topic details: Runtime Method Dispatch (getattr(), callable(), __getattribute__, __call__)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#64 | Practice | Python OOP | 📊 Level: Advanced
**Topic:** Implement runtime method dispatch using getattr(), callable(), __getattribute__, and __call__.
---
 | [FOOTER RULE - STRICT] End your response with: '--- ⚡ *Coding5s Mentor System — Eliminating Epistemic Debt*' | </v>
      </c>
      <c r="M72" s="52">
        <v>0</v>
      </c>
      <c r="N72" s="102" t="str">
        <f t="shared" si="4"/>
        <v>[ROLE] Careless Python OOP Developer | [TASK] Generate debugging challenges in Python OOP | | [TOPIC] Implement runtime method dispatch using getattr(), callable(), __getattribute__, and __call__.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#64 | Stage 2 🐛 Debug | Python OOP | 📊 Level: Advanced | 🌐 Coding5s.com
Concept: Runtime Method Dispatch (getattr(), callable(), __getattribute__, __call__)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2"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runtime method dispatch using getattr(), callable(), __getattribute__, and __call__.. Topic details: Runtime Method Dispatch (getattr(), callable(), __getattribute__, __call__)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#64 | Debug | Python OOP | 📊 Level: Advanced
**Topic:** Implement runtime method dispatch using getattr(), callable(), __getattribute__, and __call__.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2" s="52">
        <v>0</v>
      </c>
      <c r="Q72" s="102" t="str">
        <f t="shared" si="6"/>
        <v>[ROLE] Tech Lead | [TASK] Assign incomplete Python OOP script challenges | [TOPIC] Implement runtime method dispatch using getattr(), callable(), __getattribute__, and __call__.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#64 | Stage 3 🧩 Complete | Python OOP | 📊 Level: Advanced | 🌐 Coding5s.com
**Concept:** Runtime Method Dispatch (getattr(), callable(), __getattribute__, __call__)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runtime method dispatch using getattr(), callable(), __getattribute__, and __call__..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2"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runtime method dispatch using getattr(), callable(), __getattribute__, and __call__.. Topic details: Runtime Method Dispatch (getattr(), callable(), __getattribute__, __call__)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#64 | Complete | Python OOP | 📊 Level: Advanced
**Topic:** Implement runtime method dispatch using getattr(), callable(), __getattribute__, and __call__.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2" s="52">
        <v>0</v>
      </c>
      <c r="T72" s="102" t="str">
        <f t="shared" si="8"/>
        <v>[ROLE] Tech Lead | [TASK] Provide intentionally messy but functional code for learning debugging and improvement | [TOPIC] Implement runtime method dispatch using getattr(), callable(), __getattribute__, and __call__.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#64 | Stage 4 🧹 Refactor | Python OOP | 📊 Level: Advanced | 🌐 Coding5s.com
**Concept:** Runtime Method Dispatch (getattr(), callable(), __getattribute__, __call__)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runtime method dispatch using getattr(), callable(), __getattribute__, and __call__.. Topic details: Runtime Method Dispatch (getattr(), callable(), __getattribute__, __call__)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#64 | Refactor | Python OOP | 📊 Level: Advanced
**Topic:** Implement runtime method dispatch using getattr(), callable(), __getattribute__, and __call__.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2" s="52">
        <v>0</v>
      </c>
      <c r="W72" s="87" t="str">
        <f t="shared" si="10"/>
        <v>[ROLE] Tech Product Manager assigning a Python OOP Jira Ticket | [TASK] Provide a guided implementation exercise with full solution for learning purposes | [TOPIC] Implement runtime method dispatch using getattr(), callable(), __getattribute__, and __call__.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#64 | Stage 5 | Python OOP | 📊 Level: Advanced | 🌐 Coding5s.com
**Concept:** Runtime Method Dispatch (getattr(), callable(), __getattribute__, __call__)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runtime method dispatch using getattr(), callable(), __getattribute__, and __call__.. Goal: Runtime Method Dispatch (getattr(), callable(), __getattribute__, __call__)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#64 | Extend | Python OOP | 📊 Level: Advanced
**Topic:** Implement runtime method dispatch using getattr(), callable(), __getattribute__, and __call__.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2" s="52">
        <v>0</v>
      </c>
      <c r="Z72" s="56" t="str">
        <f t="shared" si="12"/>
        <v/>
      </c>
      <c r="AA72" s="56" t="str">
        <f t="shared" si="13"/>
        <v/>
      </c>
      <c r="AB72" s="56" t="str">
        <f t="shared" si="14"/>
        <v/>
      </c>
      <c r="AC72" s="56" t="str">
        <f t="shared" si="15"/>
        <v/>
      </c>
      <c r="AD72" s="56" t="str">
        <f t="shared" si="16"/>
        <v/>
      </c>
      <c r="AE72" s="40"/>
      <c r="AF72" s="40"/>
      <c r="AG72" s="40"/>
      <c r="AH72" s="56" t="str">
        <f t="shared" si="17"/>
        <v/>
      </c>
      <c r="AI72" s="54"/>
      <c r="AJ72" s="54"/>
      <c r="AK72" s="54"/>
      <c r="AL72" s="54"/>
      <c r="AM72" s="54"/>
    </row>
    <row r="73" spans="1:39">
      <c r="A73" s="45" t="str" cm="1">
        <f t="array" ref="A73">IF(H73="PROJECT", CHAR(10) &amp; "- " &amp; _xlfn.TEXTJOIN(CHAR(10) &amp; "- ", TRUE, _xlfn._xlws.FILTER($I$9:$I$1000, ($B$9:$B$1000=B73) * ($H$9:$H$1000="Topic"))), "")</f>
        <v/>
      </c>
      <c r="B73" s="45">
        <f t="shared" si="1"/>
        <v>7</v>
      </c>
      <c r="C73" s="95">
        <v>20</v>
      </c>
      <c r="D73" s="46">
        <v>4</v>
      </c>
      <c r="E73" s="58" t="s">
        <v>46</v>
      </c>
      <c r="F73" s="67">
        <v>65</v>
      </c>
      <c r="G73" s="53" t="s">
        <v>158</v>
      </c>
      <c r="H73" s="49" t="s">
        <v>48</v>
      </c>
      <c r="I73" s="50" t="s">
        <v>881</v>
      </c>
      <c r="J73" s="51" t="s">
        <v>882</v>
      </c>
      <c r="K73" s="129" t="str">
        <f t="shared" si="2"/>
        <v xml:space="preserve">[ROLE] Friendly tutor specializing in Python OOP | [TOPIC] Replace conditional branches with polymorphic classes using class, def, super(), and NotImplementedError.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#65 | Stage 1 📖 Practice | Python OOP | 📊 Level: Intermediate | 🌐 Coding5s.com
**Concept:** Polymorphic Branch Elimination (class, def, super(), NotImplementedError)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3" s="103" t="str">
        <f t="shared" si="3"/>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Replace conditional branches with polymorphic classes using class, def, super(), and NotImplementedError.. Topic details: Polymorphic Branch Elimination (class, def, super(), NotImplementedError)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#65 | Practice | Python OOP | 📊 Level: Intermediate
**Topic:** Replace conditional branches with polymorphic classes using class, def, super(), and NotImplementedError.
---
 | [FOOTER RULE - STRICT] End your response with: '--- ⚡ *Coding5s Mentor System — Eliminating Epistemic Debt*' | </v>
      </c>
      <c r="M73" s="53">
        <v>0</v>
      </c>
      <c r="N73" s="102" t="str">
        <f t="shared" si="4"/>
        <v>[ROLE] Careless Python OOP Developer | [TASK] Generate debugging challenges in Python OOP | | [TOPIC] Replace conditional branches with polymorphic classes using class, def, super(), and NotImplementedError.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#65 | Stage 2 🐛 Debug | Python OOP | 📊 Level: Intermediate | 🌐 Coding5s.com
Concept: Polymorphic Branch Elimination (class, def, super(), NotImplementedError)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3" s="103" t="str">
        <f t="shared" si="5"/>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Replace conditional branches with polymorphic classes using class, def, super(), and NotImplementedError.. Topic details: Polymorphic Branch Elimination (class, def, super(), NotImplementedError)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#65 | Debug | Python OOP | 📊 Level: Intermediate
**Topic:** Replace conditional branches with polymorphic classes using class, def, super(), and NotImplementedError.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3" s="53">
        <v>0</v>
      </c>
      <c r="Q73" s="102" t="str">
        <f t="shared" si="6"/>
        <v>[ROLE] Tech Lead | [TASK] Assign incomplete Python OOP script challenges | [TOPIC] Replace conditional branches with polymorphic classes using class, def, super(), and NotImplementedError.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#65 | Stage 3 🧩 Complete | Python OOP | 📊 Level: Intermediate | 🌐 Coding5s.com
**Concept:** Polymorphic Branch Elimination (class, def, super(), NotImplementedError)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Replace conditional branches with polymorphic classes using class, def, super(), and NotImplementedError..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3" s="103" t="str">
        <f t="shared" si="7"/>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Replace conditional branches with polymorphic classes using class, def, super(), and NotImplementedError.. Topic details: Polymorphic Branch Elimination (class, def, super(), NotImplementedError)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#65 | Complete | Python OOP | 📊 Level: Intermediate
**Topic:** Replace conditional branches with polymorphic classes using class, def, super(), and NotImplementedError.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3" s="53">
        <v>0</v>
      </c>
      <c r="T73" s="102" t="str">
        <f t="shared" si="8"/>
        <v>[ROLE] Tech Lead | [TASK] Provide intentionally messy but functional code for learning debugging and improvement | [TOPIC] Replace conditional branches with polymorphic classes using class, def, super(), and NotImplementedError. | [LEVEL] Intermediate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#65 | Stage 4 🧹 Refactor | Python OOP | 📊 Level: Intermediate | 🌐 Coding5s.com
**Concept:** Polymorphic Branch Elimination (class, def, super(), NotImplementedError)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Replace conditional branches with polymorphic classes using class, def, super(), and NotImplementedError.. Topic details: Polymorphic Branch Elimination (class, def, super(), NotImplementedError)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#65 | Refactor | Python OOP | 📊 Level: Intermediate
**Topic:** Replace conditional branches with polymorphic classes using class, def, super(), and NotImplementedError.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3" s="53">
        <v>0</v>
      </c>
      <c r="W73" s="87" t="str">
        <f t="shared" si="10"/>
        <v>[ROLE] Tech Product Manager assigning a Python OOP Jira Ticket | [TASK] Provide a guided implementation exercise with full solution for learning purposes | [TOPIC] Replace conditional branches with polymorphic classes using class, def, super(), and NotImplementedError.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#65 | Stage 5 | Python OOP | 📊 Level: Intermediate | 🌐 Coding5s.com
**Concept:** Polymorphic Branch Elimination (class, def, super(), NotImplementedError)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Replace conditional branches with polymorphic classes using class, def, super(), and NotImplementedError.. Goal: Polymorphic Branch Elimination (class, def, super(), NotImplementedError)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#65 | Extend | Python OOP | 📊 Level: Intermediate
**Topic:** Replace conditional branches with polymorphic classes using class, def, super(), and NotImplementedError.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3" s="53">
        <v>0</v>
      </c>
      <c r="Z73" s="56" t="str">
        <f t="shared" si="12"/>
        <v/>
      </c>
      <c r="AA73" s="56" t="str">
        <f t="shared" si="13"/>
        <v/>
      </c>
      <c r="AB73" s="56" t="str">
        <f t="shared" si="14"/>
        <v/>
      </c>
      <c r="AC73" s="56" t="str">
        <f t="shared" si="15"/>
        <v/>
      </c>
      <c r="AD73" s="56" t="str">
        <f t="shared" si="16"/>
        <v/>
      </c>
      <c r="AE73" s="40"/>
      <c r="AF73" s="40"/>
      <c r="AG73" s="40"/>
      <c r="AH73" s="56" t="str">
        <f t="shared" ref="AH73:AH104" si="18">IF(AE73=$B$6,AG73,"")</f>
        <v/>
      </c>
      <c r="AI73" s="54"/>
      <c r="AJ73" s="54"/>
      <c r="AK73" s="54"/>
      <c r="AL73" s="54"/>
      <c r="AM73" s="54"/>
    </row>
    <row r="74" spans="1:39">
      <c r="A74" s="45" t="str" cm="1">
        <f t="array" ref="A74">IF(H74="PROJECT", CHAR(10) &amp; "- " &amp; _xlfn.TEXTJOIN(CHAR(10) &amp; "- ", TRUE, _xlfn._xlws.FILTER($I$9:$I$1000, ($B$9:$B$1000=B74) * ($H$9:$H$1000="Topic"))), "")</f>
        <v/>
      </c>
      <c r="B74" s="45">
        <f t="shared" ref="B74:B137" si="19">IF(H74="","",IF(AND(H74="Topic",H73="PROJECT"),B73+1,IF(H74="PROJECT",B73,IF(AND(H74="Topic",H73="Topic"),B73,B73+1))))</f>
        <v>7</v>
      </c>
      <c r="C74" s="95">
        <v>24</v>
      </c>
      <c r="D74" s="57">
        <v>4</v>
      </c>
      <c r="E74" s="58" t="s">
        <v>46</v>
      </c>
      <c r="F74" s="54">
        <v>66</v>
      </c>
      <c r="G74" s="52" t="s">
        <v>159</v>
      </c>
      <c r="H74" s="52" t="s">
        <v>48</v>
      </c>
      <c r="I74" s="61" t="s">
        <v>883</v>
      </c>
      <c r="J74" s="62" t="s">
        <v>884</v>
      </c>
      <c r="K74" s="129" t="str">
        <f t="shared" ref="K74:K137" si="20">IF(H74="Topic",
"[ROLE] Friendly tutor specializing in " &amp; $I$2 &amp; " | " &amp;
"[TOPIC] " &amp; I74 &amp; " | " &amp;
"[LEVEL] " &amp; G74 &amp; " | " &amp;
"[COUNT] " &amp; D74 &amp; " examples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$C74 &amp; " lines of EXECUTABLE code (STRICT: Do NOT count comments or blank lines). - NEVER exceed this limit. | " &amp;
"[FUNCTION RULE] Rule: " &amp; IF(G74="Beginner","Focus strictly on basic class definitions, the 'init' method, and simple object instantiation. DO NOT use flat linear scripts or procedural code outside of classes.", IF(G74="Intermediate", "STRICT REQUIREMENT: Integrate custom class definitions ('class'), 'init' constructor methods, and instance methods in EVERY example.", "Advanced OOP: Inheritance, method overriding, custom dunder methods ('str', 'repr', 'len'), property decorators (@property), and class/static methods.")) &amp; " | " &amp;
_xlfn._LONGTEXT("[CODE_CONSTRAINTS_RULE]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 &amp;
"[I_O_PARADIGM] Use Basic primitive types (int, float, str, bool) or simple lists/dictionaries. and gracefully handle print() statements with comma-separated values to display outputs clearly. when applicable. | " &amp;
"[INLINE_PACKAGE_MANAGER] If using external packages, use Native built-in functions, basic operators, and standard core execution models. at the top of the code block.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F74 &amp; " | Stage 1 📖 Practice | " &amp; IF($I$3="", $I$2, $I$2&amp; " - " &amp;$I$3) &amp; " | 📊 Level: " &amp; G74 &amp; " | 🌐 Coding5s.com" &amp; CHAR(10) &amp; "**Concept:** " &amp; J74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D74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IF(AJ74&lt;&gt;"", AJ74,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IF(H74="PROJECT", Z74, ""))</f>
        <v xml:space="preserve">[ROLE] Friendly tutor specializing in Python OOP | [TOPIC] Implement alternative method dispatch using @singledispatchmethod, @overload, *args, and **kwargs.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#66 | Stage 1 📖 Practice | Python OOP | 📊 Level: Advanced | 🌐 Coding5s.com
**Concept:** Method Dispatch Alternatives (@singledispatchmethod, @overload, *args, **kwargs)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4" s="103" t="str">
        <f t="shared" ref="L74:L137" si="21">IF(OR(H74="Topic", UPPER(H74)="PROJECT"),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IF(UPPER(H74)="PROJECT", "building a PROJECT: " &amp; I74 &amp; ". Topics applied in this project: " &amp; A74 &amp; ". Project objective: " &amp; J74, "learning: " &amp; I74 &amp; ". Topic details: " &amp; J74) &amp; " | " &amp;
"[LIBRARY BEING LEARNED] " &amp; $I$3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IF(G74="Beginner", "Evaluate based on basic class instantiation, attribute assignment, and simple method calls. Do NOT expect advanced inheritance or decorators unless explicitly demanded.", IF(G74="Intermediate", "Expect clean class definitions, proper encapsulation, instance initialization via init, and correct use of self. Enforce basic OOP principles.", "Expect advanced OOP architecture using abstract base classes (abc.ABC), inheritance, polymorphism, custom exceptions, and composition over inheritance.")) &amp; " | " &amp;
_xlfn._LONGTEXT("[CODE_QUALITY_POLICIES]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&amp; IF(AJ74&lt;&gt;"", "[MENTOR CONTEXT ALERT] Be aware of the following infrastructure limitation for this exercise: " &amp; AJ74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IF(UPPER(H74)="PROJECT",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IF(UPPER(H74)="PROJECT",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IF(UPPER(H74)="PROJECT", "Project #", "Topic #") &amp; F74 &amp; " | Practice | " &amp; IF($I$3="", $I$2, $I$2&amp; " - " &amp;$I$3) &amp; " | 📊 Level: " &amp; G74 &amp; CHAR(10) &amp; "**" &amp; IF(UPPER(H74)="PROJECT", "Project", "Topic") &amp; ":** " &amp; I74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alternative method dispatch using @singledispatchmethod, @overload, *args, and **kwargs.. Topic details: Method Dispatch Alternatives (@singledispatchmethod, @overload, *args, **kwargs)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#66 | Practice | Python OOP | 📊 Level: Advanced
**Topic:** Implement alternative method dispatch using @singledispatchmethod, @overload, *args, and **kwargs.
---
 | [FOOTER RULE - STRICT] End your response with: '--- ⚡ *Coding5s Mentor System — Eliminating Epistemic Debt*' | </v>
      </c>
      <c r="M74" s="52">
        <v>0</v>
      </c>
      <c r="N74" s="102" t="str">
        <f t="shared" ref="N74:N137" si="22">IF(H74="Topic",
"[ROLE] Careless " &amp; $I$2 &amp; " Developer | " &amp;
"[TASK] Generate debugging challenges in " &amp; $I$2 &amp; " | | " &amp;
"[TOPIC] " &amp; I74 &amp; " | | " &amp;
"[LEVEL] " &amp; G74 &amp; " | | " &amp;
"[COUNT] " &amp; D74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F74 &amp; " | Stage 2 🐛 Debug | " &amp; IF($I$3="", $I$2, $I$2&amp; " - " &amp;$I$3) &amp; " | 📊 Level: " &amp; G74 &amp; " | 🌐 Coding5s.com" &amp; CHAR(10) &amp; "Concept: " &amp; J74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
"[TESTING_FRAMEWORK_RULE] Validation using native assert statements or standard unittest.TestCase classes. | " &amp;
"[DEPENDENCY_MANAGEMENT_RULE] Standard Python runtime context. If external packages are needed, specify them strictly in support files or inline pip comments. | " &amp;
"[CODE CONSTRAINTS] Each challenge MUST include: EXACTLY 1 class definition, 1 init method, at least 1 instance method, and 1 class instantiation with method call. - " &amp; IF(G74="Beginner", "5–15", IF(G74="Intermediate", "10–25", "15–35")) &amp; " lines of EXECUTABLE broken Python code per challenge (STRICT: Do NOT count blank lines). All logic MUST be encapsulated inside class methods. | All challenges MUST have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D74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IF(H74="PROJECT", AA74, ""))</f>
        <v>[ROLE] Careless Python OOP Developer | [TASK] Generate debugging challenges in Python OOP | | [TOPIC] Implement alternative method dispatch using @singledispatchmethod, @overload, *args, and **kwargs.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#66 | Stage 2 🐛 Debug | Python OOP | 📊 Level: Advanced | 🌐 Coding5s.com
Concept: Method Dispatch Alternatives (@singledispatchmethod, @overload, *args, **kwargs)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4" s="103" t="str">
        <f t="shared" ref="O74:O137" si="23">IF(OR(H74="Topic", UPPER(H74)="PROJECT"),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IF(UPPER(H74)="PROJECT", "PROJECT: " &amp; I74 &amp; ". Topics involved: " &amp; A74 &amp; ". Project objective: " &amp; J74, "TOPIC: " &amp; I74 &amp; ". Topic details: " &amp; J74)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IF(UPPER(H74)="PROJECT", "Project #", "Topic #") &amp; F74 &amp; " | Debug | " &amp; IF($I$3="", $I$2, $I$2&amp; " - " &amp;$I$3) &amp; " | 📊 Level: " &amp; G74 &amp; CHAR(10) &amp; "**" &amp; IF(UPPER(H74)="PROJECT", "Project", "Topic") &amp; ":** " &amp; I74 &amp; CHAR(10) &amp; "---" &amp; CHAR(10) &amp; " | " &amp;
_xlfn._LONGTEXT("[CORE_QUALITY_POLICY]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alternative method dispatch using @singledispatchmethod, @overload, *args, and **kwargs.. Topic details: Method Dispatch Alternatives (@singledispatchmethod, @overload, *args, **kwargs)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#66 | Debug | Python OOP | 📊 Level: Advanced
**Topic:** Implement alternative method dispatch using @singledispatchmethod, @overload, *args, and **kwargs.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4" s="52">
        <v>0</v>
      </c>
      <c r="Q74" s="102" t="str">
        <f t="shared" ref="Q74:Q137" si="24">IF(H74="Topic",
"[ROLE] Tech Lead | " &amp;
"[TASK] Assign incomplete " &amp; $I$2 &amp; " script challenges | " &amp;
"[TOPIC] " &amp; I74 &amp; " | " &amp;
"[LEVEL] " &amp; G74 &amp; " | " &amp;
"[COUNT] " &amp; D74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F74 &amp; " | Stage 3 🧩 Complete | " &amp; IF($I$3="", $I$2, $I$2&amp; " - " &amp;$I$3) &amp; " | 📊 Level: " &amp; G74 &amp; " | 🌐 Coding5s.com" &amp; CHAR(10) &amp; "**Concept:** " &amp; J74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Standard Python built-ins. Strictly ZERO external PyPI packages required for beginner topics. | " &amp;
"[TESTING_FRAMEWORK_PROTOCOL] Simple console output verification via standard print() statements. | " &amp;
"[CHALLENGE_CONSTRAINTS_POLICY] For Beginner level, # TODO MUST be atomic (1-2 simple lines max, e.g., basic attribute assignment, primitive print call, or direct comparison). NO complex buffer redirections or string parsing. - " &amp; IF(G74="Beginner","5–15", IF(G74="Intermediate","10–25","15–35")) &amp; " 5–15 lines of EXECUTABLE base code. Code outside # TODO MUST be 100% valid and readable. All code MUST be encapsulated within a class structure; NEVER use flat linear scripts.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D74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I74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IF(G74="Beginner", "Clear explicit hint (no code) | ", IF(G74="Intermediate",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IF(H74="PROJECT", AB74, ""))</f>
        <v>[ROLE] Tech Lead | [TASK] Assign incomplete Python OOP script challenges | [TOPIC] Implement alternative method dispatch using @singledispatchmethod, @overload, *args, and **kwargs.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#66 | Stage 3 🧩 Complete | Python OOP | 📊 Level: Advanced | 🌐 Coding5s.com
**Concept:** Method Dispatch Alternatives (@singledispatchmethod, @overload, *args, **kwargs)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alternative method dispatch using @singledispatchmethod, @overload, *args, and **kwargs..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4" s="103" t="str">
        <f t="shared" ref="R74:R137" si="25">IF(OR(H74="Topic", UPPER(H74)="PROJECT"),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IF(UPPER(H74)="PROJECT", "PROJECT: " &amp; I74 &amp; ". Topics involved: " &amp; A74 &amp; ". Project objective: " &amp; J74, "TOPIC: " &amp; I74 &amp; ". Topic details: " &amp; J74)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IF(UPPER(H74)="PROJECT", "Project #", "Topic #") &amp; F74 &amp; " | Complete | " &amp; IF($I$3="", $I$2, $I$2&amp; " - " &amp;$I$3) &amp; " | 📊 Level: " &amp; G74 &amp; CHAR(10) &amp; "**" &amp; IF(UPPER(H74)="PROJECT", "Project", "Topic") &amp; ":** " &amp; I74 &amp; CHAR(10) &amp; "---" &amp; CHAR(10) &amp; " | " &amp;
_xlfn._LONGTEXT("[CORE_QUALITY_POLICY]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alternative method dispatch using @singledispatchmethod, @overload, *args, and **kwargs.. Topic details: Method Dispatch Alternatives (@singledispatchmethod, @overload, *args, **kwargs)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#66 | Complete | Python OOP | 📊 Level: Advanced
**Topic:** Implement alternative method dispatch using @singledispatchmethod, @overload, *args, and **kwargs.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4" s="52">
        <v>0</v>
      </c>
      <c r="T74" s="102" t="str">
        <f t="shared" ref="T74:T137" si="26">IF(H74="Topic",
"[ROLE] Tech Lead | " &amp;
"[TASK] Provide intentionally messy but functional code for learning debugging and improvement | " &amp;
"[TOPIC] " &amp; I74 &amp; " | " &amp;
"[LEVEL] " &amp; G74 &amp; " | " &amp;
"[COUNT] " &amp; D74 &amp; " challenges | " &amp;
"[LIBRARY BEING LEARNED] " &amp; $I$3 &amp; " | " &amp;
_xlfn._LONGTEXT("[ECOSYSTEM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F74 &amp; " | Stage 4 🧹 Refactor | " &amp; IF($I$3="", $I$2, $I$2&amp; " - " &amp;$I$3) &amp; " | 📊 Level: " &amp; G74 &amp; " | 🌐 Coding5s.com" &amp; CHAR(10) &amp; "**Concept:** " &amp; J74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D74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IF(G74="Beginner", "5–15", IF(G74="Intermediate",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IF(H74="PROJECT", AC74, ""))</f>
        <v>[ROLE] Tech Lead | [TASK] Provide intentionally messy but functional code for learning debugging and improvement | [TOPIC] Implement alternative method dispatch using @singledispatchmethod, @overload, *args, and **kwargs.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#66 | Stage 4 🧹 Refactor | Python OOP | 📊 Level: Advanced | 🌐 Coding5s.com
**Concept:** Method Dispatch Alternatives (@singledispatchmethod, @overload, *args, **kwargs)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4" s="103" t="str">
        <f t="shared" ref="U74:U137" si="27">IF(OR(H74="Topic", UPPER(H74)="PROJECT"),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IF(UPPER(H74)="PROJECT", "PROJECT: " &amp; I74 &amp; ". Topics involved: " &amp; A74 &amp; ". Project objective: " &amp; J74, "TOPIC: " &amp; I74 &amp; ". Topic details: " &amp; J74)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IF(UPPER(H74)="PROJECT", "Project #", "Topic #") &amp; F74 &amp; " | Refactor | " &amp; IF($I$3="", $I$2, $I$2&amp; " - " &amp;$I$3) &amp; " | 📊 Level: " &amp; G74 &amp; CHAR(10) &amp; "**" &amp; IF(UPPER(H74)="PROJECT", "Project", "Topic") &amp; ":** " &amp; I74 &amp; CHAR(10) &amp; "---" &amp; CHAR(10) &amp; " | " &amp;
"[PYTHON QUALITY RULE - STRICT] Code MUST adhere strictly to PEP 8 guidelines. Use PascalCase for Classes, snake_case for methods/variables. Enforce solid OOP patterns: encapsulation, inheritance, and object composition.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alternative method dispatch using @singledispatchmethod, @overload, *args, and **kwargs.. Topic details: Method Dispatch Alternatives (@singledispatchmethod, @overload, *args, **kwargs)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#66 | Refactor | Python OOP | 📊 Level: Advanced
**Topic:** Implement alternative method dispatch using @singledispatchmethod, @overload, *args, and **kwargs.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4" s="52">
        <v>0</v>
      </c>
      <c r="W74" s="87" t="str">
        <f t="shared" ref="W74:W137" si="28">IF(H74="Topic",
"[ROLE] Tech Product Manager assigning a " &amp; $I$2 &amp; " Jira Ticket | " &amp;
"[TASK] Provide a guided implementation exercise with full solution for learning purposes | " &amp;
"[TOPIC] " &amp; I74 &amp; " | " &amp;
"[LEVEL] " &amp; G74 &amp; " | " &amp;
"[LIBRARY BEING LEARNED] " &amp; $I$3 &amp; " | " &amp;
_xlfn._LONGTEXT("[ECOSYSTEM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F74 &amp; " | Stage 5 | " &amp; IF($I$3="", $I$2, $I$2&amp; " - " &amp;$I$3) &amp; " | 📊 Level: " &amp; G74 &amp; " | 🌐 Coding5s.com" &amp; CHAR(10) &amp; "**Concept:** " &amp; J74 &amp; CHAR(10) &amp; "---" &amp; CHAR(10) &amp; " | " &amp;
"[FUNCTIONAL_STRUCTURE_POLICY] Rule: " &amp; IF(G74="Beginner", "Use simple scripts or minimal functions. ", IF(G74="Intermediate",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IF(G74="Beginner", "10–20", IF(G74="Intermediate", "15–30", "25–40")) &amp; " lines of EXECUTABLE code (STRICT) - V1.1 MUST be between " &amp; IF(G74="Beginner", "15–30", IF(G74="Intermediate",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IF(H74="PROJECT", AD74, ""))</f>
        <v>[ROLE] Tech Product Manager assigning a Python OOP Jira Ticket | [TASK] Provide a guided implementation exercise with full solution for learning purposes | [TOPIC] Implement alternative method dispatch using @singledispatchmethod, @overload, *args, and **kwargs.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#66 | Stage 5 | Python OOP | 📊 Level: Advanced | 🌐 Coding5s.com
**Concept:** Method Dispatch Alternatives (@singledispatchmethod, @overload, *args, **kwargs)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4" s="103" t="str">
        <f t="shared" ref="X74:X137" si="29">IF(OR(H74="Topic", UPPER(H74)="PROJECT"),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IF(UPPER(H74)="PROJECT", "PROJECT: " &amp; I74 &amp; ". Topics integrated: " &amp; A74 &amp; ". Business Goal: " &amp; J74, "TOPIC: " &amp; I74 &amp; ". Goal: " &amp; J74)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IF(UPPER(H74)="PROJECT", "Project #", "Topic #") &amp; F74 &amp; " | Extend | " &amp; IF($I$3="", $I$2, $I$2&amp; " - " &amp;$I$3) &amp; " | 📊 Level: " &amp; G74 &amp; CHAR(10) &amp; "**" &amp; IF(UPPER(H74)="PROJECT", "Project", "Topic") &amp; ":** " &amp; I74 &amp; CHAR(10) &amp; "---" &amp; CHAR(10) &amp; " | " &amp;
_xlfn._LONGTEXT("[CODE_QUALITY_PROTOCOL] Code MUST adhere strictly to PEP 8 guidelines. Use PascalCase for Classes, snake_case for methods/variables. Enforce robust OOP architecture, design patterns (Factory, Strategy, Singleton), and abstract base classes using the abc m","odule.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alternative method dispatch using @singledispatchmethod, @overload, *args, and **kwargs.. Goal: Method Dispatch Alternatives (@singledispatchmethod, @overload, *args, **kwargs)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#66 | Extend | Python OOP | 📊 Level: Advanced
**Topic:** Implement alternative method dispatch using @singledispatchmethod, @overload, *args, and **kwargs.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4" s="52">
        <v>0</v>
      </c>
      <c r="Z74" s="56" t="str">
        <f t="shared" ref="Z74:Z137" si="30">IF(H74&lt;&gt;"PROJECT","",
"[TASK] Teach through a practical " &amp; $I$2 &amp; " - " &amp; $I$3 &amp; " project following the micro-learning methodology, acting as a supportive tutor, creating a project about  " &amp; I74 &amp; " | " &amp;
"[TOPICS USED] " &amp; A74 &amp; " | " &amp;
"[LEVEL] " &amp; G74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Native built-in functions, basic operators, and standard core execution models. at the top of the code block. Assume no project configuration file exists. | " &amp;
"[CODE_CONSTRAINTS_RULE] Standard basic logic validation using native assert statements. | " &amp;
_xlfn._LONGTEXT("[VISUAL_ARCHITECTURE_COMMENTS]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 &amp;
"[DATA ROBUSTNESS RULE] Handle real-world data safely | " &amp;
"[CODE CONSTRAINTS] MUST be between " &amp; IF(G74="Beginner", "25–40", IF(G74="Intermediate",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F74 &amp; " | Stage 1 | " &amp; IF($I$3="", $I$2, $I$2&amp; " - " &amp;$I$3) &amp; " | 📊 Level: " &amp; G74 &amp; " | 🌐 Coding5s.com" &amp; CHAR(10) &amp; "**Project:** " &amp; J74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74" s="56" t="str">
        <f t="shared" ref="AA74:AA137" si="31">IF(H74&lt;&gt;"PROJECT","",
"[ROLE] Careless " &amp; $I$2 &amp; " Developer | " &amp;
"[TASK] Generate debugging project in " &amp; $I$2 &amp; " | " &amp;
"[PROJECT] " &amp; I74 &amp; " | " &amp;
"[TOPICS USED] " &amp; A74 &amp; " | " &amp;
"[LEVEL] " &amp; G74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F74 &amp; " | Stage 2 | " &amp; IF($I$3="", $I$2, $I$2&amp; " - " &amp;$I$3) &amp; " | 📊 Level: " &amp; G74 &amp; " | 🌐 Coding5s.com" &amp; CHAR(10) &amp; "Project: " &amp; J74 &amp; CHAR(10) &amp; "---" &amp; CHAR(10) &amp; " | " &amp;
"[LIBRARY BEING LEARNED] " &amp; $I$3 &amp; " | " &amp;
"[ECOSYSTEM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AE72 &amp; " | " &amp;
"[LANGUAGE SEED CONTEXT] " &amp; IF($AE$7 = "", "Language Seed Not Necessary", "You MUST strictly follow this seed context to enhance, adapt, and naturalize your tone, vocabulary, and instructional quality in " &amp; $B$6 &amp; ": " &amp; $AE$7) &amp; " | " &amp;
_xlfn._LONGTEXT("[BUG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IF(G74="Beginner", "25–40", IF(G74="Intermediate", "30–60", "40–100")) &amp; " lines of EXECUTABLE code (STRICT: Do NOT count blank lines towards this limit) - Multi-step flow - 2–4 functions ONLY - main() as entry point " &amp; IF(G74&lt;&gt;"Advanced",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74" s="56" t="str">
        <f t="shared" ref="AB74:AB137" si="32">IF(H74&lt;&gt;"PROJECT","",
"[ROLE] Tech Lead | " &amp;
"[TASK] Assign incomplete project script | " &amp;
"[PROJECT] " &amp; I74 &amp; " | " &amp;
"[TOPICS USED] " &amp; A74 &amp; " | " &amp;
"[LEVEL] " &amp; G74 &amp; "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F74 &amp; " | Stage 3 | " &amp; IF($I$3="", $I$2, $I$2&amp; " - " &amp;$I$3) &amp; " | 📊 Level: " &amp; G74 &amp; " | 🌐 Coding5s.com" &amp; CHAR(10) &amp; "**Project:** " &amp; J74 &amp; CHAR(10) &amp; "---" &amp; CHAR(10) &amp; " | " &amp;
"[EXTERNAL_PACKAGE_PROTOCOL] Require standard pip tooling and requirements.txt file for external dependencies when applicable. | " &amp;
"[CHALLENGE_CONSTRAINTS_POLICY] MUST be between 25–40 lines of EXECUTABLE base Python code (STRICT: Do NOT count comments or # TODO blocks). " &amp; IF(G74="Beginner","25–40", IF(G74="Intermediate","30–60","40–100")) &amp; " Class-based object architecture. Require at least 1 class with internal state management. Logic integration located exclusively inside # TODO blocks.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74" s="56" t="str">
        <f t="shared" ref="AC74:AC137" si="33">IF(H74&lt;&gt;"PROJECT","",
"[ROLE] Tech Lead | " &amp;
"[TASK] Provide a messy but functional project for refactoring | " &amp;
"[PROJECT] " &amp; I74 &amp; " | " &amp;
"[TOPICS USED] " &amp; A74 &amp; " | " &amp;
"[LEVEL] " &amp; G74 &amp; " | " &amp;
"[PERSONA RULE] Act as a Tech Lead. A junior wrote this working but messy code. Tone: professional but exhausted | " &amp;
"[HEADER RULE - STRICT] You MUST start your entire response EXACTLY with this markdown block (do not print anything before it):" &amp; CHAR(10) &amp; "### 🚀 Project #" &amp; F74 &amp; " | Stage 4 | " &amp; IF($I$3="", $I$2, $I$2&amp; " - " &amp;$I$3) &amp; " | 📊 Level: " &amp; G74 &amp; " | 🌐 Coding5s.com" &amp; CHAR(10) &amp; "**Project:** " &amp; J74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IF(G74="Beginner", "25–40", IF(G74="Intermediate",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74" s="56" t="str">
        <f t="shared" ref="AD74:AD137" si="34">IF(H74&lt;&gt;"PROJECT","",
"[ROLE] Tech Product Manager assigning a " &amp; $I$2 &amp; " Jira Ticket | " &amp;
"[TASK] Provide a guided project implementation with full solution | " &amp;
"[PROJECT] " &amp; I74 &amp; " | " &amp;
"[TOPICS USED] " &amp; A74 &amp; " | " &amp;
"[LEVEL] " &amp; G74 &amp; " | " &amp;
"[PERSONA RULE] Act as a professional Tech Product Manager defining a project ticket | " &amp;
"[LIBRARY BEING LEARNED] " &amp; $I$3 &amp; " | " &amp;
_xlfn._LONGTEXT("[ECOSYSTEM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 &amp;
"[HEADER RULE - STRICT] You MUST start your entire response EXACTLY with this markdown block (do not print anything before it):" &amp; CHAR(10) &amp; "### 🚀 Project #" &amp; F74 &amp; " | Stage 5 | " &amp; IF($I$3="", $I$2, $I$2&amp; " - " &amp;$I$3) &amp; " | 📊 Level: " &amp; G74 &amp; " | 🌐 Coding5s.com" &amp; CHAR(10) &amp; "**Project:** " &amp; J74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IF(G74="Beginner", "20–35", IF(G74="Intermediate", "30–50", "45–70")) &amp; " lines of EXECUTABLE code (STRICT) - V1.1 MUST be between " &amp; IF(G74="Beginner", "30–50", IF(G74="Intermediate",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IF(G74="Beginner", "Avoid complex structure. ", IF(G74="Intermediate",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74" s="40"/>
      <c r="AF74" s="40"/>
      <c r="AG74" s="40"/>
      <c r="AH74" s="56" t="str">
        <f t="shared" si="18"/>
        <v/>
      </c>
      <c r="AI74" s="54"/>
      <c r="AJ74" s="54"/>
      <c r="AK74" s="54"/>
      <c r="AL74" s="54"/>
      <c r="AM74" s="54"/>
    </row>
    <row r="75" spans="1:39">
      <c r="A75" s="45" t="str" cm="1">
        <f t="array" ref="A75">IF(H75="PROJECT", CHAR(10) &amp; "- " &amp; _xlfn.TEXTJOIN(CHAR(10) &amp; "- ", TRUE, _xlfn._xlws.FILTER($I$9:$I$1000, ($B$9:$B$1000=B75) * ($H$9:$H$1000="Topic"))), "")</f>
        <v/>
      </c>
      <c r="B75" s="45">
        <f t="shared" si="19"/>
        <v>7</v>
      </c>
      <c r="C75" s="95">
        <v>22</v>
      </c>
      <c r="D75" s="46">
        <v>4</v>
      </c>
      <c r="E75" s="58" t="s">
        <v>46</v>
      </c>
      <c r="F75" s="67">
        <v>67</v>
      </c>
      <c r="G75" s="53" t="s">
        <v>159</v>
      </c>
      <c r="H75" s="53" t="s">
        <v>48</v>
      </c>
      <c r="I75" s="50" t="s">
        <v>885</v>
      </c>
      <c r="J75" s="51" t="s">
        <v>886</v>
      </c>
      <c r="K75" s="129" t="str">
        <f t="shared" si="20"/>
        <v xml:space="preserve">[ROLE] Friendly tutor specializing in Python OOP | [TOPIC] Define abstract base classes using ABC, ABCMeta, class, and isinstance().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#67 | Stage 1 📖 Practice | Python OOP | 📊 Level: Advanced | 🌐 Coding5s.com
**Concept:** Abstract Base Class Definitions (ABC, ABCMeta, class, isinstance())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5"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abstract base classes using ABC, ABCMeta, class, and isinstance().. Topic details: Abstract Base Class Definitions (ABC, ABCMeta, class, isinstance())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#67 | Practice | Python OOP | 📊 Level: Advanced
**Topic:** Define abstract base classes using ABC, ABCMeta, class, and isinstance().
---
 | [FOOTER RULE - STRICT] End your response with: '--- ⚡ *Coding5s Mentor System — Eliminating Epistemic Debt*' | </v>
      </c>
      <c r="M75" s="53">
        <v>0</v>
      </c>
      <c r="N75" s="102" t="str">
        <f t="shared" si="22"/>
        <v>[ROLE] Careless Python OOP Developer | [TASK] Generate debugging challenges in Python OOP | | [TOPIC] Define abstract base classes using ABC, ABCMeta, class, and isinstance().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#67 | Stage 2 🐛 Debug | Python OOP | 📊 Level: Advanced | 🌐 Coding5s.com
Concept: Abstract Base Class Definitions (ABC, ABCMeta, class, isinstance())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5"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abstract base classes using ABC, ABCMeta, class, and isinstance().. Topic details: Abstract Base Class Definitions (ABC, ABCMeta, class, isinstance())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#67 | Debug | Python OOP | 📊 Level: Advanced
**Topic:** Define abstract base classes using ABC, ABCMeta, class, and isinstance().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5" s="53">
        <v>0</v>
      </c>
      <c r="Q75" s="102" t="str">
        <f t="shared" si="24"/>
        <v>[ROLE] Tech Lead | [TASK] Assign incomplete Python OOP script challenges | [TOPIC] Define abstract base classes using ABC, ABCMeta, class, and isinstance().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#67 | Stage 3 🧩 Complete | Python OOP | 📊 Level: Advanced | 🌐 Coding5s.com
**Concept:** Abstract Base Class Definitions (ABC, ABCMeta, class, isinstance())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abstract base classes using ABC, ABCMeta, class, and isinstance()..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5"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abstract base classes using ABC, ABCMeta, class, and isinstance().. Topic details: Abstract Base Class Definitions (ABC, ABCMeta, class, isinstance())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#67 | Complete | Python OOP | 📊 Level: Advanced
**Topic:** Define abstract base classes using ABC, ABCMeta, class, and isinstance().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5" s="53">
        <v>0</v>
      </c>
      <c r="T75" s="102" t="str">
        <f t="shared" si="26"/>
        <v>[ROLE] Tech Lead | [TASK] Provide intentionally messy but functional code for learning debugging and improvement | [TOPIC] Define abstract base classes using ABC, ABCMeta, class, and isinstance().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#67 | Stage 4 🧹 Refactor | Python OOP | 📊 Level: Advanced | 🌐 Coding5s.com
**Concept:** Abstract Base Class Definitions (ABC, ABCMeta, class, isinstance())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5"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Define abstract base classes using ABC, ABCMeta, class, and isinstance().. Topic details: Abstract Base Class Definitions (ABC, ABCMeta, class, isinstance())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#67 | Refactor | Python OOP | 📊 Level: Advanced
**Topic:** Define abstract base classes using ABC, ABCMeta, class, and isinstance().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5" s="53">
        <v>0</v>
      </c>
      <c r="W75" s="87" t="str">
        <f t="shared" si="28"/>
        <v>[ROLE] Tech Product Manager assigning a Python OOP Jira Ticket | [TASK] Provide a guided implementation exercise with full solution for learning purposes | [TOPIC] Define abstract base classes using ABC, ABCMeta, class, and isinstance().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#67 | Stage 5 | Python OOP | 📊 Level: Advanced | 🌐 Coding5s.com
**Concept:** Abstract Base Class Definitions (ABC, ABCMeta, class, isinstance())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5"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abstract base classes using ABC, ABCMeta, class, and isinstance().. Goal: Abstract Base Class Definitions (ABC, ABCMeta, class, isinstance())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#67 | Extend | Python OOP | 📊 Level: Advanced
**Topic:** Define abstract base classes using ABC, ABCMeta, class, and isinstance().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5" s="53">
        <v>0</v>
      </c>
      <c r="Z75" s="56" t="str">
        <f t="shared" si="30"/>
        <v/>
      </c>
      <c r="AA75" s="56" t="str">
        <f t="shared" si="31"/>
        <v/>
      </c>
      <c r="AB75" s="56" t="str">
        <f t="shared" si="32"/>
        <v/>
      </c>
      <c r="AC75" s="56" t="str">
        <f t="shared" si="33"/>
        <v/>
      </c>
      <c r="AD75" s="56" t="str">
        <f t="shared" si="34"/>
        <v/>
      </c>
      <c r="AE75" s="40"/>
      <c r="AF75" s="40"/>
      <c r="AG75" s="40"/>
      <c r="AH75" s="56" t="str">
        <f t="shared" si="18"/>
        <v/>
      </c>
      <c r="AI75" s="54"/>
      <c r="AJ75" s="54"/>
      <c r="AK75" s="54"/>
      <c r="AL75" s="54"/>
      <c r="AM75" s="54"/>
    </row>
    <row r="76" spans="1:39">
      <c r="A76" s="45" t="str" cm="1">
        <f t="array" ref="A76">IF(H76="PROJECT", CHAR(10) &amp; "- " &amp; _xlfn.TEXTJOIN(CHAR(10) &amp; "- ", TRUE, _xlfn._xlws.FILTER($I$9:$I$1000, ($B$9:$B$1000=B76) * ($H$9:$H$1000="Topic"))), "")</f>
        <v/>
      </c>
      <c r="B76" s="45">
        <f t="shared" si="19"/>
        <v>7</v>
      </c>
      <c r="C76" s="95">
        <v>22</v>
      </c>
      <c r="D76" s="57">
        <v>4</v>
      </c>
      <c r="E76" s="58" t="s">
        <v>46</v>
      </c>
      <c r="F76" s="54">
        <v>68</v>
      </c>
      <c r="G76" s="52" t="s">
        <v>159</v>
      </c>
      <c r="H76" s="52" t="s">
        <v>48</v>
      </c>
      <c r="I76" s="61" t="s">
        <v>887</v>
      </c>
      <c r="J76" s="62" t="s">
        <v>888</v>
      </c>
      <c r="K76" s="129" t="str">
        <f t="shared" si="20"/>
        <v xml:space="preserve">[ROLE] Friendly tutor specializing in Python OOP | [TOPIC] Declare abstract members using @abstractmethod, @property, @classmethod, and @staticmethod.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#68 | Stage 1 📖 Practice | Python OOP | 📊 Level: Advanced | 🌐 Coding5s.com
**Concept:** Abstract Member Definitions (@abstractmethod, @property, @classmethod, @staticmethod)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6"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Declare abstract members using @abstractmethod, @property, @classmethod, and @staticmethod.. Topic details: Abstract Member Definitions (@abstractmethod, @property, @classmethod, @staticmethod)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#68 | Practice | Python OOP | 📊 Level: Advanced
**Topic:** Declare abstract members using @abstractmethod, @property, @classmethod, and @staticmethod.
---
 | [FOOTER RULE - STRICT] End your response with: '--- ⚡ *Coding5s Mentor System — Eliminating Epistemic Debt*' | </v>
      </c>
      <c r="M76" s="52">
        <v>0</v>
      </c>
      <c r="N76" s="102" t="str">
        <f t="shared" si="22"/>
        <v>[ROLE] Careless Python OOP Developer | [TASK] Generate debugging challenges in Python OOP | | [TOPIC] Declare abstract members using @abstractmethod, @property, @classmethod, and @staticmethod.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#68 | Stage 2 🐛 Debug | Python OOP | 📊 Level: Advanced | 🌐 Coding5s.com
Concept: Abstract Member Definitions (@abstractmethod, @property, @classmethod, @staticmethod)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6"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Declare abstract members using @abstractmethod, @property, @classmethod, and @staticmethod.. Topic details: Abstract Member Definitions (@abstractmethod, @property, @classmethod, @staticmethod)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#68 | Debug | Python OOP | 📊 Level: Advanced
**Topic:** Declare abstract members using @abstractmethod, @property, @classmethod, and @staticmethod.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6" s="52">
        <v>0</v>
      </c>
      <c r="Q76" s="102" t="str">
        <f t="shared" si="24"/>
        <v>[ROLE] Tech Lead | [TASK] Assign incomplete Python OOP script challenges | [TOPIC] Declare abstract members using @abstractmethod, @property, @classmethod, and @staticmethod.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#68 | Stage 3 🧩 Complete | Python OOP | 📊 Level: Advanced | 🌐 Coding5s.com
**Concept:** Abstract Member Definitions (@abstractmethod, @property, @classmethod, @staticmethod)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Declare abstract members using @abstractmethod, @property, @classmethod, and @staticmethod..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6"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Declare abstract members using @abstractmethod, @property, @classmethod, and @staticmethod.. Topic details: Abstract Member Definitions (@abstractmethod, @property, @classmethod, @staticmethod)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#68 | Complete | Python OOP | 📊 Level: Advanced
**Topic:** Declare abstract members using @abstractmethod, @property, @classmethod, and @staticmethod.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6" s="52">
        <v>0</v>
      </c>
      <c r="T76" s="102" t="str">
        <f t="shared" si="26"/>
        <v>[ROLE] Tech Lead | [TASK] Provide intentionally messy but functional code for learning debugging and improvement | [TOPIC] Declare abstract members using @abstractmethod, @property, @classmethod, and @staticmethod.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#68 | Stage 4 🧹 Refactor | Python OOP | 📊 Level: Advanced | 🌐 Coding5s.com
**Concept:** Abstract Member Definitions (@abstractmethod, @property, @classmethod, @staticmethod)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6"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Declare abstract members using @abstractmethod, @property, @classmethod, and @staticmethod.. Topic details: Abstract Member Definitions (@abstractmethod, @property, @classmethod, @staticmethod)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#68 | Refactor | Python OOP | 📊 Level: Advanced
**Topic:** Declare abstract members using @abstractmethod, @property, @classmethod, and @staticmethod.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6" s="52">
        <v>0</v>
      </c>
      <c r="W76" s="87" t="str">
        <f t="shared" si="28"/>
        <v>[ROLE] Tech Product Manager assigning a Python OOP Jira Ticket | [TASK] Provide a guided implementation exercise with full solution for learning purposes | [TOPIC] Declare abstract members using @abstractmethod, @property, @classmethod, and @staticmethod.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#68 | Stage 5 | Python OOP | 📊 Level: Advanced | 🌐 Coding5s.com
**Concept:** Abstract Member Definitions (@abstractmethod, @property, @classmethod, @staticmethod)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6"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Declare abstract members using @abstractmethod, @property, @classmethod, and @staticmethod.. Goal: Abstract Member Definitions (@abstractmethod, @property, @classmethod, @staticmethod)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#68 | Extend | Python OOP | 📊 Level: Advanced
**Topic:** Declare abstract members using @abstractmethod, @property, @classmethod, and @staticmethod.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6" s="52">
        <v>0</v>
      </c>
      <c r="Z76" s="56" t="str">
        <f t="shared" si="30"/>
        <v/>
      </c>
      <c r="AA76" s="56" t="str">
        <f t="shared" si="31"/>
        <v/>
      </c>
      <c r="AB76" s="56" t="str">
        <f t="shared" si="32"/>
        <v/>
      </c>
      <c r="AC76" s="56" t="str">
        <f t="shared" si="33"/>
        <v/>
      </c>
      <c r="AD76" s="56" t="str">
        <f t="shared" si="34"/>
        <v/>
      </c>
      <c r="AE76" s="40"/>
      <c r="AF76" s="40"/>
      <c r="AG76" s="40"/>
      <c r="AH76" s="56" t="str">
        <f t="shared" si="18"/>
        <v/>
      </c>
      <c r="AI76" s="54"/>
      <c r="AJ76" s="54"/>
      <c r="AK76" s="54"/>
      <c r="AL76" s="54"/>
      <c r="AM76" s="54"/>
    </row>
    <row r="77" spans="1:39">
      <c r="A77" s="45" t="str" cm="1">
        <f t="array" ref="A77">IF(H77="PROJECT", CHAR(10) &amp; "- " &amp; _xlfn.TEXTJOIN(CHAR(10) &amp; "- ", TRUE, _xlfn._xlws.FILTER($I$9:$I$1000, ($B$9:$B$1000=B77) * ($H$9:$H$1000="Topic"))), "")</f>
        <v xml:space="preserve">
- Implement class-based resource management using __enter__, __exit__, with, and contextlib.AbstractContextManager.
- Integrate classes with structural matching using __match_args__, match, case, and isinstance().
- Implement single inheritance using class Child(Base), super(), issubclass(), and isinstance().
- Override and extend parent behavior using def, super(), __init__, and return.
- Implement multiple inheritance and inspect resolution order using class Child(A, B), __mro__, mro(), and super().
- Implement cooperative mixins and diamond initialization using super(), *args, **kwargs, __init__, and mro().
- Extend built-in collections using list, dict, set, and super().
- Build collection wrappers using collections.UserList, collections.UserDict, and collections.UserString.
- Define enumeration classes using Enum, IntEnum, StrEnum, auto(), and @unique.
- Implement combinable enumeration flags using Flag, IntFlag, auto(), and show_flag_values().
- Demonstrate duck-typed compatibility using class, def, hasattr(), and callable().
- Implement runtime method dispatch using getattr(), callable(), __getattribute__, and __call__.
- Replace conditional branches with polymorphic classes using class, def, super(), and NotImplementedError.
- Implement alternative method dispatch using @singledispatchmethod, @overload, *args, and **kwargs.
- Define abstract base classes using ABC, ABCMeta, class, and isinstance().
- Declare abstract members using @abstractmethod, @property, @classmethod, and @staticmethod.</v>
      </c>
      <c r="B77" s="45">
        <f t="shared" si="19"/>
        <v>7</v>
      </c>
      <c r="C77" s="95">
        <v>35</v>
      </c>
      <c r="D77" s="46">
        <v>0</v>
      </c>
      <c r="E77" s="58" t="s">
        <v>46</v>
      </c>
      <c r="F77" s="67">
        <v>69</v>
      </c>
      <c r="G77" s="53" t="s">
        <v>159</v>
      </c>
      <c r="H77" s="53" t="s">
        <v>77</v>
      </c>
      <c r="I77" s="50" t="s">
        <v>889</v>
      </c>
      <c r="J77" s="51" t="s">
        <v>890</v>
      </c>
      <c r="K77" s="129" t="str">
        <f t="shared" si="20"/>
        <v>[TASK] Teach through a practical Python OOP -  project following the micro-learning methodology, acting as a supportive tutor, creating a project about  Build an extensible command-processing system consolidating enumerations, flag combinations, duck typing, runtime dispatch, polymorphic branches, overloaded methods, and abstract base classes. | [TOPICS USED] 
- Implement class-based resource management using __enter__, __exit__, with, and contextlib.AbstractContextManager.
- Integrate classes with structural matching using __match_args__, match, case, and isinstance().
- Implement single inheritance using class Child(Base), super(), issubclass(), and isinstance().
- Override and extend parent behavior using def, super(), __init__, and return.
- Implement multiple inheritance and inspect resolution order using class Child(A, B), __mro__, mro(), and super().
- Implement cooperative mixins and diamond initialization using super(), *args, **kwargs, __init__, and mro().
- Extend built-in collections using list, dict, set, and super().
- Build collection wrappers using collections.UserList, collections.UserDict, and collections.UserString.
- Define enumeration classes using Enum, IntEnum, StrEnum, auto(), and @unique.
- Implement combinable enumeration flags using Flag, IntFlag, auto(), and show_flag_values().
- Demonstrate duck-typed compatibility using class, def, hasattr(), and callable().
- Implement runtime method dispatch using getattr(), callable(), __getattribute__, and __call__.
- Replace conditional branches with polymorphic classes using class, def, super(), and NotImplementedError.
- Implement alternative method dispatch using @singledispatchmethod, @overload, *args, and **kwargs.
- Define abstract base classes using ABC, ABCMeta, class, and isinstance().
- Declare abstract members using @abstractmethod, @property, @classmethod, and @staticmethod.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#69 | Stage 1 | Python OOP | 📊 Level: Advanced | 🌐 Coding5s.com
**Project:** Project 07: Polymorphic Command and Enumeration Framework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77"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extensible command-processing system consolidating enumerations, flag combinations, duck typing, runtime dispatch, polymorphic branches, overloaded methods, and abstract base classes.. Topics applied in this project: 
- Implement class-based resource management using __enter__, __exit__, with, and contextlib.AbstractContextManager.
- Integrate classes with structural matching using __match_args__, match, case, and isinstance().
- Implement single inheritance using class Child(Base), super(), issubclass(), and isinstance().
- Override and extend parent behavior using def, super(), __init__, and return.
- Implement multiple inheritance and inspect resolution order using class Child(A, B), __mro__, mro(), and super().
- Implement cooperative mixins and diamond initialization using super(), *args, **kwargs, __init__, and mro().
- Extend built-in collections using list, dict, set, and super().
- Build collection wrappers using collections.UserList, collections.UserDict, and collections.UserString.
- Define enumeration classes using Enum, IntEnum, StrEnum, auto(), and @unique.
- Implement combinable enumeration flags using Flag, IntFlag, auto(), and show_flag_values().
- Demonstrate duck-typed compatibility using class, def, hasattr(), and callable().
- Implement runtime method dispatch using getattr(), callable(), __getattribute__, and __call__.
- Replace conditional branches with polymorphic classes using class, def, super(), and NotImplementedError.
- Implement alternative method dispatch using @singledispatchmethod, @overload, *args, and **kwargs.
- Define abstract base classes using ABC, ABCMeta, class, and isinstance().
- Declare abstract members using @abstractmethod, @property, @classmethod, and @staticmethod.. Project objective: Project 07: Polymorphic Command and Enumeration Framework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#69 | Practice | Python OOP | 📊 Level: Advanced
**Project:** Build an extensible command-processing system consolidating enumerations, flag combinations, duck typing, runtime dispatch, polymorphic branches, overloaded methods, and abstract base classes.
---
 | [FOOTER RULE - STRICT] End your response with: '--- ⚡ *Coding5s Mentor System — Eliminating Epistemic Debt*' | </v>
      </c>
      <c r="M77" s="53">
        <v>0</v>
      </c>
      <c r="N77" s="102" t="str">
        <f t="shared" si="22"/>
        <v>[ROLE] Careless Python OOP Developer | [TASK] Generate debugging project in Python OOP | [PROJECT] Build an extensible command-processing system consolidating enumerations, flag combinations, duck typing, runtime dispatch, polymorphic branches, overloaded methods, and abstract base classes. | [TOPICS USED] 
- Implement class-based resource management using __enter__, __exit__, with, and contextlib.AbstractContextManager.
- Integrate classes with structural matching using __match_args__, match, case, and isinstance().
- Implement single inheritance using class Child(Base), super(), issubclass(), and isinstance().
- Override and extend parent behavior using def, super(), __init__, and return.
- Implement multiple inheritance and inspect resolution order using class Child(A, B), __mro__, mro(), and super().
- Implement cooperative mixins and diamond initialization using super(), *args, **kwargs, __init__, and mro().
- Extend built-in collections using list, dict, set, and super().
- Build collection wrappers using collections.UserList, collections.UserDict, and collections.UserString.
- Define enumeration classes using Enum, IntEnum, StrEnum, auto(), and @unique.
- Implement combinable enumeration flags using Flag, IntFlag, auto(), and show_flag_values().
- Demonstrate duck-typed compatibility using class, def, hasattr(), and callable().
- Implement runtime method dispatch using getattr(), callable(), __getattribute__, and __call__.
- Replace conditional branches with polymorphic classes using class, def, super(), and NotImplementedError.
- Implement alternative method dispatch using @singledispatchmethod, @overload, *args, and **kwargs.
- Define abstract base classes using ABC, ABCMeta, class, and isinstance().
- Declare abstract members using @abstractmethod, @property, @classmethod, and @staticmethod. | [LEVEL] Advanced | [OUTPUT] Only header, dataset summary or statement (if any), email intro, objective, expected output, broken code, and footer | [HEADER RULE - STRICT] You MUST start your entire response EXACTLY with this markdown block (do not print anything before it):
### 🚀 Project #69 | Stage 2 | Python OOP | 📊 Level: Advanced | 🌐 Coding5s.com
Project: Project 07: Polymorphic Command and Enumeration Framework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77"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extensible command-processing system consolidating enumerations, flag combinations, duck typing, runtime dispatch, polymorphic branches, overloaded methods, and abstract base classes.. Topics involved: 
- Implement class-based resource management using __enter__, __exit__, with, and contextlib.AbstractContextManager.
- Integrate classes with structural matching using __match_args__, match, case, and isinstance().
- Implement single inheritance using class Child(Base), super(), issubclass(), and isinstance().
- Override and extend parent behavior using def, super(), __init__, and return.
- Implement multiple inheritance and inspect resolution order using class Child(A, B), __mro__, mro(), and super().
- Implement cooperative mixins and diamond initialization using super(), *args, **kwargs, __init__, and mro().
- Extend built-in collections using list, dict, set, and super().
- Build collection wrappers using collections.UserList, collections.UserDict, and collections.UserString.
- Define enumeration classes using Enum, IntEnum, StrEnum, auto(), and @unique.
- Implement combinable enumeration flags using Flag, IntFlag, auto(), and show_flag_values().
- Demonstrate duck-typed compatibility using class, def, hasattr(), and callable().
- Implement runtime method dispatch using getattr(), callable(), __getattribute__, and __call__.
- Replace conditional branches with polymorphic classes using class, def, super(), and NotImplementedError.
- Implement alternative method dispatch using @singledispatchmethod, @overload, *args, and **kwargs.
- Define abstract base classes using ABC, ABCMeta, class, and isinstance().
- Declare abstract members using @abstractmethod, @property, @classmethod, and @staticmethod.. Project objective: Project 07: Polymorphic Command and Enumeration Framework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#69 | Debug | Python OOP | 📊 Level: Advanced
**Project:** Build an extensible command-processing system consolidating enumerations, flag combinations, duck typing, runtime dispatch, polymorphic branches, overloaded methods, and abstract base classes.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7" s="53">
        <v>0</v>
      </c>
      <c r="Q77" s="102" t="str">
        <f t="shared" si="24"/>
        <v>[ROLE] Tech Lead | [TASK] Assign incomplete project script | [PROJECT] Build an extensible command-processing system consolidating enumerations, flag combinations, duck typing, runtime dispatch, polymorphic branches, overloaded methods, and abstract base classes. | [TOPICS USED] 
- Implement class-based resource management using __enter__, __exit__, with, and contextlib.AbstractContextManager.
- Integrate classes with structural matching using __match_args__, match, case, and isinstance().
- Implement single inheritance using class Child(Base), super(), issubclass(), and isinstance().
- Override and extend parent behavior using def, super(), __init__, and return.
- Implement multiple inheritance and inspect resolution order using class Child(A, B), __mro__, mro(), and super().
- Implement cooperative mixins and diamond initialization using super(), *args, **kwargs, __init__, and mro().
- Extend built-in collections using list, dict, set, and super().
- Build collection wrappers using collections.UserList, collections.UserDict, and collections.UserString.
- Define enumeration classes using Enum, IntEnum, StrEnum, auto(), and @unique.
- Implement combinable enumeration flags using Flag, IntFlag, auto(), and show_flag_values().
- Demonstrate duck-typed compatibility using class, def, hasattr(), and callable().
- Implement runtime method dispatch using getattr(), callable(), __getattribute__, and __call__.
- Replace conditional branches with polymorphic classes using class, def, super(), and NotImplementedError.
- Implement alternative method dispatch using @singledispatchmethod, @overload, *args, and **kwargs.
- Define abstract base classes using ABC, ABCMeta, class, and isinstance().
- Declare abstract members using @abstractmethod, @property, @classmethod, and @staticmethod.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#69 | Stage 3 | Python OOP | 📊 Level: Advanced | 🌐 Coding5s.com
**Project:** Project 07: Polymorphic Command and Enumeration Framework
---
 | [EXTERNAL_PACKAGE_PROTOCOL] Require standard pip tooling and requirements.txt file for external dependencies when applicable. | [CHALLENGE_CONSTRAINTS_POLICY] MUST be between 25–40 lines of EXECUTABLE base Python code (STRICT: Do NOT count comments or # TODO blocks). 40–100 Class-based object architecture. Require at least 1 class with internal state management. Logic integration located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77"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extensible command-processing system consolidating enumerations, flag combinations, duck typing, runtime dispatch, polymorphic branches, overloaded methods, and abstract base classes.. Topics involved: 
- Implement class-based resource management using __enter__, __exit__, with, and contextlib.AbstractContextManager.
- Integrate classes with structural matching using __match_args__, match, case, and isinstance().
- Implement single inheritance using class Child(Base), super(), issubclass(), and isinstance().
- Override and extend parent behavior using def, super(), __init__, and return.
- Implement multiple inheritance and inspect resolution order using class Child(A, B), __mro__, mro(), and super().
- Implement cooperative mixins and diamond initialization using super(), *args, **kwargs, __init__, and mro().
- Extend built-in collections using list, dict, set, and super().
- Build collection wrappers using collections.UserList, collections.UserDict, and collections.UserString.
- Define enumeration classes using Enum, IntEnum, StrEnum, auto(), and @unique.
- Implement combinable enumeration flags using Flag, IntFlag, auto(), and show_flag_values().
- Demonstrate duck-typed compatibility using class, def, hasattr(), and callable().
- Implement runtime method dispatch using getattr(), callable(), __getattribute__, and __call__.
- Replace conditional branches with polymorphic classes using class, def, super(), and NotImplementedError.
- Implement alternative method dispatch using @singledispatchmethod, @overload, *args, and **kwargs.
- Define abstract base classes using ABC, ABCMeta, class, and isinstance().
- Declare abstract members using @abstractmethod, @property, @classmethod, and @staticmethod.. Project objective: Project 07: Polymorphic Command and Enumeration Framework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#69 | Complete | Python OOP | 📊 Level: Advanced
**Project:** Build an extensible command-processing system consolidating enumerations, flag combinations, duck typing, runtime dispatch, polymorphic branches, overloaded methods, and abstract base classes.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7" s="53">
        <v>0</v>
      </c>
      <c r="T77" s="102" t="str">
        <f t="shared" si="26"/>
        <v>[ROLE] Tech Lead | [TASK] Provide a messy but functional project for refactoring | [PROJECT] Build an extensible command-processing system consolidating enumerations, flag combinations, duck typing, runtime dispatch, polymorphic branches, overloaded methods, and abstract base classes. | [TOPICS USED] 
- Implement class-based resource management using __enter__, __exit__, with, and contextlib.AbstractContextManager.
- Integrate classes with structural matching using __match_args__, match, case, and isinstance().
- Implement single inheritance using class Child(Base), super(), issubclass(), and isinstance().
- Override and extend parent behavior using def, super(), __init__, and return.
- Implement multiple inheritance and inspect resolution order using class Child(A, B), __mro__, mro(), and super().
- Implement cooperative mixins and diamond initialization using super(), *args, **kwargs, __init__, and mro().
- Extend built-in collections using list, dict, set, and super().
- Build collection wrappers using collections.UserList, collections.UserDict, and collections.UserString.
- Define enumeration classes using Enum, IntEnum, StrEnum, auto(), and @unique.
- Implement combinable enumeration flags using Flag, IntFlag, auto(), and show_flag_values().
- Demonstrate duck-typed compatibility using class, def, hasattr(), and callable().
- Implement runtime method dispatch using getattr(), callable(), __getattribute__, and __call__.
- Replace conditional branches with polymorphic classes using class, def, super(), and NotImplementedError.
- Implement alternative method dispatch using @singledispatchmethod, @overload, *args, and **kwargs.
- Define abstract base classes using ABC, ABCMeta, class, and isinstance().
- Declare abstract members using @abstractmethod, @property, @classmethod, and @staticmethod. | [LEVEL] Advanced | [PERSONA RULE] Act as a Tech Lead. A junior wrote this working but messy code. Tone: professional but exhausted | [HEADER RULE - STRICT] You MUST start your entire response EXACTLY with this markdown block (do not print anything before it):
### 🚀 Project #69 | Stage 4 | Python OOP | 📊 Level: Advanced | 🌐 Coding5s.com
**Project:** Project 07: Polymorphic Command and Enumeration Framework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77"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PROJECT: Build an extensible command-processing system consolidating enumerations, flag combinations, duck typing, runtime dispatch, polymorphic branches, overloaded methods, and abstract base classes.. Topics involved: 
- Implement class-based resource management using __enter__, __exit__, with, and contextlib.AbstractContextManager.
- Integrate classes with structural matching using __match_args__, match, case, and isinstance().
- Implement single inheritance using class Child(Base), super(), issubclass(), and isinstance().
- Override and extend parent behavior using def, super(), __init__, and return.
- Implement multiple inheritance and inspect resolution order using class Child(A, B), __mro__, mro(), and super().
- Implement cooperative mixins and diamond initialization using super(), *args, **kwargs, __init__, and mro().
- Extend built-in collections using list, dict, set, and super().
- Build collection wrappers using collections.UserList, collections.UserDict, and collections.UserString.
- Define enumeration classes using Enum, IntEnum, StrEnum, auto(), and @unique.
- Implement combinable enumeration flags using Flag, IntFlag, auto(), and show_flag_values().
- Demonstrate duck-typed compatibility using class, def, hasattr(), and callable().
- Implement runtime method dispatch using getattr(), callable(), __getattribute__, and __call__.
- Replace conditional branches with polymorphic classes using class, def, super(), and NotImplementedError.
- Implement alternative method dispatch using @singledispatchmethod, @overload, *args, and **kwargs.
- Define abstract base classes using ABC, ABCMeta, class, and isinstance().
- Declare abstract members using @abstractmethod, @property, @classmethod, and @staticmethod.. Project objective: Project 07: Polymorphic Command and Enumeration Framework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#69 | Refactor | Python OOP | 📊 Level: Advanced
**Project:** Build an extensible command-processing system consolidating enumerations, flag combinations, duck typing, runtime dispatch, polymorphic branches, overloaded methods, and abstract base classes.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7" s="53">
        <v>0</v>
      </c>
      <c r="W77" s="87" t="str">
        <f t="shared" si="28"/>
        <v>[ROLE] Tech Product Manager assigning a Python OOP Jira Ticket | [TASK] Provide a guided project implementation with full solution | [PROJECT] Build an extensible command-processing system consolidating enumerations, flag combinations, duck typing, runtime dispatch, polymorphic branches, overloaded methods, and abstract base classes. | [TOPICS USED] 
- Implement class-based resource management using __enter__, __exit__, with, and contextlib.AbstractContextManager.
- Integrate classes with structural matching using __match_args__, match, case, and isinstance().
- Implement single inheritance using class Child(Base), super(), issubclass(), and isinstance().
- Override and extend parent behavior using def, super(), __init__, and return.
- Implement multiple inheritance and inspect resolution order using class Child(A, B), __mro__, mro(), and super().
- Implement cooperative mixins and diamond initialization using super(), *args, **kwargs, __init__, and mro().
- Extend built-in collections using list, dict, set, and super().
- Build collection wrappers using collections.UserList, collections.UserDict, and collections.UserString.
- Define enumeration classes using Enum, IntEnum, StrEnum, auto(), and @unique.
- Implement combinable enumeration flags using Flag, IntFlag, auto(), and show_flag_values().
- Demonstrate duck-typed compatibility using class, def, hasattr(), and callable().
- Implement runtime method dispatch using getattr(), callable(), __getattribute__, and __call__.
- Replace conditional branches with polymorphic classes using class, def, super(), and NotImplementedError.
- Implement alternative method dispatch using @singledispatchmethod, @overload, *args, and **kwargs.
- Define abstract base classes using ABC, ABCMeta, class, and isinstance().
- Declare abstract members using @abstractmethod, @property, @classmethod, and @staticmethod.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[HEADER RULE - STRICT] You MUST start your entire response EXACTLY with this markdown block (do not print anything before it):
### 🚀 Project #69 | Stage 5 | Python OOP | 📊 Level: Advanced | 🌐 Coding5s.com
**Project:** Project 07: Polymorphic Command and Enumeration Framework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77"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extensible command-processing system consolidating enumerations, flag combinations, duck typing, runtime dispatch, polymorphic branches, overloaded methods, and abstract base classes.. Topics integrated: 
- Implement class-based resource management using __enter__, __exit__, with, and contextlib.AbstractContextManager.
- Integrate classes with structural matching using __match_args__, match, case, and isinstance().
- Implement single inheritance using class Child(Base), super(), issubclass(), and isinstance().
- Override and extend parent behavior using def, super(), __init__, and return.
- Implement multiple inheritance and inspect resolution order using class Child(A, B), __mro__, mro(), and super().
- Implement cooperative mixins and diamond initialization using super(), *args, **kwargs, __init__, and mro().
- Extend built-in collections using list, dict, set, and super().
- Build collection wrappers using collections.UserList, collections.UserDict, and collections.UserString.
- Define enumeration classes using Enum, IntEnum, StrEnum, auto(), and @unique.
- Implement combinable enumeration flags using Flag, IntFlag, auto(), and show_flag_values().
- Demonstrate duck-typed compatibility using class, def, hasattr(), and callable().
- Implement runtime method dispatch using getattr(), callable(), __getattribute__, and __call__.
- Replace conditional branches with polymorphic classes using class, def, super(), and NotImplementedError.
- Implement alternative method dispatch using @singledispatchmethod, @overload, *args, and **kwargs.
- Define abstract base classes using ABC, ABCMeta, class, and isinstance().
- Declare abstract members using @abstractmethod, @property, @classmethod, and @staticmethod.. Business Goal: Project 07: Polymorphic Command and Enumeration Framework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#69 | Extend | Python OOP | 📊 Level: Advanced
**Project:** Build an extensible command-processing system consolidating enumerations, flag combinations, duck typing, runtime dispatch, polymorphic branches, overloaded methods, and abstract base classes.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7" s="53">
        <v>0</v>
      </c>
      <c r="Z77" s="56" t="str">
        <f t="shared" si="30"/>
        <v>[TASK] Teach through a practical Python OOP -  project following the micro-learning methodology, acting as a supportive tutor, creating a project about  Build an extensible command-processing system consolidating enumerations, flag combinations, duck typing, runtime dispatch, polymorphic branches, overloaded methods, and abstract base classes. | [TOPICS USED] 
- Implement class-based resource management using __enter__, __exit__, with, and contextlib.AbstractContextManager.
- Integrate classes with structural matching using __match_args__, match, case, and isinstance().
- Implement single inheritance using class Child(Base), super(), issubclass(), and isinstance().
- Override and extend parent behavior using def, super(), __init__, and return.
- Implement multiple inheritance and inspect resolution order using class Child(A, B), __mro__, mro(), and super().
- Implement cooperative mixins and diamond initialization using super(), *args, **kwargs, __init__, and mro().
- Extend built-in collections using list, dict, set, and super().
- Build collection wrappers using collections.UserList, collections.UserDict, and collections.UserString.
- Define enumeration classes using Enum, IntEnum, StrEnum, auto(), and @unique.
- Implement combinable enumeration flags using Flag, IntFlag, auto(), and show_flag_values().
- Demonstrate duck-typed compatibility using class, def, hasattr(), and callable().
- Implement runtime method dispatch using getattr(), callable(), __getattribute__, and __call__.
- Replace conditional branches with polymorphic classes using class, def, super(), and NotImplementedError.
- Implement alternative method dispatch using @singledispatchmethod, @overload, *args, and **kwargs.
- Define abstract base classes using ABC, ABCMeta, class, and isinstance().
- Declare abstract members using @abstractmethod, @property, @classmethod, and @staticmethod.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#69 | Stage 1 | Python OOP | 📊 Level: Advanced | 🌐 Coding5s.com
**Project:** Project 07: Polymorphic Command and Enumeration Framework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77" s="56" t="str">
        <f t="shared" si="31"/>
        <v>[ROLE] Careless Python OOP Developer | [TASK] Generate debugging project in Python OOP | [PROJECT] Build an extensible command-processing system consolidating enumerations, flag combinations, duck typing, runtime dispatch, polymorphic branches, overloaded methods, and abstract base classes. | [TOPICS USED] 
- Implement class-based resource management using __enter__, __exit__, with, and contextlib.AbstractContextManager.
- Integrate classes with structural matching using __match_args__, match, case, and isinstance().
- Implement single inheritance using class Child(Base), super(), issubclass(), and isinstance().
- Override and extend parent behavior using def, super(), __init__, and return.
- Implement multiple inheritance and inspect resolution order using class Child(A, B), __mro__, mro(), and super().
- Implement cooperative mixins and diamond initialization using super(), *args, **kwargs, __init__, and mro().
- Extend built-in collections using list, dict, set, and super().
- Build collection wrappers using collections.UserList, collections.UserDict, and collections.UserString.
- Define enumeration classes using Enum, IntEnum, StrEnum, auto(), and @unique.
- Implement combinable enumeration flags using Flag, IntFlag, auto(), and show_flag_values().
- Demonstrate duck-typed compatibility using class, def, hasattr(), and callable().
- Implement runtime method dispatch using getattr(), callable(), __getattribute__, and __call__.
- Replace conditional branches with polymorphic classes using class, def, super(), and NotImplementedError.
- Implement alternative method dispatch using @singledispatchmethod, @overload, *args, and **kwargs.
- Define abstract base classes using ABC, ABCMeta, class, and isinstance().
- Declare abstract members using @abstractmethod, @property, @classmethod, and @staticmethod. | [LEVEL] Advanced | [OUTPUT] Only header, dataset summary or statement (if any), email intro, objective, expected output, broken code, and footer | [HEADER RULE - STRICT] You MUST start your entire response EXACTLY with this markdown block (do not print anything before it):
### 🚀 Project #69 | Stage 2 | Python OOP | 📊 Level: Advanced | 🌐 Coding5s.com
Project: Project 07: Polymorphic Command and Enumeration Framework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77" s="56" t="str">
        <f t="shared" si="32"/>
        <v>[ROLE] Tech Lead | [TASK] Assign incomplete project script | [PROJECT] Build an extensible command-processing system consolidating enumerations, flag combinations, duck typing, runtime dispatch, polymorphic branches, overloaded methods, and abstract base classes. | [TOPICS USED] 
- Implement class-based resource management using __enter__, __exit__, with, and contextlib.AbstractContextManager.
- Integrate classes with structural matching using __match_args__, match, case, and isinstance().
- Implement single inheritance using class Child(Base), super(), issubclass(), and isinstance().
- Override and extend parent behavior using def, super(), __init__, and return.
- Implement multiple inheritance and inspect resolution order using class Child(A, B), __mro__, mro(), and super().
- Implement cooperative mixins and diamond initialization using super(), *args, **kwargs, __init__, and mro().
- Extend built-in collections using list, dict, set, and super().
- Build collection wrappers using collections.UserList, collections.UserDict, and collections.UserString.
- Define enumeration classes using Enum, IntEnum, StrEnum, auto(), and @unique.
- Implement combinable enumeration flags using Flag, IntFlag, auto(), and show_flag_values().
- Demonstrate duck-typed compatibility using class, def, hasattr(), and callable().
- Implement runtime method dispatch using getattr(), callable(), __getattribute__, and __call__.
- Replace conditional branches with polymorphic classes using class, def, super(), and NotImplementedError.
- Implement alternative method dispatch using @singledispatchmethod, @overload, *args, and **kwargs.
- Define abstract base classes using ABC, ABCMeta, class, and isinstance().
- Declare abstract members using @abstractmethod, @property, @classmethod, and @staticmethod.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#69 | Stage 3 | Python OOP | 📊 Level: Advanced | 🌐 Coding5s.com
**Project:** Project 07: Polymorphic Command and Enumeration Framework
---
 | [EXTERNAL_PACKAGE_PROTOCOL] Require standard pip tooling and requirements.txt file for external dependencies when applicable. | [CHALLENGE_CONSTRAINTS_POLICY] MUST be between 25–40 lines of EXECUTABLE base Python code (STRICT: Do NOT count comments or # TODO blocks). 40–100 Class-based object architecture. Require at least 1 class with internal state management. Logic integration located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77" s="56" t="str">
        <f t="shared" si="33"/>
        <v>[ROLE] Tech Lead | [TASK] Provide a messy but functional project for refactoring | [PROJECT] Build an extensible command-processing system consolidating enumerations, flag combinations, duck typing, runtime dispatch, polymorphic branches, overloaded methods, and abstract base classes. | [TOPICS USED] 
- Implement class-based resource management using __enter__, __exit__, with, and contextlib.AbstractContextManager.
- Integrate classes with structural matching using __match_args__, match, case, and isinstance().
- Implement single inheritance using class Child(Base), super(), issubclass(), and isinstance().
- Override and extend parent behavior using def, super(), __init__, and return.
- Implement multiple inheritance and inspect resolution order using class Child(A, B), __mro__, mro(), and super().
- Implement cooperative mixins and diamond initialization using super(), *args, **kwargs, __init__, and mro().
- Extend built-in collections using list, dict, set, and super().
- Build collection wrappers using collections.UserList, collections.UserDict, and collections.UserString.
- Define enumeration classes using Enum, IntEnum, StrEnum, auto(), and @unique.
- Implement combinable enumeration flags using Flag, IntFlag, auto(), and show_flag_values().
- Demonstrate duck-typed compatibility using class, def, hasattr(), and callable().
- Implement runtime method dispatch using getattr(), callable(), __getattribute__, and __call__.
- Replace conditional branches with polymorphic classes using class, def, super(), and NotImplementedError.
- Implement alternative method dispatch using @singledispatchmethod, @overload, *args, and **kwargs.
- Define abstract base classes using ABC, ABCMeta, class, and isinstance().
- Declare abstract members using @abstractmethod, @property, @classmethod, and @staticmethod. | [LEVEL] Advanced | [PERSONA RULE] Act as a Tech Lead. A junior wrote this working but messy code. Tone: professional but exhausted | [HEADER RULE - STRICT] You MUST start your entire response EXACTLY with this markdown block (do not print anything before it):
### 🚀 Project #69 | Stage 4 | Python OOP | 📊 Level: Advanced | 🌐 Coding5s.com
**Project:** Project 07: Polymorphic Command and Enumeration Framework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77" s="56" t="str">
        <f t="shared" si="34"/>
        <v>[ROLE] Tech Product Manager assigning a Python OOP Jira Ticket | [TASK] Provide a guided project implementation with full solution | [PROJECT] Build an extensible command-processing system consolidating enumerations, flag combinations, duck typing, runtime dispatch, polymorphic branches, overloaded methods, and abstract base classes. | [TOPICS USED] 
- Implement class-based resource management using __enter__, __exit__, with, and contextlib.AbstractContextManager.
- Integrate classes with structural matching using __match_args__, match, case, and isinstance().
- Implement single inheritance using class Child(Base), super(), issubclass(), and isinstance().
- Override and extend parent behavior using def, super(), __init__, and return.
- Implement multiple inheritance and inspect resolution order using class Child(A, B), __mro__, mro(), and super().
- Implement cooperative mixins and diamond initialization using super(), *args, **kwargs, __init__, and mro().
- Extend built-in collections using list, dict, set, and super().
- Build collection wrappers using collections.UserList, collections.UserDict, and collections.UserString.
- Define enumeration classes using Enum, IntEnum, StrEnum, auto(), and @unique.
- Implement combinable enumeration flags using Flag, IntFlag, auto(), and show_flag_values().
- Demonstrate duck-typed compatibility using class, def, hasattr(), and callable().
- Implement runtime method dispatch using getattr(), callable(), __getattribute__, and __call__.
- Replace conditional branches with polymorphic classes using class, def, super(), and NotImplementedError.
- Implement alternative method dispatch using @singledispatchmethod, @overload, *args, and **kwargs.
- Define abstract base classes using ABC, ABCMeta, class, and isinstance().
- Declare abstract members using @abstractmethod, @property, @classmethod, and @staticmethod.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[HEADER RULE - STRICT] You MUST start your entire response EXACTLY with this markdown block (do not print anything before it):
### 🚀 Project #69 | Stage 5 | Python OOP | 📊 Level: Advanced | 🌐 Coding5s.com
**Project:** Project 07: Polymorphic Command and Enumeration Framework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77" s="40"/>
      <c r="AF77" s="40"/>
      <c r="AG77" s="40"/>
      <c r="AH77" s="56" t="str">
        <f t="shared" si="18"/>
        <v/>
      </c>
      <c r="AI77" s="54"/>
      <c r="AJ77" s="54"/>
      <c r="AK77" s="54"/>
      <c r="AL77" s="54"/>
      <c r="AM77" s="54"/>
    </row>
    <row r="78" spans="1:39">
      <c r="A78" s="45" t="str" cm="1">
        <f t="array" ref="A78">IF(H78="PROJECT", CHAR(10) &amp; "- " &amp; _xlfn.TEXTJOIN(CHAR(10) &amp; "- ", TRUE, _xlfn._xlws.FILTER($I$9:$I$1000, ($B$9:$B$1000=B78) * ($H$9:$H$1000="Topic"))), "")</f>
        <v/>
      </c>
      <c r="B78" s="45">
        <f t="shared" si="19"/>
        <v>8</v>
      </c>
      <c r="C78" s="95">
        <v>22</v>
      </c>
      <c r="D78" s="57">
        <v>4</v>
      </c>
      <c r="E78" s="58" t="s">
        <v>46</v>
      </c>
      <c r="F78" s="54">
        <v>70</v>
      </c>
      <c r="G78" s="52" t="s">
        <v>159</v>
      </c>
      <c r="H78" s="52" t="s">
        <v>48</v>
      </c>
      <c r="I78" s="61" t="s">
        <v>891</v>
      </c>
      <c r="J78" s="62" t="s">
        <v>892</v>
      </c>
      <c r="K78" s="129" t="str">
        <f t="shared" si="20"/>
        <v xml:space="preserve">[ROLE] Friendly tutor specializing in Python OOP | [TOPIC] Register virtual subclasses and customize subclass checks using register(), __subclasshook__, issubclass(), and isinstance().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#70 | Stage 1 📖 Practice | Python OOP | 📊 Level: Advanced | 🌐 Coding5s.com
**Concept:** Virtual Subclasses and Subclass Hooks (register(), __subclasshook__, issubclass(), isinstance())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8"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Register virtual subclasses and customize subclass checks using register(), __subclasshook__, issubclass(), and isinstance().. Topic details: Virtual Subclasses and Subclass Hooks (register(), __subclasshook__, issubclass(), isinstance())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#70 | Practice | Python OOP | 📊 Level: Advanced
**Topic:** Register virtual subclasses and customize subclass checks using register(), __subclasshook__, issubclass(), and isinstance().
---
 | [FOOTER RULE - STRICT] End your response with: '--- ⚡ *Coding5s Mentor System — Eliminating Epistemic Debt*' | </v>
      </c>
      <c r="M78" s="52">
        <v>0</v>
      </c>
      <c r="N78" s="102" t="str">
        <f t="shared" si="22"/>
        <v>[ROLE] Careless Python OOP Developer | [TASK] Generate debugging challenges in Python OOP | | [TOPIC] Register virtual subclasses and customize subclass checks using register(), __subclasshook__, issubclass(), and isinstance().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#70 | Stage 2 🐛 Debug | Python OOP | 📊 Level: Advanced | 🌐 Coding5s.com
Concept: Virtual Subclasses and Subclass Hooks (register(), __subclasshook__, issubclass(), isinstance())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8"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Register virtual subclasses and customize subclass checks using register(), __subclasshook__, issubclass(), and isinstance().. Topic details: Virtual Subclasses and Subclass Hooks (register(), __subclasshook__, issubclass(), isinstance())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#70 | Debug | Python OOP | 📊 Level: Advanced
**Topic:** Register virtual subclasses and customize subclass checks using register(), __subclasshook__, issubclass(), and isinstance().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8" s="52">
        <v>0</v>
      </c>
      <c r="Q78" s="102" t="str">
        <f t="shared" si="24"/>
        <v>[ROLE] Tech Lead | [TASK] Assign incomplete Python OOP script challenges | [TOPIC] Register virtual subclasses and customize subclass checks using register(), __subclasshook__, issubclass(), and isinstance().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#70 | Stage 3 🧩 Complete | Python OOP | 📊 Level: Advanced | 🌐 Coding5s.com
**Concept:** Virtual Subclasses and Subclass Hooks (register(), __subclasshook__, issubclass(), isinstance())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Register virtual subclasses and customize subclass checks using register(), __subclasshook__, issubclass(), and isinstance()..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8"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Register virtual subclasses and customize subclass checks using register(), __subclasshook__, issubclass(), and isinstance().. Topic details: Virtual Subclasses and Subclass Hooks (register(), __subclasshook__, issubclass(), isinstance())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#70 | Complete | Python OOP | 📊 Level: Advanced
**Topic:** Register virtual subclasses and customize subclass checks using register(), __subclasshook__, issubclass(), and isinstance().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8" s="52">
        <v>0</v>
      </c>
      <c r="T78" s="102" t="str">
        <f t="shared" si="26"/>
        <v>[ROLE] Tech Lead | [TASK] Provide intentionally messy but functional code for learning debugging and improvement | [TOPIC] Register virtual subclasses and customize subclass checks using register(), __subclasshook__, issubclass(), and isinstance().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#70 | Stage 4 🧹 Refactor | Python OOP | 📊 Level: Advanced | 🌐 Coding5s.com
**Concept:** Virtual Subclasses and Subclass Hooks (register(), __subclasshook__, issubclass(), isinstance())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8"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Register virtual subclasses and customize subclass checks using register(), __subclasshook__, issubclass(), and isinstance().. Topic details: Virtual Subclasses and Subclass Hooks (register(), __subclasshook__, issubclass(), isinstance())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#70 | Refactor | Python OOP | 📊 Level: Advanced
**Topic:** Register virtual subclasses and customize subclass checks using register(), __subclasshook__, issubclass(), and isinstance().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8" s="52">
        <v>0</v>
      </c>
      <c r="W78" s="87" t="str">
        <f t="shared" si="28"/>
        <v>[ROLE] Tech Product Manager assigning a Python OOP Jira Ticket | [TASK] Provide a guided implementation exercise with full solution for learning purposes | [TOPIC] Register virtual subclasses and customize subclass checks using register(), __subclasshook__, issubclass(), and isinstance().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#70 | Stage 5 | Python OOP | 📊 Level: Advanced | 🌐 Coding5s.com
**Concept:** Virtual Subclasses and Subclass Hooks (register(), __subclasshook__, issubclass(), isinstance())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8"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Register virtual subclasses and customize subclass checks using register(), __subclasshook__, issubclass(), and isinstance().. Goal: Virtual Subclasses and Subclass Hooks (register(), __subclasshook__, issubclass(), isinstance())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#70 | Extend | Python OOP | 📊 Level: Advanced
**Topic:** Register virtual subclasses and customize subclass checks using register(), __subclasshook__, issubclass(), and isinstance().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8" s="52">
        <v>0</v>
      </c>
      <c r="Z78" s="56" t="str">
        <f t="shared" si="30"/>
        <v/>
      </c>
      <c r="AA78" s="56" t="str">
        <f t="shared" si="31"/>
        <v/>
      </c>
      <c r="AB78" s="56" t="str">
        <f t="shared" si="32"/>
        <v/>
      </c>
      <c r="AC78" s="56" t="str">
        <f t="shared" si="33"/>
        <v/>
      </c>
      <c r="AD78" s="56" t="str">
        <f t="shared" si="34"/>
        <v/>
      </c>
      <c r="AE78" s="40"/>
      <c r="AF78" s="40"/>
      <c r="AG78" s="40"/>
      <c r="AH78" s="56" t="str">
        <f t="shared" si="18"/>
        <v/>
      </c>
      <c r="AI78" s="54"/>
      <c r="AJ78" s="54"/>
      <c r="AK78" s="54"/>
      <c r="AL78" s="54"/>
      <c r="AM78" s="54"/>
    </row>
    <row r="79" spans="1:39">
      <c r="A79" s="45" t="str" cm="1">
        <f t="array" ref="A79">IF(H79="PROJECT", CHAR(10) &amp; "- " &amp; _xlfn.TEXTJOIN(CHAR(10) &amp; "- ", TRUE, _xlfn._xlws.FILTER($I$9:$I$1000, ($B$9:$B$1000=B79) * ($H$9:$H$1000="Topic"))), "")</f>
        <v/>
      </c>
      <c r="B79" s="45">
        <f t="shared" si="19"/>
        <v>8</v>
      </c>
      <c r="C79" s="95">
        <v>22</v>
      </c>
      <c r="D79" s="46">
        <v>4</v>
      </c>
      <c r="E79" s="58" t="s">
        <v>46</v>
      </c>
      <c r="F79" s="67">
        <v>71</v>
      </c>
      <c r="G79" s="53" t="s">
        <v>159</v>
      </c>
      <c r="H79" s="53" t="s">
        <v>48</v>
      </c>
      <c r="I79" s="50" t="s">
        <v>893</v>
      </c>
      <c r="J79" s="51" t="s">
        <v>894</v>
      </c>
      <c r="K79" s="129" t="str">
        <f t="shared" si="20"/>
        <v xml:space="preserve">[ROLE] Friendly tutor specializing in Python OOP | [TOPIC] Define runtime-checkable structural interfaces using Protocol, @runtime_checkable, isinstance(), and class.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#71 | Stage 1 📖 Practice | Python OOP | 📊 Level: Advanced | 🌐 Coding5s.com
**Concept:** Structural Protocol Definitions (Protocol, @runtime_checkable, isinstance(), class)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9"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runtime-checkable structural interfaces using Protocol, @runtime_checkable, isinstance(), and class.. Topic details: Structural Protocol Definitions (Protocol, @runtime_checkable, isinstance(), class)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#71 | Practice | Python OOP | 📊 Level: Advanced
**Topic:** Define runtime-checkable structural interfaces using Protocol, @runtime_checkable, isinstance(), and class.
---
 | [FOOTER RULE - STRICT] End your response with: '--- ⚡ *Coding5s Mentor System — Eliminating Epistemic Debt*' | </v>
      </c>
      <c r="M79" s="53">
        <v>0</v>
      </c>
      <c r="N79" s="102" t="str">
        <f t="shared" si="22"/>
        <v>[ROLE] Careless Python OOP Developer | [TASK] Generate debugging challenges in Python OOP | | [TOPIC] Define runtime-checkable structural interfaces using Protocol, @runtime_checkable, isinstance(), and class.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#71 | Stage 2 🐛 Debug | Python OOP | 📊 Level: Advanced | 🌐 Coding5s.com
Concept: Structural Protocol Definitions (Protocol, @runtime_checkable, isinstance(), class)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9"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runtime-checkable structural interfaces using Protocol, @runtime_checkable, isinstance(), and class.. Topic details: Structural Protocol Definitions (Protocol, @runtime_checkable, isinstance(), class)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#71 | Debug | Python OOP | 📊 Level: Advanced
**Topic:** Define runtime-checkable structural interfaces using Protocol, @runtime_checkable, isinstance(), and class.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9" s="53">
        <v>0</v>
      </c>
      <c r="Q79" s="102" t="str">
        <f t="shared" si="24"/>
        <v>[ROLE] Tech Lead | [TASK] Assign incomplete Python OOP script challenges | [TOPIC] Define runtime-checkable structural interfaces using Protocol, @runtime_checkable, isinstance(), and class.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#71 | Stage 3 🧩 Complete | Python OOP | 📊 Level: Advanced | 🌐 Coding5s.com
**Concept:** Structural Protocol Definitions (Protocol, @runtime_checkable, isinstance(), class)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runtime-checkable structural interfaces using Protocol, @runtime_checkable, isinstance(), and class..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9"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runtime-checkable structural interfaces using Protocol, @runtime_checkable, isinstance(), and class.. Topic details: Structural Protocol Definitions (Protocol, @runtime_checkable, isinstance(), class)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#71 | Complete | Python OOP | 📊 Level: Advanced
**Topic:** Define runtime-checkable structural interfaces using Protocol, @runtime_checkable, isinstance(), and class.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9" s="53">
        <v>0</v>
      </c>
      <c r="T79" s="102" t="str">
        <f t="shared" si="26"/>
        <v>[ROLE] Tech Lead | [TASK] Provide intentionally messy but functional code for learning debugging and improvement | [TOPIC] Define runtime-checkable structural interfaces using Protocol, @runtime_checkable, isinstance(), and class.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#71 | Stage 4 🧹 Refactor | Python OOP | 📊 Level: Advanced | 🌐 Coding5s.com
**Concept:** Structural Protocol Definitions (Protocol, @runtime_checkable, isinstance(), class)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9"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Define runtime-checkable structural interfaces using Protocol, @runtime_checkable, isinstance(), and class.. Topic details: Structural Protocol Definitions (Protocol, @runtime_checkable, isinstance(), class)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#71 | Refactor | Python OOP | 📊 Level: Advanced
**Topic:** Define runtime-checkable structural interfaces using Protocol, @runtime_checkable, isinstance(), and class.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9" s="53">
        <v>0</v>
      </c>
      <c r="W79" s="87" t="str">
        <f t="shared" si="28"/>
        <v>[ROLE] Tech Product Manager assigning a Python OOP Jira Ticket | [TASK] Provide a guided implementation exercise with full solution for learning purposes | [TOPIC] Define runtime-checkable structural interfaces using Protocol, @runtime_checkable, isinstance(), and class.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#71 | Stage 5 | Python OOP | 📊 Level: Advanced | 🌐 Coding5s.com
**Concept:** Structural Protocol Definitions (Protocol, @runtime_checkable, isinstance(), class)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9"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runtime-checkable structural interfaces using Protocol, @runtime_checkable, isinstance(), and class.. Goal: Structural Protocol Definitions (Protocol, @runtime_checkable, isinstance(), class)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#71 | Extend | Python OOP | 📊 Level: Advanced
**Topic:** Define runtime-checkable structural interfaces using Protocol, @runtime_checkable, isinstance(), and class.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9" s="53">
        <v>0</v>
      </c>
      <c r="Z79" s="56" t="str">
        <f t="shared" si="30"/>
        <v/>
      </c>
      <c r="AA79" s="56" t="str">
        <f t="shared" si="31"/>
        <v/>
      </c>
      <c r="AB79" s="56" t="str">
        <f t="shared" si="32"/>
        <v/>
      </c>
      <c r="AC79" s="56" t="str">
        <f t="shared" si="33"/>
        <v/>
      </c>
      <c r="AD79" s="56" t="str">
        <f t="shared" si="34"/>
        <v/>
      </c>
      <c r="AE79" s="40"/>
      <c r="AF79" s="40"/>
      <c r="AG79" s="40"/>
      <c r="AH79" s="56" t="str">
        <f t="shared" si="18"/>
        <v/>
      </c>
      <c r="AI79" s="54"/>
      <c r="AJ79" s="54"/>
      <c r="AK79" s="54"/>
      <c r="AL79" s="54"/>
      <c r="AM79" s="54"/>
    </row>
    <row r="80" spans="1:39">
      <c r="A80" s="45" t="str" cm="1">
        <f t="array" ref="A80">IF(H80="PROJECT", CHAR(10) &amp; "- " &amp; _xlfn.TEXTJOIN(CHAR(10) &amp; "- ", TRUE, _xlfn._xlws.FILTER($I$9:$I$1000, ($B$9:$B$1000=B80) * ($H$9:$H$1000="Topic"))), "")</f>
        <v/>
      </c>
      <c r="B80" s="45">
        <f t="shared" si="19"/>
        <v>8</v>
      </c>
      <c r="C80" s="95">
        <v>24</v>
      </c>
      <c r="D80" s="57">
        <v>5</v>
      </c>
      <c r="E80" s="58" t="s">
        <v>46</v>
      </c>
      <c r="F80" s="54">
        <v>72</v>
      </c>
      <c r="G80" s="52" t="s">
        <v>159</v>
      </c>
      <c r="H80" s="60" t="s">
        <v>48</v>
      </c>
      <c r="I80" s="61" t="s">
        <v>895</v>
      </c>
      <c r="J80" s="62" t="s">
        <v>896</v>
      </c>
      <c r="K80" s="129" t="str">
        <f t="shared" si="20"/>
        <v xml:space="preserve">[ROLE] Friendly tutor specializing in Python OOP | [TOPIC] Define generic classes and class-level type contracts using TypeVar, Generic, Self, ClassVar, and Final.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#72 | Stage 1 📖 Practice | Python OOP | 📊 Level: Advanced | 🌐 Coding5s.com
**Concept:** Generic Classes and Self Types (TypeVar, Generic, Self, ClassVar, Final)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0"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generic classes and class-level type contracts using TypeVar, Generic, Self, ClassVar, and Final.. Topic details: Generic Classes and Self Types (TypeVar, Generic, Self, ClassVar, Final)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#72 | Practice | Python OOP | 📊 Level: Advanced
**Topic:** Define generic classes and class-level type contracts using TypeVar, Generic, Self, ClassVar, and Final.
---
 | [FOOTER RULE - STRICT] End your response with: '--- ⚡ *Coding5s Mentor System — Eliminating Epistemic Debt*' | </v>
      </c>
      <c r="M80" s="52">
        <v>0</v>
      </c>
      <c r="N80" s="102" t="str">
        <f t="shared" si="22"/>
        <v>[ROLE] Careless Python OOP Developer | [TASK] Generate debugging challenges in Python OOP | | [TOPIC] Define generic classes and class-level type contracts using TypeVar, Generic, Self, ClassVar, and Final.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#72 | Stage 2 🐛 Debug | Python OOP | 📊 Level: Advanced | 🌐 Coding5s.com
Concept: Generic Classes and Self Types (TypeVar, Generic, Self, ClassVar, Final)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0"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generic classes and class-level type contracts using TypeVar, Generic, Self, ClassVar, and Final.. Topic details: Generic Classes and Self Types (TypeVar, Generic, Self, ClassVar, Final)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#72 | Debug | Python OOP | 📊 Level: Advanced
**Topic:** Define generic classes and class-level type contracts using TypeVar, Generic, Self, ClassVar, and Final.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0" s="52">
        <v>0</v>
      </c>
      <c r="Q80" s="102" t="str">
        <f t="shared" si="24"/>
        <v>[ROLE] Tech Lead | [TASK] Assign incomplete Python OOP script challenges | [TOPIC] Define generic classes and class-level type contracts using TypeVar, Generic, Self, ClassVar, and Final.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#72 | Stage 3 🧩 Complete | Python OOP | 📊 Level: Advanced | 🌐 Coding5s.com
**Concept:** Generic Classes and Self Types (TypeVar, Generic, Self, ClassVar, Final)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generic classes and class-level type contracts using TypeVar, Generic, Self, ClassVar, and Final..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0"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generic classes and class-level type contracts using TypeVar, Generic, Self, ClassVar, and Final.. Topic details: Generic Classes and Self Types (TypeVar, Generic, Self, ClassVar, Final)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#72 | Complete | Python OOP | 📊 Level: Advanced
**Topic:** Define generic classes and class-level type contracts using TypeVar, Generic, Self, ClassVar, and Final.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0" s="52">
        <v>0</v>
      </c>
      <c r="T80" s="102" t="str">
        <f t="shared" si="26"/>
        <v>[ROLE] Tech Lead | [TASK] Provide intentionally messy but functional code for learning debugging and improvement | [TOPIC] Define generic classes and class-level type contracts using TypeVar, Generic, Self, ClassVar, and Final.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#72 | Stage 4 🧹 Refactor | Python OOP | 📊 Level: Advanced | 🌐 Coding5s.com
**Concept:** Generic Classes and Self Types (TypeVar, Generic, Self, ClassVar, Final)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0"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Define generic classes and class-level type contracts using TypeVar, Generic, Self, ClassVar, and Final.. Topic details: Generic Classes and Self Types (TypeVar, Generic, Self, ClassVar, Final)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#72 | Refactor | Python OOP | 📊 Level: Advanced
**Topic:** Define generic classes and class-level type contracts using TypeVar, Generic, Self, ClassVar, and Final.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0" s="52">
        <v>0</v>
      </c>
      <c r="W80" s="87" t="str">
        <f t="shared" si="28"/>
        <v>[ROLE] Tech Product Manager assigning a Python OOP Jira Ticket | [TASK] Provide a guided implementation exercise with full solution for learning purposes | [TOPIC] Define generic classes and class-level type contracts using TypeVar, Generic, Self, ClassVar, and Final.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#72 | Stage 5 | Python OOP | 📊 Level: Advanced | 🌐 Coding5s.com
**Concept:** Generic Classes and Self Types (TypeVar, Generic, Self, ClassVar, Final)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0"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generic classes and class-level type contracts using TypeVar, Generic, Self, ClassVar, and Final.. Goal: Generic Classes and Self Types (TypeVar, Generic, Self, ClassVar, Final)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#72 | Extend | Python OOP | 📊 Level: Advanced
**Topic:** Define generic classes and class-level type contracts using TypeVar, Generic, Self, ClassVar, and Final.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0" s="52">
        <v>0</v>
      </c>
      <c r="Z80" s="56" t="str">
        <f t="shared" si="30"/>
        <v/>
      </c>
      <c r="AA80" s="56" t="str">
        <f t="shared" si="31"/>
        <v/>
      </c>
      <c r="AB80" s="56" t="str">
        <f t="shared" si="32"/>
        <v/>
      </c>
      <c r="AC80" s="56" t="str">
        <f t="shared" si="33"/>
        <v/>
      </c>
      <c r="AD80" s="56" t="str">
        <f t="shared" si="34"/>
        <v/>
      </c>
      <c r="AE80" s="40"/>
      <c r="AF80" s="40"/>
      <c r="AG80" s="40"/>
      <c r="AH80" s="56" t="str">
        <f t="shared" si="18"/>
        <v/>
      </c>
      <c r="AI80" s="54"/>
      <c r="AJ80" s="54"/>
      <c r="AK80" s="54"/>
      <c r="AL80" s="54"/>
      <c r="AM80" s="54"/>
    </row>
    <row r="81" spans="1:39">
      <c r="A81" s="45" t="str" cm="1">
        <f t="array" ref="A81">IF(H81="PROJECT", CHAR(10) &amp; "- " &amp; _xlfn.TEXTJOIN(CHAR(10) &amp; "- ", TRUE, _xlfn._xlws.FILTER($I$9:$I$1000, ($B$9:$B$1000=B81) * ($H$9:$H$1000="Topic"))), "")</f>
        <v/>
      </c>
      <c r="B81" s="45">
        <f t="shared" si="19"/>
        <v>8</v>
      </c>
      <c r="C81" s="95">
        <v>22</v>
      </c>
      <c r="D81" s="46">
        <v>4</v>
      </c>
      <c r="E81" s="58" t="s">
        <v>46</v>
      </c>
      <c r="F81" s="67">
        <v>73</v>
      </c>
      <c r="G81" s="53" t="s">
        <v>159</v>
      </c>
      <c r="H81" s="53" t="s">
        <v>48</v>
      </c>
      <c r="I81" s="50" t="s">
        <v>897</v>
      </c>
      <c r="J81" s="51" t="s">
        <v>898</v>
      </c>
      <c r="K81" s="129" t="str">
        <f t="shared" si="20"/>
        <v xml:space="preserve">[ROLE] Friendly tutor specializing in Python OOP | [TOPIC] Constrain generic type variables using TypeVar, bound=, covariant=, and contravariant=.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#73 | Stage 1 📖 Practice | Python OOP | 📊 Level: Advanced | 🌐 Coding5s.com
**Concept:** Generic Bounds and Variance (TypeVar, bound=, covariant=, contravariant=)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1"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Constrain generic type variables using TypeVar, bound=, covariant=, and contravariant=.. Topic details: Generic Bounds and Variance (TypeVar, bound=, covariant=, contravariant=)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#73 | Practice | Python OOP | 📊 Level: Advanced
**Topic:** Constrain generic type variables using TypeVar, bound=, covariant=, and contravariant=.
---
 | [FOOTER RULE - STRICT] End your response with: '--- ⚡ *Coding5s Mentor System — Eliminating Epistemic Debt*' | </v>
      </c>
      <c r="M81" s="53">
        <v>0</v>
      </c>
      <c r="N81" s="102" t="str">
        <f t="shared" si="22"/>
        <v>[ROLE] Careless Python OOP Developer | [TASK] Generate debugging challenges in Python OOP | | [TOPIC] Constrain generic type variables using TypeVar, bound=, covariant=, and contravariant=.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#73 | Stage 2 🐛 Debug | Python OOP | 📊 Level: Advanced | 🌐 Coding5s.com
Concept: Generic Bounds and Variance (TypeVar, bound=, covariant=, contravariant=)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1"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Constrain generic type variables using TypeVar, bound=, covariant=, and contravariant=.. Topic details: Generic Bounds and Variance (TypeVar, bound=, covariant=, contravariant=)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#73 | Debug | Python OOP | 📊 Level: Advanced
**Topic:** Constrain generic type variables using TypeVar, bound=, covariant=, and contravariant=.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1" s="53">
        <v>0</v>
      </c>
      <c r="Q81" s="102" t="str">
        <f t="shared" si="24"/>
        <v>[ROLE] Tech Lead | [TASK] Assign incomplete Python OOP script challenges | [TOPIC] Constrain generic type variables using TypeVar, bound=, covariant=, and contravariant=.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#73 | Stage 3 🧩 Complete | Python OOP | 📊 Level: Advanced | 🌐 Coding5s.com
**Concept:** Generic Bounds and Variance (TypeVar, bound=, covariant=, contravariant=)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Constrain generic type variables using TypeVar, bound=, covariant=, and contravariant=..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1"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Constrain generic type variables using TypeVar, bound=, covariant=, and contravariant=.. Topic details: Generic Bounds and Variance (TypeVar, bound=, covariant=, contravariant=)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#73 | Complete | Python OOP | 📊 Level: Advanced
**Topic:** Constrain generic type variables using TypeVar, bound=, covariant=, and contravariant=.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1" s="53">
        <v>0</v>
      </c>
      <c r="T81" s="102" t="str">
        <f t="shared" si="26"/>
        <v>[ROLE] Tech Lead | [TASK] Provide intentionally messy but functional code for learning debugging and improvement | [TOPIC] Constrain generic type variables using TypeVar, bound=, covariant=, and contravariant=.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#73 | Stage 4 🧹 Refactor | Python OOP | 📊 Level: Advanced | 🌐 Coding5s.com
**Concept:** Generic Bounds and Variance (TypeVar, bound=, covariant=, contravariant=)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1"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Constrain generic type variables using TypeVar, bound=, covariant=, and contravariant=.. Topic details: Generic Bounds and Variance (TypeVar, bound=, covariant=, contravariant=)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#73 | Refactor | Python OOP | 📊 Level: Advanced
**Topic:** Constrain generic type variables using TypeVar, bound=, covariant=, and contravariant=.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1" s="53">
        <v>0</v>
      </c>
      <c r="W81" s="87" t="str">
        <f t="shared" si="28"/>
        <v>[ROLE] Tech Product Manager assigning a Python OOP Jira Ticket | [TASK] Provide a guided implementation exercise with full solution for learning purposes | [TOPIC] Constrain generic type variables using TypeVar, bound=, covariant=, and contravariant=.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#73 | Stage 5 | Python OOP | 📊 Level: Advanced | 🌐 Coding5s.com
**Concept:** Generic Bounds and Variance (TypeVar, bound=, covariant=, contravariant=)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1"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Constrain generic type variables using TypeVar, bound=, covariant=, and contravariant=.. Goal: Generic Bounds and Variance (TypeVar, bound=, covariant=, contravariant=)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#73 | Extend | Python OOP | 📊 Level: Advanced
**Topic:** Constrain generic type variables using TypeVar, bound=, covariant=, and contravariant=.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1" s="53">
        <v>0</v>
      </c>
      <c r="Z81" s="56" t="str">
        <f t="shared" si="30"/>
        <v/>
      </c>
      <c r="AA81" s="56" t="str">
        <f t="shared" si="31"/>
        <v/>
      </c>
      <c r="AB81" s="56" t="str">
        <f t="shared" si="32"/>
        <v/>
      </c>
      <c r="AC81" s="56" t="str">
        <f t="shared" si="33"/>
        <v/>
      </c>
      <c r="AD81" s="56" t="str">
        <f t="shared" si="34"/>
        <v/>
      </c>
      <c r="AE81" s="40"/>
      <c r="AF81" s="40"/>
      <c r="AG81" s="40"/>
      <c r="AH81" s="56" t="str">
        <f t="shared" si="18"/>
        <v/>
      </c>
      <c r="AI81" s="54"/>
      <c r="AJ81" s="54"/>
      <c r="AK81" s="54"/>
      <c r="AL81" s="54"/>
      <c r="AM81" s="54"/>
    </row>
    <row r="82" spans="1:39">
      <c r="A82" s="45" t="str" cm="1">
        <f t="array" ref="A82">IF(H82="PROJECT", CHAR(10) &amp; "- " &amp; _xlfn.TEXTJOIN(CHAR(10) &amp; "- ", TRUE, _xlfn._xlws.FILTER($I$9:$I$1000, ($B$9:$B$1000=B82) * ($H$9:$H$1000="Topic"))), "")</f>
        <v/>
      </c>
      <c r="B82" s="45">
        <f t="shared" si="19"/>
        <v>8</v>
      </c>
      <c r="C82" s="95">
        <v>24</v>
      </c>
      <c r="D82" s="57">
        <v>4</v>
      </c>
      <c r="E82" s="58" t="s">
        <v>46</v>
      </c>
      <c r="F82" s="54">
        <v>74</v>
      </c>
      <c r="G82" s="52" t="s">
        <v>159</v>
      </c>
      <c r="H82" s="52" t="s">
        <v>48</v>
      </c>
      <c r="I82" s="61" t="s">
        <v>899</v>
      </c>
      <c r="J82" s="62" t="s">
        <v>900</v>
      </c>
      <c r="K82" s="129" t="str">
        <f t="shared" si="20"/>
        <v xml:space="preserve">[ROLE] Friendly tutor specializing in Python OOP | [TOPIC] Define generic callable interfaces using Protocol, ParamSpec, Concatenate, and Callable.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#74 | Stage 1 📖 Practice | Python OOP | 📊 Level: Advanced | 🌐 Coding5s.com
**Concept:** Generic Callback Protocols (Protocol, ParamSpec, Concatenate, Callable)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2"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generic callable interfaces using Protocol, ParamSpec, Concatenate, and Callable.. Topic details: Generic Callback Protocols (Protocol, ParamSpec, Concatenate, Callable)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#74 | Practice | Python OOP | 📊 Level: Advanced
**Topic:** Define generic callable interfaces using Protocol, ParamSpec, Concatenate, and Callable.
---
 | [FOOTER RULE - STRICT] End your response with: '--- ⚡ *Coding5s Mentor System — Eliminating Epistemic Debt*' | </v>
      </c>
      <c r="M82" s="52">
        <v>0</v>
      </c>
      <c r="N82" s="102" t="str">
        <f t="shared" si="22"/>
        <v>[ROLE] Careless Python OOP Developer | [TASK] Generate debugging challenges in Python OOP | | [TOPIC] Define generic callable interfaces using Protocol, ParamSpec, Concatenate, and Callable.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#74 | Stage 2 🐛 Debug | Python OOP | 📊 Level: Advanced | 🌐 Coding5s.com
Concept: Generic Callback Protocols (Protocol, ParamSpec, Concatenate, Callable)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2"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generic callable interfaces using Protocol, ParamSpec, Concatenate, and Callable.. Topic details: Generic Callback Protocols (Protocol, ParamSpec, Concatenate, Callable)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#74 | Debug | Python OOP | 📊 Level: Advanced
**Topic:** Define generic callable interfaces using Protocol, ParamSpec, Concatenate, and Callable.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2" s="52">
        <v>0</v>
      </c>
      <c r="Q82" s="102" t="str">
        <f t="shared" si="24"/>
        <v>[ROLE] Tech Lead | [TASK] Assign incomplete Python OOP script challenges | [TOPIC] Define generic callable interfaces using Protocol, ParamSpec, Concatenate, and Callable.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#74 | Stage 3 🧩 Complete | Python OOP | 📊 Level: Advanced | 🌐 Coding5s.com
**Concept:** Generic Callback Protocols (Protocol, ParamSpec, Concatenate, Callable)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generic callable interfaces using Protocol, ParamSpec, Concatenate, and Callable..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2"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generic callable interfaces using Protocol, ParamSpec, Concatenate, and Callable.. Topic details: Generic Callback Protocols (Protocol, ParamSpec, Concatenate, Callable)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#74 | Complete | Python OOP | 📊 Level: Advanced
**Topic:** Define generic callable interfaces using Protocol, ParamSpec, Concatenate, and Callable.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2" s="52">
        <v>0</v>
      </c>
      <c r="T82" s="102" t="str">
        <f t="shared" si="26"/>
        <v>[ROLE] Tech Lead | [TASK] Provide intentionally messy but functional code for learning debugging and improvement | [TOPIC] Define generic callable interfaces using Protocol, ParamSpec, Concatenate, and Callable.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#74 | Stage 4 🧹 Refactor | Python OOP | 📊 Level: Advanced | 🌐 Coding5s.com
**Concept:** Generic Callback Protocols (Protocol, ParamSpec, Concatenate, Callable)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2"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Define generic callable interfaces using Protocol, ParamSpec, Concatenate, and Callable.. Topic details: Generic Callback Protocols (Protocol, ParamSpec, Concatenate, Callable)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#74 | Refactor | Python OOP | 📊 Level: Advanced
**Topic:** Define generic callable interfaces using Protocol, ParamSpec, Concatenate, and Callable.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2" s="52">
        <v>0</v>
      </c>
      <c r="W82" s="87" t="str">
        <f t="shared" si="28"/>
        <v>[ROLE] Tech Product Manager assigning a Python OOP Jira Ticket | [TASK] Provide a guided implementation exercise with full solution for learning purposes | [TOPIC] Define generic callable interfaces using Protocol, ParamSpec, Concatenate, and Callable.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#74 | Stage 5 | Python OOP | 📊 Level: Advanced | 🌐 Coding5s.com
**Concept:** Generic Callback Protocols (Protocol, ParamSpec, Concatenate, Callable)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2"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generic callable interfaces using Protocol, ParamSpec, Concatenate, and Callable.. Goal: Generic Callback Protocols (Protocol, ParamSpec, Concatenate, Callable)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#74 | Extend | Python OOP | 📊 Level: Advanced
**Topic:** Define generic callable interfaces using Protocol, ParamSpec, Concatenate, and Callable.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2" s="52">
        <v>0</v>
      </c>
      <c r="Z82" s="56" t="str">
        <f t="shared" si="30"/>
        <v/>
      </c>
      <c r="AA82" s="56" t="str">
        <f t="shared" si="31"/>
        <v/>
      </c>
      <c r="AB82" s="56" t="str">
        <f t="shared" si="32"/>
        <v/>
      </c>
      <c r="AC82" s="56" t="str">
        <f t="shared" si="33"/>
        <v/>
      </c>
      <c r="AD82" s="56" t="str">
        <f t="shared" si="34"/>
        <v/>
      </c>
      <c r="AE82" s="40"/>
      <c r="AF82" s="40"/>
      <c r="AG82" s="40"/>
      <c r="AH82" s="56" t="str">
        <f t="shared" si="18"/>
        <v/>
      </c>
      <c r="AI82" s="54"/>
      <c r="AJ82" s="54"/>
      <c r="AK82" s="54"/>
      <c r="AL82" s="54"/>
      <c r="AM82" s="54"/>
    </row>
    <row r="83" spans="1:39">
      <c r="A83" s="45" t="str" cm="1">
        <f t="array" ref="A83">IF(H83="PROJECT", CHAR(10) &amp; "- " &amp; _xlfn.TEXTJOIN(CHAR(10) &amp; "- ", TRUE, _xlfn._xlws.FILTER($I$9:$I$1000, ($B$9:$B$1000=B83) * ($H$9:$H$1000="Topic"))), "")</f>
        <v/>
      </c>
      <c r="B83" s="45">
        <f t="shared" si="19"/>
        <v>8</v>
      </c>
      <c r="C83" s="95">
        <v>22</v>
      </c>
      <c r="D83" s="46">
        <v>5</v>
      </c>
      <c r="E83" s="58" t="s">
        <v>46</v>
      </c>
      <c r="F83" s="67">
        <v>75</v>
      </c>
      <c r="G83" s="53" t="s">
        <v>159</v>
      </c>
      <c r="H83" s="53" t="s">
        <v>48</v>
      </c>
      <c r="I83" s="50" t="s">
        <v>901</v>
      </c>
      <c r="J83" s="51" t="s">
        <v>902</v>
      </c>
      <c r="K83" s="129" t="str">
        <f t="shared" si="20"/>
        <v xml:space="preserve">[ROLE] Friendly tutor specializing in Python OOP | [TOPIC] Implement standard behavioral contracts using Hashable, Callable, Iterable, Iterator, and Reversible.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#75 | Stage 1 📖 Practice | Python OOP | 📊 Level: Advanced | 🌐 Coding5s.com
**Concept:** Core Behavioral ABCs (Hashable, Callable, Iterable, Iterator, Reversible)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3"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standard behavioral contracts using Hashable, Callable, Iterable, Iterator, and Reversible.. Topic details: Core Behavioral ABCs (Hashable, Callable, Iterable, Iterator, Reversible)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#75 | Practice | Python OOP | 📊 Level: Advanced
**Topic:** Implement standard behavioral contracts using Hashable, Callable, Iterable, Iterator, and Reversible.
---
 | [FOOTER RULE - STRICT] End your response with: '--- ⚡ *Coding5s Mentor System — Eliminating Epistemic Debt*' | </v>
      </c>
      <c r="M83" s="53">
        <v>0</v>
      </c>
      <c r="N83" s="102" t="str">
        <f t="shared" si="22"/>
        <v>[ROLE] Careless Python OOP Developer | [TASK] Generate debugging challenges in Python OOP | | [TOPIC] Implement standard behavioral contracts using Hashable, Callable, Iterable, Iterator, and Reversible.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#75 | Stage 2 🐛 Debug | Python OOP | 📊 Level: Advanced | 🌐 Coding5s.com
Concept: Core Behavioral ABCs (Hashable, Callable, Iterable, Iterator, Reversible)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3"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standard behavioral contracts using Hashable, Callable, Iterable, Iterator, and Reversible.. Topic details: Core Behavioral ABCs (Hashable, Callable, Iterable, Iterator, Reversible)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#75 | Debug | Python OOP | 📊 Level: Advanced
**Topic:** Implement standard behavioral contracts using Hashable, Callable, Iterable, Iterator, and Reversible.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3" s="53">
        <v>0</v>
      </c>
      <c r="Q83" s="102" t="str">
        <f t="shared" si="24"/>
        <v>[ROLE] Tech Lead | [TASK] Assign incomplete Python OOP script challenges | [TOPIC] Implement standard behavioral contracts using Hashable, Callable, Iterable, Iterator, and Reversible.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#75 | Stage 3 🧩 Complete | Python OOP | 📊 Level: Advanced | 🌐 Coding5s.com
**Concept:** Core Behavioral ABCs (Hashable, Callable, Iterable, Iterator, Reversible)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standard behavioral contracts using Hashable, Callable, Iterable, Iterator, and Reversible..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3"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standard behavioral contracts using Hashable, Callable, Iterable, Iterator, and Reversible.. Topic details: Core Behavioral ABCs (Hashable, Callable, Iterable, Iterator, Reversible)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#75 | Complete | Python OOP | 📊 Level: Advanced
**Topic:** Implement standard behavioral contracts using Hashable, Callable, Iterable, Iterator, and Reversible.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3" s="53">
        <v>0</v>
      </c>
      <c r="T83" s="102" t="str">
        <f t="shared" si="26"/>
        <v>[ROLE] Tech Lead | [TASK] Provide intentionally messy but functional code for learning debugging and improvement | [TOPIC] Implement standard behavioral contracts using Hashable, Callable, Iterable, Iterator, and Reversible.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#75 | Stage 4 🧹 Refactor | Python OOP | 📊 Level: Advanced | 🌐 Coding5s.com
**Concept:** Core Behavioral ABCs (Hashable, Callable, Iterable, Iterator, Reversible)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3"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standard behavioral contracts using Hashable, Callable, Iterable, Iterator, and Reversible.. Topic details: Core Behavioral ABCs (Hashable, Callable, Iterable, Iterator, Reversible)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#75 | Refactor | Python OOP | 📊 Level: Advanced
**Topic:** Implement standard behavioral contracts using Hashable, Callable, Iterable, Iterator, and Reversible.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3" s="53">
        <v>0</v>
      </c>
      <c r="W83" s="87" t="str">
        <f t="shared" si="28"/>
        <v>[ROLE] Tech Product Manager assigning a Python OOP Jira Ticket | [TASK] Provide a guided implementation exercise with full solution for learning purposes | [TOPIC] Implement standard behavioral contracts using Hashable, Callable, Iterable, Iterator, and Reversible.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#75 | Stage 5 | Python OOP | 📊 Level: Advanced | 🌐 Coding5s.com
**Concept:** Core Behavioral ABCs (Hashable, Callable, Iterable, Iterator, Reversible)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3"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standard behavioral contracts using Hashable, Callable, Iterable, Iterator, and Reversible.. Goal: Core Behavioral ABCs (Hashable, Callable, Iterable, Iterator, Reversible)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#75 | Extend | Python OOP | 📊 Level: Advanced
**Topic:** Implement standard behavioral contracts using Hashable, Callable, Iterable, Iterator, and Reversible.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3" s="53">
        <v>0</v>
      </c>
      <c r="Z83" s="56" t="str">
        <f t="shared" si="30"/>
        <v/>
      </c>
      <c r="AA83" s="56" t="str">
        <f t="shared" si="31"/>
        <v/>
      </c>
      <c r="AB83" s="56" t="str">
        <f t="shared" si="32"/>
        <v/>
      </c>
      <c r="AC83" s="56" t="str">
        <f t="shared" si="33"/>
        <v/>
      </c>
      <c r="AD83" s="56" t="str">
        <f t="shared" si="34"/>
        <v/>
      </c>
      <c r="AE83" s="40"/>
      <c r="AF83" s="40"/>
      <c r="AG83" s="40"/>
      <c r="AH83" s="56" t="str">
        <f t="shared" si="18"/>
        <v/>
      </c>
      <c r="AI83" s="54"/>
      <c r="AJ83" s="54"/>
      <c r="AK83" s="54"/>
      <c r="AL83" s="54"/>
      <c r="AM83" s="54"/>
    </row>
    <row r="84" spans="1:39">
      <c r="A84" s="45" t="str" cm="1">
        <f t="array" ref="A84">IF(H84="PROJECT", CHAR(10) &amp; "- " &amp; _xlfn.TEXTJOIN(CHAR(10) &amp; "- ", TRUE, _xlfn._xlws.FILTER($I$9:$I$1000, ($B$9:$B$1000=B84) * ($H$9:$H$1000="Topic"))), "")</f>
        <v/>
      </c>
      <c r="B84" s="45">
        <f t="shared" si="19"/>
        <v>8</v>
      </c>
      <c r="C84" s="95">
        <v>24</v>
      </c>
      <c r="D84" s="57">
        <v>5</v>
      </c>
      <c r="E84" s="58" t="s">
        <v>46</v>
      </c>
      <c r="F84" s="54">
        <v>76</v>
      </c>
      <c r="G84" s="52" t="s">
        <v>159</v>
      </c>
      <c r="H84" s="52" t="s">
        <v>48</v>
      </c>
      <c r="I84" s="61" t="s">
        <v>903</v>
      </c>
      <c r="J84" s="62" t="s">
        <v>904</v>
      </c>
      <c r="K84" s="129" t="str">
        <f t="shared" si="20"/>
        <v xml:space="preserve">[ROLE] Friendly tutor specializing in Python OOP | [TOPIC] Implement container and sequence interfaces using Container, Sized, Collection, Sequence, and MutableSequence.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#76 | Stage 1 📖 Practice | Python OOP | 📊 Level: Advanced | 🌐 Coding5s.com
**Concept:** Container and Sequence ABCs (Container, Sized, Collection, Sequence, MutableSequence)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4"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container and sequence interfaces using Container, Sized, Collection, Sequence, and MutableSequence.. Topic details: Container and Sequence ABCs (Container, Sized, Collection, Sequence, MutableSequence)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#76 | Practice | Python OOP | 📊 Level: Advanced
**Topic:** Implement container and sequence interfaces using Container, Sized, Collection, Sequence, and MutableSequence.
---
 | [FOOTER RULE - STRICT] End your response with: '--- ⚡ *Coding5s Mentor System — Eliminating Epistemic Debt*' | </v>
      </c>
      <c r="M84" s="52">
        <v>0</v>
      </c>
      <c r="N84" s="102" t="str">
        <f t="shared" si="22"/>
        <v>[ROLE] Careless Python OOP Developer | [TASK] Generate debugging challenges in Python OOP | | [TOPIC] Implement container and sequence interfaces using Container, Sized, Collection, Sequence, and MutableSequence.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#76 | Stage 2 🐛 Debug | Python OOP | 📊 Level: Advanced | 🌐 Coding5s.com
Concept: Container and Sequence ABCs (Container, Sized, Collection, Sequence, MutableSequence)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4"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container and sequence interfaces using Container, Sized, Collection, Sequence, and MutableSequence.. Topic details: Container and Sequence ABCs (Container, Sized, Collection, Sequence, MutableSequence)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#76 | Debug | Python OOP | 📊 Level: Advanced
**Topic:** Implement container and sequence interfaces using Container, Sized, Collection, Sequence, and MutableSequence.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4" s="52">
        <v>0</v>
      </c>
      <c r="Q84" s="102" t="str">
        <f t="shared" si="24"/>
        <v>[ROLE] Tech Lead | [TASK] Assign incomplete Python OOP script challenges | [TOPIC] Implement container and sequence interfaces using Container, Sized, Collection, Sequence, and MutableSequence.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#76 | Stage 3 🧩 Complete | Python OOP | 📊 Level: Advanced | 🌐 Coding5s.com
**Concept:** Container and Sequence ABCs (Container, Sized, Collection, Sequence, MutableSequence)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container and sequence interfaces using Container, Sized, Collection, Sequence, and MutableSequence..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4"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container and sequence interfaces using Container, Sized, Collection, Sequence, and MutableSequence.. Topic details: Container and Sequence ABCs (Container, Sized, Collection, Sequence, MutableSequence)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#76 | Complete | Python OOP | 📊 Level: Advanced
**Topic:** Implement container and sequence interfaces using Container, Sized, Collection, Sequence, and MutableSequence.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4" s="52">
        <v>0</v>
      </c>
      <c r="T84" s="102" t="str">
        <f t="shared" si="26"/>
        <v>[ROLE] Tech Lead | [TASK] Provide intentionally messy but functional code for learning debugging and improvement | [TOPIC] Implement container and sequence interfaces using Container, Sized, Collection, Sequence, and MutableSequence.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#76 | Stage 4 🧹 Refactor | Python OOP | 📊 Level: Advanced | 🌐 Coding5s.com
**Concept:** Container and Sequence ABCs (Container, Sized, Collection, Sequence, MutableSequence)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4"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container and sequence interfaces using Container, Sized, Collection, Sequence, and MutableSequence.. Topic details: Container and Sequence ABCs (Container, Sized, Collection, Sequence, MutableSequence)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#76 | Refactor | Python OOP | 📊 Level: Advanced
**Topic:** Implement container and sequence interfaces using Container, Sized, Collection, Sequence, and MutableSequence.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4" s="52">
        <v>0</v>
      </c>
      <c r="W84" s="87" t="str">
        <f t="shared" si="28"/>
        <v>[ROLE] Tech Product Manager assigning a Python OOP Jira Ticket | [TASK] Provide a guided implementation exercise with full solution for learning purposes | [TOPIC] Implement container and sequence interfaces using Container, Sized, Collection, Sequence, and MutableSequence.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#76 | Stage 5 | Python OOP | 📊 Level: Advanced | 🌐 Coding5s.com
**Concept:** Container and Sequence ABCs (Container, Sized, Collection, Sequence, MutableSequence)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4"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container and sequence interfaces using Container, Sized, Collection, Sequence, and MutableSequence.. Goal: Container and Sequence ABCs (Container, Sized, Collection, Sequence, MutableSequence)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#76 | Extend | Python OOP | 📊 Level: Advanced
**Topic:** Implement container and sequence interfaces using Container, Sized, Collection, Sequence, and MutableSequence.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4" s="52">
        <v>0</v>
      </c>
      <c r="Z84" s="56" t="str">
        <f t="shared" si="30"/>
        <v/>
      </c>
      <c r="AA84" s="56" t="str">
        <f t="shared" si="31"/>
        <v/>
      </c>
      <c r="AB84" s="56" t="str">
        <f t="shared" si="32"/>
        <v/>
      </c>
      <c r="AC84" s="56" t="str">
        <f t="shared" si="33"/>
        <v/>
      </c>
      <c r="AD84" s="56" t="str">
        <f t="shared" si="34"/>
        <v/>
      </c>
      <c r="AE84" s="40"/>
      <c r="AF84" s="40"/>
      <c r="AG84" s="40"/>
      <c r="AH84" s="56" t="str">
        <f t="shared" si="18"/>
        <v/>
      </c>
      <c r="AI84" s="54"/>
      <c r="AJ84" s="54"/>
      <c r="AK84" s="54"/>
      <c r="AL84" s="54"/>
      <c r="AM84" s="54"/>
    </row>
    <row r="85" spans="1:39">
      <c r="A85" s="45" t="str" cm="1">
        <f t="array" ref="A85">IF(H85="PROJECT", CHAR(10) &amp; "- " &amp; _xlfn.TEXTJOIN(CHAR(10) &amp; "- ", TRUE, _xlfn._xlws.FILTER($I$9:$I$1000, ($B$9:$B$1000=B85) * ($H$9:$H$1000="Topic"))), "")</f>
        <v/>
      </c>
      <c r="B85" s="45">
        <f t="shared" si="19"/>
        <v>8</v>
      </c>
      <c r="C85" s="95">
        <v>24</v>
      </c>
      <c r="D85" s="46">
        <v>5</v>
      </c>
      <c r="E85" s="58" t="s">
        <v>46</v>
      </c>
      <c r="F85" s="67">
        <v>77</v>
      </c>
      <c r="G85" s="53" t="s">
        <v>159</v>
      </c>
      <c r="H85" s="53" t="s">
        <v>48</v>
      </c>
      <c r="I85" s="50" t="s">
        <v>905</v>
      </c>
      <c r="J85" s="51" t="s">
        <v>906</v>
      </c>
      <c r="K85" s="129" t="str">
        <f t="shared" si="20"/>
        <v xml:space="preserve">[ROLE] Friendly tutor specializing in Python OOP | [TOPIC] Implement mapping and set interfaces using Mapping, MutableMapping, Set, MutableSet, and MappingView.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#77 | Stage 1 📖 Practice | Python OOP | 📊 Level: Advanced | 🌐 Coding5s.com
**Concept:** Mapping and Set ABCs (Mapping, MutableMapping, Set, MutableSet, MappingView)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5"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mapping and set interfaces using Mapping, MutableMapping, Set, MutableSet, and MappingView.. Topic details: Mapping and Set ABCs (Mapping, MutableMapping, Set, MutableSet, MappingView)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#77 | Practice | Python OOP | 📊 Level: Advanced
**Topic:** Implement mapping and set interfaces using Mapping, MutableMapping, Set, MutableSet, and MappingView.
---
 | [FOOTER RULE - STRICT] End your response with: '--- ⚡ *Coding5s Mentor System — Eliminating Epistemic Debt*' | </v>
      </c>
      <c r="M85" s="53">
        <v>0</v>
      </c>
      <c r="N85" s="102" t="str">
        <f t="shared" si="22"/>
        <v>[ROLE] Careless Python OOP Developer | [TASK] Generate debugging challenges in Python OOP | | [TOPIC] Implement mapping and set interfaces using Mapping, MutableMapping, Set, MutableSet, and MappingView.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#77 | Stage 2 🐛 Debug | Python OOP | 📊 Level: Advanced | 🌐 Coding5s.com
Concept: Mapping and Set ABCs (Mapping, MutableMapping, Set, MutableSet, MappingView)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5"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mapping and set interfaces using Mapping, MutableMapping, Set, MutableSet, and MappingView.. Topic details: Mapping and Set ABCs (Mapping, MutableMapping, Set, MutableSet, MappingView)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#77 | Debug | Python OOP | 📊 Level: Advanced
**Topic:** Implement mapping and set interfaces using Mapping, MutableMapping, Set, MutableSet, and MappingView.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5" s="53">
        <v>0</v>
      </c>
      <c r="Q85" s="102" t="str">
        <f t="shared" si="24"/>
        <v>[ROLE] Tech Lead | [TASK] Assign incomplete Python OOP script challenges | [TOPIC] Implement mapping and set interfaces using Mapping, MutableMapping, Set, MutableSet, and MappingView.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#77 | Stage 3 🧩 Complete | Python OOP | 📊 Level: Advanced | 🌐 Coding5s.com
**Concept:** Mapping and Set ABCs (Mapping, MutableMapping, Set, MutableSet, MappingView)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mapping and set interfaces using Mapping, MutableMapping, Set, MutableSet, and MappingView..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5"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mapping and set interfaces using Mapping, MutableMapping, Set, MutableSet, and MappingView.. Topic details: Mapping and Set ABCs (Mapping, MutableMapping, Set, MutableSet, MappingView)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#77 | Complete | Python OOP | 📊 Level: Advanced
**Topic:** Implement mapping and set interfaces using Mapping, MutableMapping, Set, MutableSet, and MappingView.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5" s="53">
        <v>0</v>
      </c>
      <c r="T85" s="102" t="str">
        <f t="shared" si="26"/>
        <v>[ROLE] Tech Lead | [TASK] Provide intentionally messy but functional code for learning debugging and improvement | [TOPIC] Implement mapping and set interfaces using Mapping, MutableMapping, Set, MutableSet, and MappingView.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#77 | Stage 4 🧹 Refactor | Python OOP | 📊 Level: Advanced | 🌐 Coding5s.com
**Concept:** Mapping and Set ABCs (Mapping, MutableMapping, Set, MutableSet, MappingView)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5"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mapping and set interfaces using Mapping, MutableMapping, Set, MutableSet, and MappingView.. Topic details: Mapping and Set ABCs (Mapping, MutableMapping, Set, MutableSet, MappingView)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#77 | Refactor | Python OOP | 📊 Level: Advanced
**Topic:** Implement mapping and set interfaces using Mapping, MutableMapping, Set, MutableSet, and MappingView.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5" s="53">
        <v>0</v>
      </c>
      <c r="W85" s="87" t="str">
        <f t="shared" si="28"/>
        <v>[ROLE] Tech Product Manager assigning a Python OOP Jira Ticket | [TASK] Provide a guided implementation exercise with full solution for learning purposes | [TOPIC] Implement mapping and set interfaces using Mapping, MutableMapping, Set, MutableSet, and MappingView.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#77 | Stage 5 | Python OOP | 📊 Level: Advanced | 🌐 Coding5s.com
**Concept:** Mapping and Set ABCs (Mapping, MutableMapping, Set, MutableSet, MappingView)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5"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mapping and set interfaces using Mapping, MutableMapping, Set, MutableSet, and MappingView.. Goal: Mapping and Set ABCs (Mapping, MutableMapping, Set, MutableSet, MappingView)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#77 | Extend | Python OOP | 📊 Level: Advanced
**Topic:** Implement mapping and set interfaces using Mapping, MutableMapping, Set, MutableSet, and MappingView.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5" s="53">
        <v>0</v>
      </c>
      <c r="Z85" s="56" t="str">
        <f t="shared" si="30"/>
        <v/>
      </c>
      <c r="AA85" s="56" t="str">
        <f t="shared" si="31"/>
        <v/>
      </c>
      <c r="AB85" s="56" t="str">
        <f t="shared" si="32"/>
        <v/>
      </c>
      <c r="AC85" s="56" t="str">
        <f t="shared" si="33"/>
        <v/>
      </c>
      <c r="AD85" s="56" t="str">
        <f t="shared" si="34"/>
        <v/>
      </c>
      <c r="AE85" s="40"/>
      <c r="AF85" s="40"/>
      <c r="AG85" s="40"/>
      <c r="AH85" s="56" t="str">
        <f t="shared" si="18"/>
        <v/>
      </c>
      <c r="AI85" s="54"/>
      <c r="AJ85" s="54"/>
      <c r="AK85" s="54"/>
      <c r="AL85" s="54"/>
      <c r="AM85" s="54"/>
    </row>
    <row r="86" spans="1:39">
      <c r="A86" s="45" t="str" cm="1">
        <f t="array" ref="A86">IF(H86="PROJECT", CHAR(10) &amp; "- " &amp; _xlfn.TEXTJOIN(CHAR(10) &amp; "- ", TRUE, _xlfn._xlws.FILTER($I$9:$I$1000, ($B$9:$B$1000=B86) * ($H$9:$H$1000="Topic"))), "")</f>
        <v xml:space="preserve">
- Register virtual subclasses and customize subclass checks using register(), __subclasshook__, issubclass(), and isinstance().
- Define runtime-checkable structural interfaces using Protocol, @runtime_checkable, isinstance(), and class.
- Define generic classes and class-level type contracts using TypeVar, Generic, Self, ClassVar, and Final.
- Constrain generic type variables using TypeVar, bound=, covariant=, and contravariant=.
- Define generic callable interfaces using Protocol, ParamSpec, Concatenate, and Callable.
- Implement standard behavioral contracts using Hashable, Callable, Iterable, Iterator, and Reversible.
- Implement container and sequence interfaces using Container, Sized, Collection, Sequence, and MutableSequence.
- Implement mapping and set interfaces using Mapping, MutableMapping, Set, MutableSet, and MappingView.</v>
      </c>
      <c r="B86" s="45">
        <f t="shared" si="19"/>
        <v>8</v>
      </c>
      <c r="C86" s="95">
        <v>35</v>
      </c>
      <c r="D86" s="57">
        <v>0</v>
      </c>
      <c r="E86" s="58" t="s">
        <v>46</v>
      </c>
      <c r="F86" s="54">
        <v>78</v>
      </c>
      <c r="G86" s="52" t="s">
        <v>159</v>
      </c>
      <c r="H86" s="52" t="s">
        <v>77</v>
      </c>
      <c r="I86" s="61" t="s">
        <v>907</v>
      </c>
      <c r="J86" s="62" t="s">
        <v>908</v>
      </c>
      <c r="K86" s="129" t="str">
        <f t="shared" si="20"/>
        <v>[TASK] Teach through a practical Python OOP -  project following the micro-learning methodology, acting as a supportive tutor, creating a project about  Develop a typed collection library consolidating virtual subclasses, structural protocols, generic classes, variance, callback contracts, and standard collection interfaces. | [TOPICS USED] 
- Register virtual subclasses and customize subclass checks using register(), __subclasshook__, issubclass(), and isinstance().
- Define runtime-checkable structural interfaces using Protocol, @runtime_checkable, isinstance(), and class.
- Define generic classes and class-level type contracts using TypeVar, Generic, Self, ClassVar, and Final.
- Constrain generic type variables using TypeVar, bound=, covariant=, and contravariant=.
- Define generic callable interfaces using Protocol, ParamSpec, Concatenate, and Callable.
- Implement standard behavioral contracts using Hashable, Callable, Iterable, Iterator, and Reversible.
- Implement container and sequence interfaces using Container, Sized, Collection, Sequence, and MutableSequence.
- Implement mapping and set interfaces using Mapping, MutableMapping, Set, MutableSet, and MappingView.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#78 | Stage 1 | Python OOP | 📊 Level: Advanced | 🌐 Coding5s.com
**Project:** Project 08: Generic Protocol and Collection Interface Library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86"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typed collection library consolidating virtual subclasses, structural protocols, generic classes, variance, callback contracts, and standard collection interfaces.. Topics applied in this project: 
- Register virtual subclasses and customize subclass checks using register(), __subclasshook__, issubclass(), and isinstance().
- Define runtime-checkable structural interfaces using Protocol, @runtime_checkable, isinstance(), and class.
- Define generic classes and class-level type contracts using TypeVar, Generic, Self, ClassVar, and Final.
- Constrain generic type variables using TypeVar, bound=, covariant=, and contravariant=.
- Define generic callable interfaces using Protocol, ParamSpec, Concatenate, and Callable.
- Implement standard behavioral contracts using Hashable, Callable, Iterable, Iterator, and Reversible.
- Implement container and sequence interfaces using Container, Sized, Collection, Sequence, and MutableSequence.
- Implement mapping and set interfaces using Mapping, MutableMapping, Set, MutableSet, and MappingView.. Project objective: Project 08: Generic Protocol and Collection Interface Library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#78 | Practice | Python OOP | 📊 Level: Advanced
**Project:** Develop a typed collection library consolidating virtual subclasses, structural protocols, generic classes, variance, callback contracts, and standard collection interfaces.
---
 | [FOOTER RULE - STRICT] End your response with: '--- ⚡ *Coding5s Mentor System — Eliminating Epistemic Debt*' | </v>
      </c>
      <c r="M86" s="52">
        <v>0</v>
      </c>
      <c r="N86" s="102" t="str">
        <f t="shared" si="22"/>
        <v>[ROLE] Careless Python OOP Developer | [TASK] Generate debugging project in Python OOP | [PROJECT] Develop a typed collection library consolidating virtual subclasses, structural protocols, generic classes, variance, callback contracts, and standard collection interfaces. | [TOPICS USED] 
- Register virtual subclasses and customize subclass checks using register(), __subclasshook__, issubclass(), and isinstance().
- Define runtime-checkable structural interfaces using Protocol, @runtime_checkable, isinstance(), and class.
- Define generic classes and class-level type contracts using TypeVar, Generic, Self, ClassVar, and Final.
- Constrain generic type variables using TypeVar, bound=, covariant=, and contravariant=.
- Define generic callable interfaces using Protocol, ParamSpec, Concatenate, and Callable.
- Implement standard behavioral contracts using Hashable, Callable, Iterable, Iterator, and Reversible.
- Implement container and sequence interfaces using Container, Sized, Collection, Sequence, and MutableSequence.
- Implement mapping and set interfaces using Mapping, MutableMapping, Set, MutableSet, and MappingView. | [LEVEL] Advanced | [OUTPUT] Only header, dataset summary or statement (if any), email intro, objective, expected output, broken code, and footer | [HEADER RULE - STRICT] You MUST start your entire response EXACTLY with this markdown block (do not print anything before it):
### 🚀 Project #78 | Stage 2 | Python OOP | 📊 Level: Advanced | 🌐 Coding5s.com
Project: Project 08: Generic Protocol and Collection Interface Library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86"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typed collection library consolidating virtual subclasses, structural protocols, generic classes, variance, callback contracts, and standard collection interfaces.. Topics involved: 
- Register virtual subclasses and customize subclass checks using register(), __subclasshook__, issubclass(), and isinstance().
- Define runtime-checkable structural interfaces using Protocol, @runtime_checkable, isinstance(), and class.
- Define generic classes and class-level type contracts using TypeVar, Generic, Self, ClassVar, and Final.
- Constrain generic type variables using TypeVar, bound=, covariant=, and contravariant=.
- Define generic callable interfaces using Protocol, ParamSpec, Concatenate, and Callable.
- Implement standard behavioral contracts using Hashable, Callable, Iterable, Iterator, and Reversible.
- Implement container and sequence interfaces using Container, Sized, Collection, Sequence, and MutableSequence.
- Implement mapping and set interfaces using Mapping, MutableMapping, Set, MutableSet, and MappingView.. Project objective: Project 08: Generic Protocol and Collection Interface Library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#78 | Debug | Python OOP | 📊 Level: Advanced
**Project:** Develop a typed collection library consolidating virtual subclasses, structural protocols, generic classes, variance, callback contracts, and standard collection interfaces.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6" s="52">
        <v>0</v>
      </c>
      <c r="Q86" s="102" t="str">
        <f t="shared" si="24"/>
        <v>[ROLE] Tech Lead | [TASK] Assign incomplete project script | [PROJECT] Develop a typed collection library consolidating virtual subclasses, structural protocols, generic classes, variance, callback contracts, and standard collection interfaces. | [TOPICS USED] 
- Register virtual subclasses and customize subclass checks using register(), __subclasshook__, issubclass(), and isinstance().
- Define runtime-checkable structural interfaces using Protocol, @runtime_checkable, isinstance(), and class.
- Define generic classes and class-level type contracts using TypeVar, Generic, Self, ClassVar, and Final.
- Constrain generic type variables using TypeVar, bound=, covariant=, and contravariant=.
- Define generic callable interfaces using Protocol, ParamSpec, Concatenate, and Callable.
- Implement standard behavioral contracts using Hashable, Callable, Iterable, Iterator, and Reversible.
- Implement container and sequence interfaces using Container, Sized, Collection, Sequence, and MutableSequence.
- Implement mapping and set interfaces using Mapping, MutableMapping, Set, MutableSet, and MappingView.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#78 | Stage 3 | Python OOP | 📊 Level: Advanced | 🌐 Coding5s.com
**Project:** Project 08: Generic Protocol and Collection Interface Library
---
 | [EXTERNAL_PACKAGE_PROTOCOL] Require standard pip tooling and requirements.txt file for external dependencies when applicable. | [CHALLENGE_CONSTRAINTS_POLICY] MUST be between 25–40 lines of EXECUTABLE base Python code (STRICT: Do NOT count comments or # TODO blocks). 40–100 Class-based object architecture. Require at least 1 class with internal state management. Logic integration located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86"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typed collection library consolidating virtual subclasses, structural protocols, generic classes, variance, callback contracts, and standard collection interfaces.. Topics involved: 
- Register virtual subclasses and customize subclass checks using register(), __subclasshook__, issubclass(), and isinstance().
- Define runtime-checkable structural interfaces using Protocol, @runtime_checkable, isinstance(), and class.
- Define generic classes and class-level type contracts using TypeVar, Generic, Self, ClassVar, and Final.
- Constrain generic type variables using TypeVar, bound=, covariant=, and contravariant=.
- Define generic callable interfaces using Protocol, ParamSpec, Concatenate, and Callable.
- Implement standard behavioral contracts using Hashable, Callable, Iterable, Iterator, and Reversible.
- Implement container and sequence interfaces using Container, Sized, Collection, Sequence, and MutableSequence.
- Implement mapping and set interfaces using Mapping, MutableMapping, Set, MutableSet, and MappingView.. Project objective: Project 08: Generic Protocol and Collection Interface Library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#78 | Complete | Python OOP | 📊 Level: Advanced
**Project:** Develop a typed collection library consolidating virtual subclasses, structural protocols, generic classes, variance, callback contracts, and standard collection interfaces.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6" s="52">
        <v>0</v>
      </c>
      <c r="T86" s="102" t="str">
        <f t="shared" si="26"/>
        <v>[ROLE] Tech Lead | [TASK] Provide a messy but functional project for refactoring | [PROJECT] Develop a typed collection library consolidating virtual subclasses, structural protocols, generic classes, variance, callback contracts, and standard collection interfaces. | [TOPICS USED] 
- Register virtual subclasses and customize subclass checks using register(), __subclasshook__, issubclass(), and isinstance().
- Define runtime-checkable structural interfaces using Protocol, @runtime_checkable, isinstance(), and class.
- Define generic classes and class-level type contracts using TypeVar, Generic, Self, ClassVar, and Final.
- Constrain generic type variables using TypeVar, bound=, covariant=, and contravariant=.
- Define generic callable interfaces using Protocol, ParamSpec, Concatenate, and Callable.
- Implement standard behavioral contracts using Hashable, Callable, Iterable, Iterator, and Reversible.
- Implement container and sequence interfaces using Container, Sized, Collection, Sequence, and MutableSequence.
- Implement mapping and set interfaces using Mapping, MutableMapping, Set, MutableSet, and MappingView. | [LEVEL] Advanced | [PERSONA RULE] Act as a Tech Lead. A junior wrote this working but messy code. Tone: professional but exhausted | [HEADER RULE - STRICT] You MUST start your entire response EXACTLY with this markdown block (do not print anything before it):
### 🚀 Project #78 | Stage 4 | Python OOP | 📊 Level: Advanced | 🌐 Coding5s.com
**Project:** Project 08: Generic Protocol and Collection Interface Library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86"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PROJECT: Develop a typed collection library consolidating virtual subclasses, structural protocols, generic classes, variance, callback contracts, and standard collection interfaces.. Topics involved: 
- Register virtual subclasses and customize subclass checks using register(), __subclasshook__, issubclass(), and isinstance().
- Define runtime-checkable structural interfaces using Protocol, @runtime_checkable, isinstance(), and class.
- Define generic classes and class-level type contracts using TypeVar, Generic, Self, ClassVar, and Final.
- Constrain generic type variables using TypeVar, bound=, covariant=, and contravariant=.
- Define generic callable interfaces using Protocol, ParamSpec, Concatenate, and Callable.
- Implement standard behavioral contracts using Hashable, Callable, Iterable, Iterator, and Reversible.
- Implement container and sequence interfaces using Container, Sized, Collection, Sequence, and MutableSequence.
- Implement mapping and set interfaces using Mapping, MutableMapping, Set, MutableSet, and MappingView.. Project objective: Project 08: Generic Protocol and Collection Interface Library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#78 | Refactor | Python OOP | 📊 Level: Advanced
**Project:** Develop a typed collection library consolidating virtual subclasses, structural protocols, generic classes, variance, callback contracts, and standard collection interfaces.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6" s="52">
        <v>0</v>
      </c>
      <c r="W86" s="87" t="str">
        <f t="shared" si="28"/>
        <v>[ROLE] Tech Product Manager assigning a Python OOP Jira Ticket | [TASK] Provide a guided project implementation with full solution | [PROJECT] Develop a typed collection library consolidating virtual subclasses, structural protocols, generic classes, variance, callback contracts, and standard collection interfaces. | [TOPICS USED] 
- Register virtual subclasses and customize subclass checks using register(), __subclasshook__, issubclass(), and isinstance().
- Define runtime-checkable structural interfaces using Protocol, @runtime_checkable, isinstance(), and class.
- Define generic classes and class-level type contracts using TypeVar, Generic, Self, ClassVar, and Final.
- Constrain generic type variables using TypeVar, bound=, covariant=, and contravariant=.
- Define generic callable interfaces using Protocol, ParamSpec, Concatenate, and Callable.
- Implement standard behavioral contracts using Hashable, Callable, Iterable, Iterator, and Reversible.
- Implement container and sequence interfaces using Container, Sized, Collection, Sequence, and MutableSequence.
- Implement mapping and set interfaces using Mapping, MutableMapping, Set, MutableSet, and MappingView.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[HEADER RULE - STRICT] You MUST start your entire response EXACTLY with this markdown block (do not print anything before it):
### 🚀 Project #78 | Stage 5 | Python OOP | 📊 Level: Advanced | 🌐 Coding5s.com
**Project:** Project 08: Generic Protocol and Collection Interface Library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86"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typed collection library consolidating virtual subclasses, structural protocols, generic classes, variance, callback contracts, and standard collection interfaces.. Topics integrated: 
- Register virtual subclasses and customize subclass checks using register(), __subclasshook__, issubclass(), and isinstance().
- Define runtime-checkable structural interfaces using Protocol, @runtime_checkable, isinstance(), and class.
- Define generic classes and class-level type contracts using TypeVar, Generic, Self, ClassVar, and Final.
- Constrain generic type variables using TypeVar, bound=, covariant=, and contravariant=.
- Define generic callable interfaces using Protocol, ParamSpec, Concatenate, and Callable.
- Implement standard behavioral contracts using Hashable, Callable, Iterable, Iterator, and Reversible.
- Implement container and sequence interfaces using Container, Sized, Collection, Sequence, and MutableSequence.
- Implement mapping and set interfaces using Mapping, MutableMapping, Set, MutableSet, and MappingView.. Business Goal: Project 08: Generic Protocol and Collection Interface Library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#78 | Extend | Python OOP | 📊 Level: Advanced
**Project:** Develop a typed collection library consolidating virtual subclasses, structural protocols, generic classes, variance, callback contracts, and standard collection interfaces.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6" s="52">
        <v>0</v>
      </c>
      <c r="Z86" s="56" t="str">
        <f t="shared" si="30"/>
        <v>[TASK] Teach through a practical Python OOP -  project following the micro-learning methodology, acting as a supportive tutor, creating a project about  Develop a typed collection library consolidating virtual subclasses, structural protocols, generic classes, variance, callback contracts, and standard collection interfaces. | [TOPICS USED] 
- Register virtual subclasses and customize subclass checks using register(), __subclasshook__, issubclass(), and isinstance().
- Define runtime-checkable structural interfaces using Protocol, @runtime_checkable, isinstance(), and class.
- Define generic classes and class-level type contracts using TypeVar, Generic, Self, ClassVar, and Final.
- Constrain generic type variables using TypeVar, bound=, covariant=, and contravariant=.
- Define generic callable interfaces using Protocol, ParamSpec, Concatenate, and Callable.
- Implement standard behavioral contracts using Hashable, Callable, Iterable, Iterator, and Reversible.
- Implement container and sequence interfaces using Container, Sized, Collection, Sequence, and MutableSequence.
- Implement mapping and set interfaces using Mapping, MutableMapping, Set, MutableSet, and MappingView.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#78 | Stage 1 | Python OOP | 📊 Level: Advanced | 🌐 Coding5s.com
**Project:** Project 08: Generic Protocol and Collection Interface Library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86" s="56" t="str">
        <f t="shared" si="31"/>
        <v>[ROLE] Careless Python OOP Developer | [TASK] Generate debugging project in Python OOP | [PROJECT] Develop a typed collection library consolidating virtual subclasses, structural protocols, generic classes, variance, callback contracts, and standard collection interfaces. | [TOPICS USED] 
- Register virtual subclasses and customize subclass checks using register(), __subclasshook__, issubclass(), and isinstance().
- Define runtime-checkable structural interfaces using Protocol, @runtime_checkable, isinstance(), and class.
- Define generic classes and class-level type contracts using TypeVar, Generic, Self, ClassVar, and Final.
- Constrain generic type variables using TypeVar, bound=, covariant=, and contravariant=.
- Define generic callable interfaces using Protocol, ParamSpec, Concatenate, and Callable.
- Implement standard behavioral contracts using Hashable, Callable, Iterable, Iterator, and Reversible.
- Implement container and sequence interfaces using Container, Sized, Collection, Sequence, and MutableSequence.
- Implement mapping and set interfaces using Mapping, MutableMapping, Set, MutableSet, and MappingView. | [LEVEL] Advanced | [OUTPUT] Only header, dataset summary or statement (if any), email intro, objective, expected output, broken code, and footer | [HEADER RULE - STRICT] You MUST start your entire response EXACTLY with this markdown block (do not print anything before it):
### 🚀 Project #78 | Stage 2 | Python OOP | 📊 Level: Advanced | 🌐 Coding5s.com
Project: Project 08: Generic Protocol and Collection Interface Library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86" s="56" t="str">
        <f t="shared" si="32"/>
        <v>[ROLE] Tech Lead | [TASK] Assign incomplete project script | [PROJECT] Develop a typed collection library consolidating virtual subclasses, structural protocols, generic classes, variance, callback contracts, and standard collection interfaces. | [TOPICS USED] 
- Register virtual subclasses and customize subclass checks using register(), __subclasshook__, issubclass(), and isinstance().
- Define runtime-checkable structural interfaces using Protocol, @runtime_checkable, isinstance(), and class.
- Define generic classes and class-level type contracts using TypeVar, Generic, Self, ClassVar, and Final.
- Constrain generic type variables using TypeVar, bound=, covariant=, and contravariant=.
- Define generic callable interfaces using Protocol, ParamSpec, Concatenate, and Callable.
- Implement standard behavioral contracts using Hashable, Callable, Iterable, Iterator, and Reversible.
- Implement container and sequence interfaces using Container, Sized, Collection, Sequence, and MutableSequence.
- Implement mapping and set interfaces using Mapping, MutableMapping, Set, MutableSet, and MappingView.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#78 | Stage 3 | Python OOP | 📊 Level: Advanced | 🌐 Coding5s.com
**Project:** Project 08: Generic Protocol and Collection Interface Library
---
 | [EXTERNAL_PACKAGE_PROTOCOL] Require standard pip tooling and requirements.txt file for external dependencies when applicable. | [CHALLENGE_CONSTRAINTS_POLICY] MUST be between 25–40 lines of EXECUTABLE base Python code (STRICT: Do NOT count comments or # TODO blocks). 40–100 Class-based object architecture. Require at least 1 class with internal state management. Logic integration located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86" s="56" t="str">
        <f t="shared" si="33"/>
        <v>[ROLE] Tech Lead | [TASK] Provide a messy but functional project for refactoring | [PROJECT] Develop a typed collection library consolidating virtual subclasses, structural protocols, generic classes, variance, callback contracts, and standard collection interfaces. | [TOPICS USED] 
- Register virtual subclasses and customize subclass checks using register(), __subclasshook__, issubclass(), and isinstance().
- Define runtime-checkable structural interfaces using Protocol, @runtime_checkable, isinstance(), and class.
- Define generic classes and class-level type contracts using TypeVar, Generic, Self, ClassVar, and Final.
- Constrain generic type variables using TypeVar, bound=, covariant=, and contravariant=.
- Define generic callable interfaces using Protocol, ParamSpec, Concatenate, and Callable.
- Implement standard behavioral contracts using Hashable, Callable, Iterable, Iterator, and Reversible.
- Implement container and sequence interfaces using Container, Sized, Collection, Sequence, and MutableSequence.
- Implement mapping and set interfaces using Mapping, MutableMapping, Set, MutableSet, and MappingView. | [LEVEL] Advanced | [PERSONA RULE] Act as a Tech Lead. A junior wrote this working but messy code. Tone: professional but exhausted | [HEADER RULE - STRICT] You MUST start your entire response EXACTLY with this markdown block (do not print anything before it):
### 🚀 Project #78 | Stage 4 | Python OOP | 📊 Level: Advanced | 🌐 Coding5s.com
**Project:** Project 08: Generic Protocol and Collection Interface Library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86" s="56" t="str">
        <f t="shared" si="34"/>
        <v>[ROLE] Tech Product Manager assigning a Python OOP Jira Ticket | [TASK] Provide a guided project implementation with full solution | [PROJECT] Develop a typed collection library consolidating virtual subclasses, structural protocols, generic classes, variance, callback contracts, and standard collection interfaces. | [TOPICS USED] 
- Register virtual subclasses and customize subclass checks using register(), __subclasshook__, issubclass(), and isinstance().
- Define runtime-checkable structural interfaces using Protocol, @runtime_checkable, isinstance(), and class.
- Define generic classes and class-level type contracts using TypeVar, Generic, Self, ClassVar, and Final.
- Constrain generic type variables using TypeVar, bound=, covariant=, and contravariant=.
- Define generic callable interfaces using Protocol, ParamSpec, Concatenate, and Callable.
- Implement standard behavioral contracts using Hashable, Callable, Iterable, Iterator, and Reversible.
- Implement container and sequence interfaces using Container, Sized, Collection, Sequence, and MutableSequence.
- Implement mapping and set interfaces using Mapping, MutableMapping, Set, MutableSet, and MappingView.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[HEADER RULE - STRICT] You MUST start your entire response EXACTLY with this markdown block (do not print anything before it):
### 🚀 Project #78 | Stage 5 | Python OOP | 📊 Level: Advanced | 🌐 Coding5s.com
**Project:** Project 08: Generic Protocol and Collection Interface Library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86" s="40"/>
      <c r="AF86" s="40"/>
      <c r="AG86" s="40"/>
      <c r="AH86" s="56" t="str">
        <f t="shared" si="18"/>
        <v/>
      </c>
      <c r="AI86" s="54"/>
      <c r="AJ86" s="54"/>
      <c r="AK86" s="54"/>
      <c r="AL86" s="54"/>
      <c r="AM86" s="54"/>
    </row>
    <row r="87" spans="1:39">
      <c r="A87" s="45" t="str" cm="1">
        <f t="array" ref="A87">IF(H87="PROJECT", CHAR(10) &amp; "- " &amp; _xlfn.TEXTJOIN(CHAR(10) &amp; "- ", TRUE, _xlfn._xlws.FILTER($I$9:$I$1000, ($B$9:$B$1000=B87) * ($H$9:$H$1000="Topic"))), "")</f>
        <v/>
      </c>
      <c r="B87" s="45">
        <f t="shared" si="19"/>
        <v>9</v>
      </c>
      <c r="C87" s="95">
        <v>20</v>
      </c>
      <c r="D87" s="46">
        <v>4</v>
      </c>
      <c r="E87" s="58" t="s">
        <v>46</v>
      </c>
      <c r="F87" s="67">
        <v>79</v>
      </c>
      <c r="G87" s="53" t="s">
        <v>158</v>
      </c>
      <c r="H87" s="53" t="s">
        <v>48</v>
      </c>
      <c r="I87" s="50" t="s">
        <v>909</v>
      </c>
      <c r="J87" s="51" t="s">
        <v>910</v>
      </c>
      <c r="K87" s="129" t="str">
        <f t="shared" si="20"/>
        <v xml:space="preserve">[ROLE] Friendly tutor specializing in Python OOP | [TOPIC] Construct composed and inherited objects using class, __init__, self.component, and super().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#79 | Stage 1 📖 Practice | Python OOP | 📊 Level: Intermediate | 🌐 Coding5s.com
**Concept:** Composition and Inheritance Construction (class, __init__, self.component, super())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7"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composed and inherited objects using class, __init__, self.component, and super().. Topic details: Composition and Inheritance Construction (class, __init__, self.component, super())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#79 | Practice | Python OOP | 📊 Level: Intermediate
**Topic:** Construct composed and inherited objects using class, __init__, self.component, and super().
---
 | [FOOTER RULE - STRICT] End your response with: '--- ⚡ *Coding5s Mentor System — Eliminating Epistemic Debt*' | </v>
      </c>
      <c r="M87" s="53">
        <v>0</v>
      </c>
      <c r="N87" s="102" t="str">
        <f t="shared" si="22"/>
        <v>[ROLE] Careless Python OOP Developer | [TASK] Generate debugging challenges in Python OOP | | [TOPIC] Construct composed and inherited objects using class, __init__, self.component, and super().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#79 | Stage 2 🐛 Debug | Python OOP | 📊 Level: Intermediate | 🌐 Coding5s.com
Concept: Composition and Inheritance Construction (class, __init__, self.component, super())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7"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composed and inherited objects using class, __init__, self.component, and super().. Topic details: Composition and Inheritance Construction (class, __init__, self.component, super())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#79 | Debug | Python OOP | 📊 Level: Intermediate
**Topic:** Construct composed and inherited objects using class, __init__, self.component, and super().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7" s="53">
        <v>0</v>
      </c>
      <c r="Q87" s="102" t="str">
        <f t="shared" si="24"/>
        <v>[ROLE] Tech Lead | [TASK] Assign incomplete Python OOP script challenges | [TOPIC] Construct composed and inherited objects using class, __init__, self.component, and super().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#79 | Stage 3 🧩 Complete | Python OOP | 📊 Level: Intermediate | 🌐 Coding5s.com
**Concept:** Composition and Inheritance Construction (class, __init__, self.component, super())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composed and inherited objects using class, __init__, self.component, and super()..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7"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composed and inherited objects using class, __init__, self.component, and super().. Topic details: Composition and Inheritance Construction (class, __init__, self.component, super())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#79 | Complete | Python OOP | 📊 Level: Intermediate
**Topic:** Construct composed and inherited objects using class, __init__, self.component, and super().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7" s="53">
        <v>0</v>
      </c>
      <c r="T87" s="102" t="str">
        <f t="shared" si="26"/>
        <v>[ROLE] Tech Lead | [TASK] Provide intentionally messy but functional code for learning debugging and improvement | [TOPIC] Construct composed and inherited objects using class, __init__, self.component, and super(). | [LEVEL] Intermediate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#79 | Stage 4 🧹 Refactor | Python OOP | 📊 Level: Intermediate | 🌐 Coding5s.com
**Concept:** Composition and Inheritance Construction (class, __init__, self.component, super())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7"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Construct composed and inherited objects using class, __init__, self.component, and super().. Topic details: Composition and Inheritance Construction (class, __init__, self.component, super())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#79 | Refactor | Python OOP | 📊 Level: Intermediate
**Topic:** Construct composed and inherited objects using class, __init__, self.component, and super().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7" s="53">
        <v>0</v>
      </c>
      <c r="W87" s="87" t="str">
        <f t="shared" si="28"/>
        <v>[ROLE] Tech Product Manager assigning a Python OOP Jira Ticket | [TASK] Provide a guided implementation exercise with full solution for learning purposes | [TOPIC] Construct composed and inherited objects using class, __init__, self.component, and super().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#79 | Stage 5 | Python OOP | 📊 Level: Intermediate | 🌐 Coding5s.com
**Concept:** Composition and Inheritance Construction (class, __init__, self.component, super())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7"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composed and inherited objects using class, __init__, self.component, and super().. Goal: Composition and Inheritance Construction (class, __init__, self.component, super())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#79 | Extend | Python OOP | 📊 Level: Intermediate
**Topic:** Construct composed and inherited objects using class, __init__, self.component, and super().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7" s="53">
        <v>0</v>
      </c>
      <c r="Z87" s="56" t="str">
        <f t="shared" si="30"/>
        <v/>
      </c>
      <c r="AA87" s="56" t="str">
        <f t="shared" si="31"/>
        <v/>
      </c>
      <c r="AB87" s="56" t="str">
        <f t="shared" si="32"/>
        <v/>
      </c>
      <c r="AC87" s="56" t="str">
        <f t="shared" si="33"/>
        <v/>
      </c>
      <c r="AD87" s="56" t="str">
        <f t="shared" si="34"/>
        <v/>
      </c>
      <c r="AE87" s="40"/>
      <c r="AF87" s="40"/>
      <c r="AG87" s="40"/>
      <c r="AH87" s="56" t="str">
        <f t="shared" si="18"/>
        <v/>
      </c>
      <c r="AI87" s="54"/>
      <c r="AJ87" s="54"/>
      <c r="AK87" s="54"/>
      <c r="AL87" s="54"/>
      <c r="AM87" s="54"/>
    </row>
    <row r="88" spans="1:39">
      <c r="A88" s="45" t="str" cm="1">
        <f t="array" ref="A88">IF(H88="PROJECT", CHAR(10) &amp; "- " &amp; _xlfn.TEXTJOIN(CHAR(10) &amp; "- ", TRUE, _xlfn._xlws.FILTER($I$9:$I$1000, ($B$9:$B$1000=B88) * ($H$9:$H$1000="Topic"))), "")</f>
        <v/>
      </c>
      <c r="B88" s="45">
        <f t="shared" si="19"/>
        <v>9</v>
      </c>
      <c r="C88" s="95">
        <v>20</v>
      </c>
      <c r="D88" s="57">
        <v>4</v>
      </c>
      <c r="E88" s="58" t="s">
        <v>46</v>
      </c>
      <c r="F88" s="54">
        <v>80</v>
      </c>
      <c r="G88" s="52" t="s">
        <v>158</v>
      </c>
      <c r="H88" s="52" t="s">
        <v>48</v>
      </c>
      <c r="I88" s="61" t="s">
        <v>911</v>
      </c>
      <c r="J88" s="62" t="s">
        <v>912</v>
      </c>
      <c r="K88" s="129" t="str">
        <f t="shared" si="20"/>
        <v xml:space="preserve">[ROLE] Friendly tutor specializing in Python OOP | [TOPIC] Model associations and aggregations using __init__, self.owner, list, and weakref.ref().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#80 | Stage 1 📖 Practice | Python OOP | 📊 Level: Intermediate | 🌐 Coding5s.com
**Concept:** Association and Aggregation References (__init__, self.owner, list, weakref.ref())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8"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Model associations and aggregations using __init__, self.owner, list, and weakref.ref().. Topic details: Association and Aggregation References (__init__, self.owner, list, weakref.ref())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#80 | Practice | Python OOP | 📊 Level: Intermediate
**Topic:** Model associations and aggregations using __init__, self.owner, list, and weakref.ref().
---
 | [FOOTER RULE - STRICT] End your response with: '--- ⚡ *Coding5s Mentor System — Eliminating Epistemic Debt*' | </v>
      </c>
      <c r="M88" s="52">
        <v>0</v>
      </c>
      <c r="N88" s="102" t="str">
        <f t="shared" si="22"/>
        <v>[ROLE] Careless Python OOP Developer | [TASK] Generate debugging challenges in Python OOP | | [TOPIC] Model associations and aggregations using __init__, self.owner, list, and weakref.ref().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#80 | Stage 2 🐛 Debug | Python OOP | 📊 Level: Intermediate | 🌐 Coding5s.com
Concept: Association and Aggregation References (__init__, self.owner, list, weakref.ref())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8"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Model associations and aggregations using __init__, self.owner, list, and weakref.ref().. Topic details: Association and Aggregation References (__init__, self.owner, list, weakref.ref())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#80 | Debug | Python OOP | 📊 Level: Intermediate
**Topic:** Model associations and aggregations using __init__, self.owner, list, and weakref.ref().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8" s="52">
        <v>0</v>
      </c>
      <c r="Q88" s="102" t="str">
        <f t="shared" si="24"/>
        <v>[ROLE] Tech Lead | [TASK] Assign incomplete Python OOP script challenges | [TOPIC] Model associations and aggregations using __init__, self.owner, list, and weakref.ref().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#80 | Stage 3 🧩 Complete | Python OOP | 📊 Level: Intermediate | 🌐 Coding5s.com
**Concept:** Association and Aggregation References (__init__, self.owner, list, weakref.ref())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Model associations and aggregations using __init__, self.owner, list, and weakref.ref()..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8"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Model associations and aggregations using __init__, self.owner, list, and weakref.ref().. Topic details: Association and Aggregation References (__init__, self.owner, list, weakref.ref())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#80 | Complete | Python OOP | 📊 Level: Intermediate
**Topic:** Model associations and aggregations using __init__, self.owner, list, and weakref.ref().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8" s="52">
        <v>0</v>
      </c>
      <c r="T88" s="102" t="str">
        <f t="shared" si="26"/>
        <v>[ROLE] Tech Lead | [TASK] Provide intentionally messy but functional code for learning debugging and improvement | [TOPIC] Model associations and aggregations using __init__, self.owner, list, and weakref.ref(). | [LEVEL] Intermediate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#80 | Stage 4 🧹 Refactor | Python OOP | 📊 Level: Intermediate | 🌐 Coding5s.com
**Concept:** Association and Aggregation References (__init__, self.owner, list, weakref.ref())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8"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Model associations and aggregations using __init__, self.owner, list, and weakref.ref().. Topic details: Association and Aggregation References (__init__, self.owner, list, weakref.ref())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#80 | Refactor | Python OOP | 📊 Level: Intermediate
**Topic:** Model associations and aggregations using __init__, self.owner, list, and weakref.ref().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8" s="52">
        <v>0</v>
      </c>
      <c r="W88" s="87" t="str">
        <f t="shared" si="28"/>
        <v>[ROLE] Tech Product Manager assigning a Python OOP Jira Ticket | [TASK] Provide a guided implementation exercise with full solution for learning purposes | [TOPIC] Model associations and aggregations using __init__, self.owner, list, and weakref.ref().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#80 | Stage 5 | Python OOP | 📊 Level: Intermediate | 🌐 Coding5s.com
**Concept:** Association and Aggregation References (__init__, self.owner, list, weakref.ref())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8"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Model associations and aggregations using __init__, self.owner, list, and weakref.ref().. Goal: Association and Aggregation References (__init__, self.owner, list, weakref.ref())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#80 | Extend | Python OOP | 📊 Level: Intermediate
**Topic:** Model associations and aggregations using __init__, self.owner, list, and weakref.ref().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8" s="52">
        <v>0</v>
      </c>
      <c r="Z88" s="56" t="str">
        <f t="shared" si="30"/>
        <v/>
      </c>
      <c r="AA88" s="56" t="str">
        <f t="shared" si="31"/>
        <v/>
      </c>
      <c r="AB88" s="56" t="str">
        <f t="shared" si="32"/>
        <v/>
      </c>
      <c r="AC88" s="56" t="str">
        <f t="shared" si="33"/>
        <v/>
      </c>
      <c r="AD88" s="56" t="str">
        <f t="shared" si="34"/>
        <v/>
      </c>
      <c r="AE88" s="40"/>
      <c r="AF88" s="40"/>
      <c r="AG88" s="40"/>
      <c r="AH88" s="56" t="str">
        <f t="shared" si="18"/>
        <v/>
      </c>
      <c r="AI88" s="54"/>
      <c r="AJ88" s="54"/>
      <c r="AK88" s="54"/>
      <c r="AL88" s="54"/>
      <c r="AM88" s="54"/>
    </row>
    <row r="89" spans="1:39">
      <c r="A89" s="45" t="str" cm="1">
        <f t="array" ref="A89">IF(H89="PROJECT", CHAR(10) &amp; "- " &amp; _xlfn.TEXTJOIN(CHAR(10) &amp; "- ", TRUE, _xlfn._xlws.FILTER($I$9:$I$1000, ($B$9:$B$1000=B89) * ($H$9:$H$1000="Topic"))), "")</f>
        <v/>
      </c>
      <c r="B89" s="45">
        <f t="shared" si="19"/>
        <v>9</v>
      </c>
      <c r="C89" s="95">
        <v>22</v>
      </c>
      <c r="D89" s="46">
        <v>5</v>
      </c>
      <c r="E89" s="58" t="s">
        <v>46</v>
      </c>
      <c r="F89" s="67">
        <v>81</v>
      </c>
      <c r="G89" s="53" t="s">
        <v>159</v>
      </c>
      <c r="H89" s="53" t="s">
        <v>48</v>
      </c>
      <c r="I89" s="50" t="s">
        <v>913</v>
      </c>
      <c r="J89" s="51" t="s">
        <v>914</v>
      </c>
      <c r="K89" s="129" t="str">
        <f t="shared" si="20"/>
        <v xml:space="preserve">[ROLE] Friendly tutor specializing in Python OOP | [TOPIC] Implement delegation and dependency injection using __init__, self.service, getattr(), Protocol, and @property.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#81 | Stage 1 📖 Practice | Python OOP | 📊 Level: Advanced | 🌐 Coding5s.com
**Concept:** Delegation and Dependency Injection (__init__, self.service, getattr(), Protocol, @property)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9"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delegation and dependency injection using __init__, self.service, getattr(), Protocol, and @property.. Topic details: Delegation and Dependency Injection (__init__, self.service, getattr(), Protocol, @property)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#81 | Practice | Python OOP | 📊 Level: Advanced
**Topic:** Implement delegation and dependency injection using __init__, self.service, getattr(), Protocol, and @property.
---
 | [FOOTER RULE - STRICT] End your response with: '--- ⚡ *Coding5s Mentor System — Eliminating Epistemic Debt*' | </v>
      </c>
      <c r="M89" s="53">
        <v>0</v>
      </c>
      <c r="N89" s="102" t="str">
        <f t="shared" si="22"/>
        <v>[ROLE] Careless Python OOP Developer | [TASK] Generate debugging challenges in Python OOP | | [TOPIC] Implement delegation and dependency injection using __init__, self.service, getattr(), Protocol, and @property.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#81 | Stage 2 🐛 Debug | Python OOP | 📊 Level: Advanced | 🌐 Coding5s.com
Concept: Delegation and Dependency Injection (__init__, self.service, getattr(), Protocol, @property)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9"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delegation and dependency injection using __init__, self.service, getattr(), Protocol, and @property.. Topic details: Delegation and Dependency Injection (__init__, self.service, getattr(), Protocol, @property)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#81 | Debug | Python OOP | 📊 Level: Advanced
**Topic:** Implement delegation and dependency injection using __init__, self.service, getattr(), Protocol, and @property.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9" s="53">
        <v>0</v>
      </c>
      <c r="Q89" s="102" t="str">
        <f t="shared" si="24"/>
        <v>[ROLE] Tech Lead | [TASK] Assign incomplete Python OOP script challenges | [TOPIC] Implement delegation and dependency injection using __init__, self.service, getattr(), Protocol, and @property.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#81 | Stage 3 🧩 Complete | Python OOP | 📊 Level: Advanced | 🌐 Coding5s.com
**Concept:** Delegation and Dependency Injection (__init__, self.service, getattr(), Protocol, @property)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delegation and dependency injection using __init__, self.service, getattr(), Protocol, and @property..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9"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delegation and dependency injection using __init__, self.service, getattr(), Protocol, and @property.. Topic details: Delegation and Dependency Injection (__init__, self.service, getattr(), Protocol, @property)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#81 | Complete | Python OOP | 📊 Level: Advanced
**Topic:** Implement delegation and dependency injection using __init__, self.service, getattr(), Protocol, and @property.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9" s="53">
        <v>0</v>
      </c>
      <c r="T89" s="102" t="str">
        <f t="shared" si="26"/>
        <v>[ROLE] Tech Lead | [TASK] Provide intentionally messy but functional code for learning debugging and improvement | [TOPIC] Implement delegation and dependency injection using __init__, self.service, getattr(), Protocol, and @property.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#81 | Stage 4 🧹 Refactor | Python OOP | 📊 Level: Advanced | 🌐 Coding5s.com
**Concept:** Delegation and Dependency Injection (__init__, self.service, getattr(), Protocol, @property)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9"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delegation and dependency injection using __init__, self.service, getattr(), Protocol, and @property.. Topic details: Delegation and Dependency Injection (__init__, self.service, getattr(), Protocol, @property)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#81 | Refactor | Python OOP | 📊 Level: Advanced
**Topic:** Implement delegation and dependency injection using __init__, self.service, getattr(), Protocol, and @property.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9" s="53">
        <v>0</v>
      </c>
      <c r="W89" s="87" t="str">
        <f t="shared" si="28"/>
        <v>[ROLE] Tech Product Manager assigning a Python OOP Jira Ticket | [TASK] Provide a guided implementation exercise with full solution for learning purposes | [TOPIC] Implement delegation and dependency injection using __init__, self.service, getattr(), Protocol, and @property.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#81 | Stage 5 | Python OOP | 📊 Level: Advanced | 🌐 Coding5s.com
**Concept:** Delegation and Dependency Injection (__init__, self.service, getattr(), Protocol, @property)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9"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delegation and dependency injection using __init__, self.service, getattr(), Protocol, and @property.. Goal: Delegation and Dependency Injection (__init__, self.service, getattr(), Protocol, @property)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#81 | Extend | Python OOP | 📊 Level: Advanced
**Topic:** Implement delegation and dependency injection using __init__, self.service, getattr(), Protocol, and @property.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9" s="53">
        <v>0</v>
      </c>
      <c r="Z89" s="56" t="str">
        <f t="shared" si="30"/>
        <v/>
      </c>
      <c r="AA89" s="56" t="str">
        <f t="shared" si="31"/>
        <v/>
      </c>
      <c r="AB89" s="56" t="str">
        <f t="shared" si="32"/>
        <v/>
      </c>
      <c r="AC89" s="56" t="str">
        <f t="shared" si="33"/>
        <v/>
      </c>
      <c r="AD89" s="56" t="str">
        <f t="shared" si="34"/>
        <v/>
      </c>
      <c r="AE89" s="40"/>
      <c r="AF89" s="40"/>
      <c r="AG89" s="40"/>
      <c r="AH89" s="56" t="str">
        <f t="shared" si="18"/>
        <v/>
      </c>
      <c r="AI89" s="54"/>
      <c r="AJ89" s="54"/>
      <c r="AK89" s="54"/>
      <c r="AL89" s="54"/>
      <c r="AM89" s="54"/>
    </row>
    <row r="90" spans="1:39">
      <c r="A90" s="45" t="str" cm="1">
        <f t="array" ref="A90">IF(H90="PROJECT", CHAR(10) &amp; "- " &amp; _xlfn.TEXTJOIN(CHAR(10) &amp; "- ", TRUE, _xlfn._xlws.FILTER($I$9:$I$1000, ($B$9:$B$1000=B90) * ($H$9:$H$1000="Topic"))), "")</f>
        <v/>
      </c>
      <c r="B90" s="45">
        <f t="shared" si="19"/>
        <v>9</v>
      </c>
      <c r="C90" s="95">
        <v>20</v>
      </c>
      <c r="D90" s="57">
        <v>4</v>
      </c>
      <c r="E90" s="58" t="s">
        <v>46</v>
      </c>
      <c r="F90" s="54">
        <v>82</v>
      </c>
      <c r="G90" s="52" t="s">
        <v>158</v>
      </c>
      <c r="H90" s="52" t="s">
        <v>48</v>
      </c>
      <c r="I90" s="61" t="s">
        <v>915</v>
      </c>
      <c r="J90" s="62" t="s">
        <v>916</v>
      </c>
      <c r="K90" s="129" t="str">
        <f t="shared" si="20"/>
        <v xml:space="preserve">[ROLE] Friendly tutor specializing in Python OOP | [TOPIC] Define custom exception classes using Exception, __init__, super(), and __str__.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#82 | Stage 1 📖 Practice | Python OOP | 📊 Level: Intermediate | 🌐 Coding5s.com
**Concept:** Custom Exception Classes (Exception, __init__, super(), __str__)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0"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custom exception classes using Exception, __init__, super(), and __str__.. Topic details: Custom Exception Classes (Exception, __init__, super(), __str__)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#82 | Practice | Python OOP | 📊 Level: Intermediate
**Topic:** Define custom exception classes using Exception, __init__, super(), and __str__.
---
 | [FOOTER RULE - STRICT] End your response with: '--- ⚡ *Coding5s Mentor System — Eliminating Epistemic Debt*' | </v>
      </c>
      <c r="M90" s="52">
        <v>0</v>
      </c>
      <c r="N90" s="102" t="str">
        <f t="shared" si="22"/>
        <v>[ROLE] Careless Python OOP Developer | [TASK] Generate debugging challenges in Python OOP | | [TOPIC] Define custom exception classes using Exception, __init__, super(), and __str__.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#82 | Stage 2 🐛 Debug | Python OOP | 📊 Level: Intermediate | 🌐 Coding5s.com
Concept: Custom Exception Classes (Exception, __init__, super(), __str__)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0"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custom exception classes using Exception, __init__, super(), and __str__.. Topic details: Custom Exception Classes (Exception, __init__, super(), __str__)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#82 | Debug | Python OOP | 📊 Level: Intermediate
**Topic:** Define custom exception classes using Exception, __init__, super(), and __str__.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0" s="52">
        <v>0</v>
      </c>
      <c r="Q90" s="102" t="str">
        <f t="shared" si="24"/>
        <v>[ROLE] Tech Lead | [TASK] Assign incomplete Python OOP script challenges | [TOPIC] Define custom exception classes using Exception, __init__, super(), and __str__.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#82 | Stage 3 🧩 Complete | Python OOP | 📊 Level: Intermediate | 🌐 Coding5s.com
**Concept:** Custom Exception Classes (Exception, __init__, super(), __str__)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custom exception classes using Exception, __init__, super(), and __str__..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0"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custom exception classes using Exception, __init__, super(), and __str__.. Topic details: Custom Exception Classes (Exception, __init__, super(), __str__)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#82 | Complete | Python OOP | 📊 Level: Intermediate
**Topic:** Define custom exception classes using Exception, __init__, super(), and __str__.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0" s="52">
        <v>0</v>
      </c>
      <c r="T90" s="102" t="str">
        <f t="shared" si="26"/>
        <v>[ROLE] Tech Lead | [TASK] Provide intentionally messy but functional code for learning debugging and improvement | [TOPIC] Define custom exception classes using Exception, __init__, super(), and __str__. | [LEVEL] Intermediate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#82 | Stage 4 🧹 Refactor | Python OOP | 📊 Level: Intermediate | 🌐 Coding5s.com
**Concept:** Custom Exception Classes (Exception, __init__, super(), __str__)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0"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Define custom exception classes using Exception, __init__, super(), and __str__.. Topic details: Custom Exception Classes (Exception, __init__, super(), __str__)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#82 | Refactor | Python OOP | 📊 Level: Intermediate
**Topic:** Define custom exception classes using Exception, __init__, super(), and __str__.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0" s="52">
        <v>0</v>
      </c>
      <c r="W90" s="87" t="str">
        <f t="shared" si="28"/>
        <v>[ROLE] Tech Product Manager assigning a Python OOP Jira Ticket | [TASK] Provide a guided implementation exercise with full solution for learning purposes | [TOPIC] Define custom exception classes using Exception, __init__, super(), and __str__.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#82 | Stage 5 | Python OOP | 📊 Level: Intermediate | 🌐 Coding5s.com
**Concept:** Custom Exception Classes (Exception, __init__, super(), __str__)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0"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custom exception classes using Exception, __init__, super(), and __str__.. Goal: Custom Exception Classes (Exception, __init__, super(), __str__)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#82 | Extend | Python OOP | 📊 Level: Intermediate
**Topic:** Define custom exception classes using Exception, __init__, super(), and __str__.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0" s="52">
        <v>0</v>
      </c>
      <c r="Z90" s="56" t="str">
        <f t="shared" si="30"/>
        <v/>
      </c>
      <c r="AA90" s="56" t="str">
        <f t="shared" si="31"/>
        <v/>
      </c>
      <c r="AB90" s="56" t="str">
        <f t="shared" si="32"/>
        <v/>
      </c>
      <c r="AC90" s="56" t="str">
        <f t="shared" si="33"/>
        <v/>
      </c>
      <c r="AD90" s="56" t="str">
        <f t="shared" si="34"/>
        <v/>
      </c>
      <c r="AE90" s="40"/>
      <c r="AF90" s="40"/>
      <c r="AG90" s="40"/>
      <c r="AH90" s="56" t="str">
        <f t="shared" si="18"/>
        <v/>
      </c>
      <c r="AI90" s="54"/>
      <c r="AJ90" s="54"/>
      <c r="AK90" s="54"/>
      <c r="AL90" s="54"/>
      <c r="AM90" s="54"/>
    </row>
    <row r="91" spans="1:39">
      <c r="A91" s="45" t="str" cm="1">
        <f t="array" ref="A91">IF(H91="PROJECT", CHAR(10) &amp; "- " &amp; _xlfn.TEXTJOIN(CHAR(10) &amp; "- ", TRUE, _xlfn._xlws.FILTER($I$9:$I$1000, ($B$9:$B$1000=B91) * ($H$9:$H$1000="Topic"))), "")</f>
        <v/>
      </c>
      <c r="B91" s="45">
        <f t="shared" si="19"/>
        <v>9</v>
      </c>
      <c r="C91" s="95">
        <v>22</v>
      </c>
      <c r="D91" s="46">
        <v>4</v>
      </c>
      <c r="E91" s="58" t="s">
        <v>46</v>
      </c>
      <c r="F91" s="67">
        <v>83</v>
      </c>
      <c r="G91" s="53" t="s">
        <v>159</v>
      </c>
      <c r="H91" s="53" t="s">
        <v>48</v>
      </c>
      <c r="I91" s="50" t="s">
        <v>917</v>
      </c>
      <c r="J91" s="51" t="s">
        <v>918</v>
      </c>
      <c r="K91" s="129" t="str">
        <f t="shared" si="20"/>
        <v xml:space="preserve">[ROLE] Friendly tutor specializing in Python OOP | [TOPIC] Construct domain exception hierarchies using Exception, class, except, and isinstance().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#83 | Stage 1 📖 Practice | Python OOP | 📊 Level: Advanced | 🌐 Coding5s.com
**Concept:** Domain Exception Hierarchies (Exception, class, except, isinstance())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1"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domain exception hierarchies using Exception, class, except, and isinstance().. Topic details: Domain Exception Hierarchies (Exception, class, except, isinstance())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#83 | Practice | Python OOP | 📊 Level: Advanced
**Topic:** Construct domain exception hierarchies using Exception, class, except, and isinstance().
---
 | [FOOTER RULE - STRICT] End your response with: '--- ⚡ *Coding5s Mentor System — Eliminating Epistemic Debt*' | </v>
      </c>
      <c r="M91" s="53">
        <v>0</v>
      </c>
      <c r="N91" s="102" t="str">
        <f t="shared" si="22"/>
        <v>[ROLE] Careless Python OOP Developer | [TASK] Generate debugging challenges in Python OOP | | [TOPIC] Construct domain exception hierarchies using Exception, class, except, and isinstance().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#83 | Stage 2 🐛 Debug | Python OOP | 📊 Level: Advanced | 🌐 Coding5s.com
Concept: Domain Exception Hierarchies (Exception, class, except, isinstance())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1"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domain exception hierarchies using Exception, class, except, and isinstance().. Topic details: Domain Exception Hierarchies (Exception, class, except, isinstance())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#83 | Debug | Python OOP | 📊 Level: Advanced
**Topic:** Construct domain exception hierarchies using Exception, class, except, and isinstance().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1" s="53">
        <v>0</v>
      </c>
      <c r="Q91" s="102" t="str">
        <f t="shared" si="24"/>
        <v>[ROLE] Tech Lead | [TASK] Assign incomplete Python OOP script challenges | [TOPIC] Construct domain exception hierarchies using Exception, class, except, and isinstance().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#83 | Stage 3 🧩 Complete | Python OOP | 📊 Level: Advanced | 🌐 Coding5s.com
**Concept:** Domain Exception Hierarchies (Exception, class, except, isinstance())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domain exception hierarchies using Exception, class, except, and isinstance()..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1"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domain exception hierarchies using Exception, class, except, and isinstance().. Topic details: Domain Exception Hierarchies (Exception, class, except, isinstance())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#83 | Complete | Python OOP | 📊 Level: Advanced
**Topic:** Construct domain exception hierarchies using Exception, class, except, and isinstance().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1" s="53">
        <v>0</v>
      </c>
      <c r="T91" s="102" t="str">
        <f t="shared" si="26"/>
        <v>[ROLE] Tech Lead | [TASK] Provide intentionally messy but functional code for learning debugging and improvement | [TOPIC] Construct domain exception hierarchies using Exception, class, except, and isinstance().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#83 | Stage 4 🧹 Refactor | Python OOP | 📊 Level: Advanced | 🌐 Coding5s.com
**Concept:** Domain Exception Hierarchies (Exception, class, except, isinstance())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1"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Construct domain exception hierarchies using Exception, class, except, and isinstance().. Topic details: Domain Exception Hierarchies (Exception, class, except, isinstance())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#83 | Refactor | Python OOP | 📊 Level: Advanced
**Topic:** Construct domain exception hierarchies using Exception, class, except, and isinstance().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1" s="53">
        <v>0</v>
      </c>
      <c r="W91" s="87" t="str">
        <f t="shared" si="28"/>
        <v>[ROLE] Tech Product Manager assigning a Python OOP Jira Ticket | [TASK] Provide a guided implementation exercise with full solution for learning purposes | [TOPIC] Construct domain exception hierarchies using Exception, class, except, and isinstance().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#83 | Stage 5 | Python OOP | 📊 Level: Advanced | 🌐 Coding5s.com
**Concept:** Domain Exception Hierarchies (Exception, class, except, isinstance())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1"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domain exception hierarchies using Exception, class, except, and isinstance().. Goal: Domain Exception Hierarchies (Exception, class, except, isinstance())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#83 | Extend | Python OOP | 📊 Level: Advanced
**Topic:** Construct domain exception hierarchies using Exception, class, except, and isinstance().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1" s="53">
        <v>0</v>
      </c>
      <c r="Z91" s="56" t="str">
        <f t="shared" si="30"/>
        <v/>
      </c>
      <c r="AA91" s="56" t="str">
        <f t="shared" si="31"/>
        <v/>
      </c>
      <c r="AB91" s="56" t="str">
        <f t="shared" si="32"/>
        <v/>
      </c>
      <c r="AC91" s="56" t="str">
        <f t="shared" si="33"/>
        <v/>
      </c>
      <c r="AD91" s="56" t="str">
        <f t="shared" si="34"/>
        <v/>
      </c>
      <c r="AE91" s="40"/>
      <c r="AF91" s="40"/>
      <c r="AG91" s="40"/>
      <c r="AH91" s="56" t="str">
        <f t="shared" si="18"/>
        <v/>
      </c>
      <c r="AI91" s="54"/>
      <c r="AJ91" s="54"/>
      <c r="AK91" s="54"/>
      <c r="AL91" s="54"/>
      <c r="AM91" s="54"/>
    </row>
    <row r="92" spans="1:39">
      <c r="A92" s="45" t="str" cm="1">
        <f t="array" ref="A92">IF(H92="PROJECT", CHAR(10) &amp; "- " &amp; _xlfn.TEXTJOIN(CHAR(10) &amp; "- ", TRUE, _xlfn._xlws.FILTER($I$9:$I$1000, ($B$9:$B$1000=B92) * ($H$9:$H$1000="Topic"))), "")</f>
        <v/>
      </c>
      <c r="B92" s="45">
        <f t="shared" si="19"/>
        <v>9</v>
      </c>
      <c r="C92" s="95">
        <v>24</v>
      </c>
      <c r="D92" s="57">
        <v>5</v>
      </c>
      <c r="E92" s="58" t="s">
        <v>46</v>
      </c>
      <c r="F92" s="54">
        <v>84</v>
      </c>
      <c r="G92" s="52" t="s">
        <v>159</v>
      </c>
      <c r="H92" s="52" t="s">
        <v>48</v>
      </c>
      <c r="I92" s="61" t="s">
        <v>919</v>
      </c>
      <c r="J92" s="62" t="s">
        <v>920</v>
      </c>
      <c r="K92" s="129" t="str">
        <f t="shared" si="20"/>
        <v xml:space="preserve">[ROLE] Friendly tutor specializing in Python OOP | [TOPIC] Translate exceptions across object boundaries using try, except, raise ... from, __cause__, and __context__.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#84 | Stage 1 📖 Practice | Python OOP | 📊 Level: Advanced | 🌐 Coding5s.com
**Concept:** Exception Translation at Object Boundaries (try, except, raise ... from, __cause__, __context__)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2"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Translate exceptions across object boundaries using try, except, raise ... from, __cause__, and __context__.. Topic details: Exception Translation at Object Boundaries (try, except, raise ... from, __cause__, __context__)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#84 | Practice | Python OOP | 📊 Level: Advanced
**Topic:** Translate exceptions across object boundaries using try, except, raise ... from, __cause__, and __context__.
---
 | [FOOTER RULE - STRICT] End your response with: '--- ⚡ *Coding5s Mentor System — Eliminating Epistemic Debt*' | </v>
      </c>
      <c r="M92" s="52">
        <v>0</v>
      </c>
      <c r="N92" s="102" t="str">
        <f t="shared" si="22"/>
        <v>[ROLE] Careless Python OOP Developer | [TASK] Generate debugging challenges in Python OOP | | [TOPIC] Translate exceptions across object boundaries using try, except, raise ... from, __cause__, and __context__.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#84 | Stage 2 🐛 Debug | Python OOP | 📊 Level: Advanced | 🌐 Coding5s.com
Concept: Exception Translation at Object Boundaries (try, except, raise ... from, __cause__, __context__)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2"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Translate exceptions across object boundaries using try, except, raise ... from, __cause__, and __context__.. Topic details: Exception Translation at Object Boundaries (try, except, raise ... from, __cause__, __context__)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#84 | Debug | Python OOP | 📊 Level: Advanced
**Topic:** Translate exceptions across object boundaries using try, except, raise ... from, __cause__, and __context__.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2" s="52">
        <v>0</v>
      </c>
      <c r="Q92" s="102" t="str">
        <f t="shared" si="24"/>
        <v>[ROLE] Tech Lead | [TASK] Assign incomplete Python OOP script challenges | [TOPIC] Translate exceptions across object boundaries using try, except, raise ... from, __cause__, and __context__.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#84 | Stage 3 🧩 Complete | Python OOP | 📊 Level: Advanced | 🌐 Coding5s.com
**Concept:** Exception Translation at Object Boundaries (try, except, raise ... from, __cause__, __context__)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Translate exceptions across object boundaries using try, except, raise ... from, __cause__, and __context__..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2"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Translate exceptions across object boundaries using try, except, raise ... from, __cause__, and __context__.. Topic details: Exception Translation at Object Boundaries (try, except, raise ... from, __cause__, __context__)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#84 | Complete | Python OOP | 📊 Level: Advanced
**Topic:** Translate exceptions across object boundaries using try, except, raise ... from, __cause__, and __context__.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2" s="52">
        <v>0</v>
      </c>
      <c r="T92" s="102" t="str">
        <f t="shared" si="26"/>
        <v>[ROLE] Tech Lead | [TASK] Provide intentionally messy but functional code for learning debugging and improvement | [TOPIC] Translate exceptions across object boundaries using try, except, raise ... from, __cause__, and __context__.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#84 | Stage 4 🧹 Refactor | Python OOP | 📊 Level: Advanced | 🌐 Coding5s.com
**Concept:** Exception Translation at Object Boundaries (try, except, raise ... from, __cause__, __context__)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2"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Translate exceptions across object boundaries using try, except, raise ... from, __cause__, and __context__.. Topic details: Exception Translation at Object Boundaries (try, except, raise ... from, __cause__, __context__)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#84 | Refactor | Python OOP | 📊 Level: Advanced
**Topic:** Translate exceptions across object boundaries using try, except, raise ... from, __cause__, and __context__.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2" s="52">
        <v>0</v>
      </c>
      <c r="W92" s="87" t="str">
        <f t="shared" si="28"/>
        <v>[ROLE] Tech Product Manager assigning a Python OOP Jira Ticket | [TASK] Provide a guided implementation exercise with full solution for learning purposes | [TOPIC] Translate exceptions across object boundaries using try, except, raise ... from, __cause__, and __context__.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#84 | Stage 5 | Python OOP | 📊 Level: Advanced | 🌐 Coding5s.com
**Concept:** Exception Translation at Object Boundaries (try, except, raise ... from, __cause__, __context__)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2"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Translate exceptions across object boundaries using try, except, raise ... from, __cause__, and __context__.. Goal: Exception Translation at Object Boundaries (try, except, raise ... from, __cause__, __context__)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#84 | Extend | Python OOP | 📊 Level: Advanced
**Topic:** Translate exceptions across object boundaries using try, except, raise ... from, __cause__, and __context__.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2" s="52">
        <v>0</v>
      </c>
      <c r="Z92" s="56" t="str">
        <f t="shared" si="30"/>
        <v/>
      </c>
      <c r="AA92" s="56" t="str">
        <f t="shared" si="31"/>
        <v/>
      </c>
      <c r="AB92" s="56" t="str">
        <f t="shared" si="32"/>
        <v/>
      </c>
      <c r="AC92" s="56" t="str">
        <f t="shared" si="33"/>
        <v/>
      </c>
      <c r="AD92" s="56" t="str">
        <f t="shared" si="34"/>
        <v/>
      </c>
      <c r="AE92" s="40"/>
      <c r="AF92" s="40"/>
      <c r="AG92" s="40"/>
      <c r="AH92" s="56" t="str">
        <f t="shared" si="18"/>
        <v/>
      </c>
      <c r="AI92" s="54"/>
      <c r="AJ92" s="54"/>
      <c r="AK92" s="54"/>
      <c r="AL92" s="54"/>
      <c r="AM92" s="54"/>
    </row>
    <row r="93" spans="1:39">
      <c r="A93" s="45" t="str" cm="1">
        <f t="array" ref="A93">IF(H93="PROJECT", CHAR(10) &amp; "- " &amp; _xlfn.TEXTJOIN(CHAR(10) &amp; "- ", TRUE, _xlfn._xlws.FILTER($I$9:$I$1000, ($B$9:$B$1000=B93) * ($H$9:$H$1000="Topic"))), "")</f>
        <v/>
      </c>
      <c r="B93" s="45">
        <f t="shared" si="19"/>
        <v>9</v>
      </c>
      <c r="C93" s="95">
        <v>20</v>
      </c>
      <c r="D93" s="46">
        <v>4</v>
      </c>
      <c r="E93" s="58" t="s">
        <v>46</v>
      </c>
      <c r="F93" s="67">
        <v>85</v>
      </c>
      <c r="G93" s="53" t="s">
        <v>158</v>
      </c>
      <c r="H93" s="53" t="s">
        <v>48</v>
      </c>
      <c r="I93" s="50" t="s">
        <v>921</v>
      </c>
      <c r="J93" s="51" t="s">
        <v>922</v>
      </c>
      <c r="K93" s="129" t="str">
        <f t="shared" si="20"/>
        <v xml:space="preserve">[ROLE] Friendly tutor specializing in Python OOP | [TOPIC] Define dataclass fields and defaults using @dataclass, field(), default_factory, and ClassVar.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#85 | Stage 1 📖 Practice | Python OOP | 📊 Level: Intermediate | 🌐 Coding5s.com
**Concept:** Dataclass Field Defaults (@dataclass, field(), default_factory, ClassVar)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3"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dataclass fields and defaults using @dataclass, field(), default_factory, and ClassVar.. Topic details: Dataclass Field Defaults (@dataclass, field(), default_factory, ClassVar)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#85 | Practice | Python OOP | 📊 Level: Intermediate
**Topic:** Define dataclass fields and defaults using @dataclass, field(), default_factory, and ClassVar.
---
 | [FOOTER RULE - STRICT] End your response with: '--- ⚡ *Coding5s Mentor System — Eliminating Epistemic Debt*' | </v>
      </c>
      <c r="M93" s="53">
        <v>0</v>
      </c>
      <c r="N93" s="102" t="str">
        <f t="shared" si="22"/>
        <v>[ROLE] Careless Python OOP Developer | [TASK] Generate debugging challenges in Python OOP | | [TOPIC] Define dataclass fields and defaults using @dataclass, field(), default_factory, and ClassVar.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#85 | Stage 2 🐛 Debug | Python OOP | 📊 Level: Intermediate | 🌐 Coding5s.com
Concept: Dataclass Field Defaults (@dataclass, field(), default_factory, ClassVar)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3"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dataclass fields and defaults using @dataclass, field(), default_factory, and ClassVar.. Topic details: Dataclass Field Defaults (@dataclass, field(), default_factory, ClassVar)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#85 | Debug | Python OOP | 📊 Level: Intermediate
**Topic:** Define dataclass fields and defaults using @dataclass, field(), default_factory, and ClassVar.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3" s="53">
        <v>0</v>
      </c>
      <c r="Q93" s="102" t="str">
        <f t="shared" si="24"/>
        <v>[ROLE] Tech Lead | [TASK] Assign incomplete Python OOP script challenges | [TOPIC] Define dataclass fields and defaults using @dataclass, field(), default_factory, and ClassVar.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#85 | Stage 3 🧩 Complete | Python OOP | 📊 Level: Intermediate | 🌐 Coding5s.com
**Concept:** Dataclass Field Defaults (@dataclass, field(), default_factory, ClassVar)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dataclass fields and defaults using @dataclass, field(), default_factory, and ClassVar..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3"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dataclass fields and defaults using @dataclass, field(), default_factory, and ClassVar.. Topic details: Dataclass Field Defaults (@dataclass, field(), default_factory, ClassVar)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#85 | Complete | Python OOP | 📊 Level: Intermediate
**Topic:** Define dataclass fields and defaults using @dataclass, field(), default_factory, and ClassVar.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3" s="53">
        <v>0</v>
      </c>
      <c r="T93" s="102" t="str">
        <f t="shared" si="26"/>
        <v>[ROLE] Tech Lead | [TASK] Provide intentionally messy but functional code for learning debugging and improvement | [TOPIC] Define dataclass fields and defaults using @dataclass, field(), default_factory, and ClassVar. | [LEVEL] Intermediate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#85 | Stage 4 🧹 Refactor | Python OOP | 📊 Level: Intermediate | 🌐 Coding5s.com
**Concept:** Dataclass Field Defaults (@dataclass, field(), default_factory, ClassVar)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3"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Define dataclass fields and defaults using @dataclass, field(), default_factory, and ClassVar.. Topic details: Dataclass Field Defaults (@dataclass, field(), default_factory, ClassVar)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#85 | Refactor | Python OOP | 📊 Level: Intermediate
**Topic:** Define dataclass fields and defaults using @dataclass, field(), default_factory, and ClassVar.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3" s="53">
        <v>0</v>
      </c>
      <c r="W93" s="87" t="str">
        <f t="shared" si="28"/>
        <v>[ROLE] Tech Product Manager assigning a Python OOP Jira Ticket | [TASK] Provide a guided implementation exercise with full solution for learning purposes | [TOPIC] Define dataclass fields and defaults using @dataclass, field(), default_factory, and ClassVar.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#85 | Stage 5 | Python OOP | 📊 Level: Intermediate | 🌐 Coding5s.com
**Concept:** Dataclass Field Defaults (@dataclass, field(), default_factory, ClassVar)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3"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dataclass fields and defaults using @dataclass, field(), default_factory, and ClassVar.. Goal: Dataclass Field Defaults (@dataclass, field(), default_factory, ClassVar)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#85 | Extend | Python OOP | 📊 Level: Intermediate
**Topic:** Define dataclass fields and defaults using @dataclass, field(), default_factory, and ClassVar.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3" s="53">
        <v>0</v>
      </c>
      <c r="Z93" s="56" t="str">
        <f t="shared" si="30"/>
        <v/>
      </c>
      <c r="AA93" s="56" t="str">
        <f t="shared" si="31"/>
        <v/>
      </c>
      <c r="AB93" s="56" t="str">
        <f t="shared" si="32"/>
        <v/>
      </c>
      <c r="AC93" s="56" t="str">
        <f t="shared" si="33"/>
        <v/>
      </c>
      <c r="AD93" s="56" t="str">
        <f t="shared" si="34"/>
        <v/>
      </c>
      <c r="AE93" s="40"/>
      <c r="AF93" s="40"/>
      <c r="AG93" s="40"/>
      <c r="AH93" s="56" t="str">
        <f t="shared" si="18"/>
        <v/>
      </c>
      <c r="AI93" s="54"/>
      <c r="AJ93" s="54"/>
      <c r="AK93" s="54"/>
      <c r="AL93" s="54"/>
      <c r="AM93" s="54"/>
    </row>
    <row r="94" spans="1:39">
      <c r="A94" s="45" t="str" cm="1">
        <f t="array" ref="A94">IF(H94="PROJECT", CHAR(10) &amp; "- " &amp; _xlfn.TEXTJOIN(CHAR(10) &amp; "- ", TRUE, _xlfn._xlws.FILTER($I$9:$I$1000, ($B$9:$B$1000=B94) * ($H$9:$H$1000="Topic"))), "")</f>
        <v/>
      </c>
      <c r="B94" s="45">
        <f t="shared" si="19"/>
        <v>9</v>
      </c>
      <c r="C94" s="95">
        <v>22</v>
      </c>
      <c r="D94" s="57">
        <v>5</v>
      </c>
      <c r="E94" s="58" t="s">
        <v>46</v>
      </c>
      <c r="F94" s="54">
        <v>86</v>
      </c>
      <c r="G94" s="52" t="s">
        <v>159</v>
      </c>
      <c r="H94" s="52" t="s">
        <v>48</v>
      </c>
      <c r="I94" s="61" t="s">
        <v>923</v>
      </c>
      <c r="J94" s="62" t="s">
        <v>924</v>
      </c>
      <c r="K94" s="129" t="str">
        <f t="shared" si="20"/>
        <v xml:space="preserve">[ROLE] Friendly tutor specializing in Python OOP | [TOPIC] Configure generated dataclass behavior using init=, repr=, eq=, order=, and unsafe_hash=.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#86 | Stage 1 📖 Practice | Python OOP | 📊 Level: Advanced | 🌐 Coding5s.com
**Concept:** Dataclass Generated Behaviors (init=, repr=, eq=, order=, unsafe_hash=)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4"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Configure generated dataclass behavior using init=, repr=, eq=, order=, and unsafe_hash=.. Topic details: Dataclass Generated Behaviors (init=, repr=, eq=, order=, unsafe_hash=)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#86 | Practice | Python OOP | 📊 Level: Advanced
**Topic:** Configure generated dataclass behavior using init=, repr=, eq=, order=, and unsafe_hash=.
---
 | [FOOTER RULE - STRICT] End your response with: '--- ⚡ *Coding5s Mentor System — Eliminating Epistemic Debt*' | </v>
      </c>
      <c r="M94" s="52">
        <v>0</v>
      </c>
      <c r="N94" s="102" t="str">
        <f t="shared" si="22"/>
        <v>[ROLE] Careless Python OOP Developer | [TASK] Generate debugging challenges in Python OOP | | [TOPIC] Configure generated dataclass behavior using init=, repr=, eq=, order=, and unsafe_hash=.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#86 | Stage 2 🐛 Debug | Python OOP | 📊 Level: Advanced | 🌐 Coding5s.com
Concept: Dataclass Generated Behaviors (init=, repr=, eq=, order=, unsafe_hash=)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4"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Configure generated dataclass behavior using init=, repr=, eq=, order=, and unsafe_hash=.. Topic details: Dataclass Generated Behaviors (init=, repr=, eq=, order=, unsafe_hash=)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#86 | Debug | Python OOP | 📊 Level: Advanced
**Topic:** Configure generated dataclass behavior using init=, repr=, eq=, order=, and unsafe_hash=.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4" s="52">
        <v>0</v>
      </c>
      <c r="Q94" s="102" t="str">
        <f t="shared" si="24"/>
        <v>[ROLE] Tech Lead | [TASK] Assign incomplete Python OOP script challenges | [TOPIC] Configure generated dataclass behavior using init=, repr=, eq=, order=, and unsafe_hash=.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#86 | Stage 3 🧩 Complete | Python OOP | 📊 Level: Advanced | 🌐 Coding5s.com
**Concept:** Dataclass Generated Behaviors (init=, repr=, eq=, order=, unsafe_hash=)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Configure generated dataclass behavior using init=, repr=, eq=, order=, and unsafe_hash=..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4"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Configure generated dataclass behavior using init=, repr=, eq=, order=, and unsafe_hash=.. Topic details: Dataclass Generated Behaviors (init=, repr=, eq=, order=, unsafe_hash=)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#86 | Complete | Python OOP | 📊 Level: Advanced
**Topic:** Configure generated dataclass behavior using init=, repr=, eq=, order=, and unsafe_hash=.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4" s="52">
        <v>0</v>
      </c>
      <c r="T94" s="102" t="str">
        <f t="shared" si="26"/>
        <v>[ROLE] Tech Lead | [TASK] Provide intentionally messy but functional code for learning debugging and improvement | [TOPIC] Configure generated dataclass behavior using init=, repr=, eq=, order=, and unsafe_hash=.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#86 | Stage 4 🧹 Refactor | Python OOP | 📊 Level: Advanced | 🌐 Coding5s.com
**Concept:** Dataclass Generated Behaviors (init=, repr=, eq=, order=, unsafe_hash=)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4"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Configure generated dataclass behavior using init=, repr=, eq=, order=, and unsafe_hash=.. Topic details: Dataclass Generated Behaviors (init=, repr=, eq=, order=, unsafe_hash=)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#86 | Refactor | Python OOP | 📊 Level: Advanced
**Topic:** Configure generated dataclass behavior using init=, repr=, eq=, order=, and unsafe_hash=.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4" s="52">
        <v>0</v>
      </c>
      <c r="W94" s="87" t="str">
        <f t="shared" si="28"/>
        <v>[ROLE] Tech Product Manager assigning a Python OOP Jira Ticket | [TASK] Provide a guided implementation exercise with full solution for learning purposes | [TOPIC] Configure generated dataclass behavior using init=, repr=, eq=, order=, and unsafe_hash=.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#86 | Stage 5 | Python OOP | 📊 Level: Advanced | 🌐 Coding5s.com
**Concept:** Dataclass Generated Behaviors (init=, repr=, eq=, order=, unsafe_hash=)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4"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Configure generated dataclass behavior using init=, repr=, eq=, order=, and unsafe_hash=.. Goal: Dataclass Generated Behaviors (init=, repr=, eq=, order=, unsafe_hash=)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#86 | Extend | Python OOP | 📊 Level: Advanced
**Topic:** Configure generated dataclass behavior using init=, repr=, eq=, order=, and unsafe_hash=.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4" s="52">
        <v>0</v>
      </c>
      <c r="Z94" s="56" t="str">
        <f t="shared" si="30"/>
        <v/>
      </c>
      <c r="AA94" s="56" t="str">
        <f t="shared" si="31"/>
        <v/>
      </c>
      <c r="AB94" s="56" t="str">
        <f t="shared" si="32"/>
        <v/>
      </c>
      <c r="AC94" s="56" t="str">
        <f t="shared" si="33"/>
        <v/>
      </c>
      <c r="AD94" s="56" t="str">
        <f t="shared" si="34"/>
        <v/>
      </c>
      <c r="AE94" s="40"/>
      <c r="AF94" s="40"/>
      <c r="AG94" s="40"/>
      <c r="AH94" s="56" t="str">
        <f t="shared" si="18"/>
        <v/>
      </c>
      <c r="AI94" s="54"/>
      <c r="AJ94" s="54"/>
      <c r="AK94" s="54"/>
      <c r="AL94" s="54"/>
      <c r="AM94" s="54"/>
    </row>
    <row r="95" spans="1:39">
      <c r="A95" s="45" t="str" cm="1">
        <f t="array" ref="A95">IF(H95="PROJECT", CHAR(10) &amp; "- " &amp; _xlfn.TEXTJOIN(CHAR(10) &amp; "- ", TRUE, _xlfn._xlws.FILTER($I$9:$I$1000, ($B$9:$B$1000=B95) * ($H$9:$H$1000="Topic"))), "")</f>
        <v xml:space="preserve">
- Construct composed and inherited objects using class, __init__, self.component, and super().
- Model associations and aggregations using __init__, self.owner, list, and weakref.ref().
- Implement delegation and dependency injection using __init__, self.service, getattr(), Protocol, and @property.
- Define custom exception classes using Exception, __init__, super(), and __str__.
- Construct domain exception hierarchies using Exception, class, except, and isinstance().
- Translate exceptions across object boundaries using try, except, raise ... from, __cause__, and __context__.
- Define dataclass fields and defaults using @dataclass, field(), default_factory, and ClassVar.
- Configure generated dataclass behavior using init=, repr=, eq=, order=, and unsafe_hash=.</v>
      </c>
      <c r="B95" s="45">
        <f t="shared" si="19"/>
        <v>9</v>
      </c>
      <c r="C95" s="95">
        <v>35</v>
      </c>
      <c r="D95" s="46">
        <v>0</v>
      </c>
      <c r="E95" s="58" t="s">
        <v>46</v>
      </c>
      <c r="F95" s="67">
        <v>87</v>
      </c>
      <c r="G95" s="53" t="s">
        <v>159</v>
      </c>
      <c r="H95" s="53" t="s">
        <v>77</v>
      </c>
      <c r="I95" s="50" t="s">
        <v>925</v>
      </c>
      <c r="J95" s="51" t="s">
        <v>926</v>
      </c>
      <c r="K95" s="129" t="str">
        <f t="shared" si="20"/>
        <v>[TASK] Teach through a practical Python OOP -  project following the micro-learning methodology, acting as a supportive tutor, creating a project about  Build a domain model consolidating composition, aggregation, dependency injection, custom exception hierarchies, exception translation, and configurable dataclass behavior. | [TOPICS USED] 
- Construct composed and inherited objects using class, __init__, self.component, and super().
- Model associations and aggregations using __init__, self.owner, list, and weakref.ref().
- Implement delegation and dependency injection using __init__, self.service, getattr(), Protocol, and @property.
- Define custom exception classes using Exception, __init__, super(), and __str__.
- Construct domain exception hierarchies using Exception, class, except, and isinstance().
- Translate exceptions across object boundaries using try, except, raise ... from, __cause__, and __context__.
- Define dataclass fields and defaults using @dataclass, field(), default_factory, and ClassVar.
- Configure generated dataclass behavior using init=, repr=, eq=, order=, and unsafe_hash=.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#87 | Stage 1 | Python OOP | 📊 Level: Advanced | 🌐 Coding5s.com
**Project:** Project 09: Composed Domain Model and Exception Architecture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95"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domain model consolidating composition, aggregation, dependency injection, custom exception hierarchies, exception translation, and configurable dataclass behavior.. Topics applied in this project: 
- Construct composed and inherited objects using class, __init__, self.component, and super().
- Model associations and aggregations using __init__, self.owner, list, and weakref.ref().
- Implement delegation and dependency injection using __init__, self.service, getattr(), Protocol, and @property.
- Define custom exception classes using Exception, __init__, super(), and __str__.
- Construct domain exception hierarchies using Exception, class, except, and isinstance().
- Translate exceptions across object boundaries using try, except, raise ... from, __cause__, and __context__.
- Define dataclass fields and defaults using @dataclass, field(), default_factory, and ClassVar.
- Configure generated dataclass behavior using init=, repr=, eq=, order=, and unsafe_hash=.. Project objective: Project 09: Composed Domain Model and Exception Architecture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#87 | Practice | Python OOP | 📊 Level: Advanced
**Project:** Build a domain model consolidating composition, aggregation, dependency injection, custom exception hierarchies, exception translation, and configurable dataclass behavior.
---
 | [FOOTER RULE - STRICT] End your response with: '--- ⚡ *Coding5s Mentor System — Eliminating Epistemic Debt*' | </v>
      </c>
      <c r="M95" s="53">
        <v>0</v>
      </c>
      <c r="N95" s="102" t="str">
        <f t="shared" si="22"/>
        <v>[ROLE] Careless Python OOP Developer | [TASK] Generate debugging project in Python OOP | [PROJECT] Build a domain model consolidating composition, aggregation, dependency injection, custom exception hierarchies, exception translation, and configurable dataclass behavior. | [TOPICS USED] 
- Construct composed and inherited objects using class, __init__, self.component, and super().
- Model associations and aggregations using __init__, self.owner, list, and weakref.ref().
- Implement delegation and dependency injection using __init__, self.service, getattr(), Protocol, and @property.
- Define custom exception classes using Exception, __init__, super(), and __str__.
- Construct domain exception hierarchies using Exception, class, except, and isinstance().
- Translate exceptions across object boundaries using try, except, raise ... from, __cause__, and __context__.
- Define dataclass fields and defaults using @dataclass, field(), default_factory, and ClassVar.
- Configure generated dataclass behavior using init=, repr=, eq=, order=, and unsafe_hash=. | [LEVEL] Advanced | [OUTPUT] Only header, dataset summary or statement (if any), email intro, objective, expected output, broken code, and footer | [HEADER RULE - STRICT] You MUST start your entire response EXACTLY with this markdown block (do not print anything before it):
### 🚀 Project #87 | Stage 2 | Python OOP | 📊 Level: Advanced | 🌐 Coding5s.com
Project: Project 09: Composed Domain Model and Exception Architecture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95"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domain model consolidating composition, aggregation, dependency injection, custom exception hierarchies, exception translation, and configurable dataclass behavior.. Topics involved: 
- Construct composed and inherited objects using class, __init__, self.component, and super().
- Model associations and aggregations using __init__, self.owner, list, and weakref.ref().
- Implement delegation and dependency injection using __init__, self.service, getattr(), Protocol, and @property.
- Define custom exception classes using Exception, __init__, super(), and __str__.
- Construct domain exception hierarchies using Exception, class, except, and isinstance().
- Translate exceptions across object boundaries using try, except, raise ... from, __cause__, and __context__.
- Define dataclass fields and defaults using @dataclass, field(), default_factory, and ClassVar.
- Configure generated dataclass behavior using init=, repr=, eq=, order=, and unsafe_hash=.. Project objective: Project 09: Composed Domain Model and Exception Architecture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#87 | Debug | Python OOP | 📊 Level: Advanced
**Project:** Build a domain model consolidating composition, aggregation, dependency injection, custom exception hierarchies, exception translation, and configurable dataclass behavior.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5" s="53">
        <v>0</v>
      </c>
      <c r="Q95" s="102" t="str">
        <f t="shared" si="24"/>
        <v>[ROLE] Tech Lead | [TASK] Assign incomplete project script | [PROJECT] Build a domain model consolidating composition, aggregation, dependency injection, custom exception hierarchies, exception translation, and configurable dataclass behavior. | [TOPICS USED] 
- Construct composed and inherited objects using class, __init__, self.component, and super().
- Model associations and aggregations using __init__, self.owner, list, and weakref.ref().
- Implement delegation and dependency injection using __init__, self.service, getattr(), Protocol, and @property.
- Define custom exception classes using Exception, __init__, super(), and __str__.
- Construct domain exception hierarchies using Exception, class, except, and isinstance().
- Translate exceptions across object boundaries using try, except, raise ... from, __cause__, and __context__.
- Define dataclass fields and defaults using @dataclass, field(), default_factory, and ClassVar.
- Configure generated dataclass behavior using init=, repr=, eq=, order=, and unsafe_hash=.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#87 | Stage 3 | Python OOP | 📊 Level: Advanced | 🌐 Coding5s.com
**Project:** Project 09: Composed Domain Model and Exception Architecture
---
 | [EXTERNAL_PACKAGE_PROTOCOL] Require standard pip tooling and requirements.txt file for external dependencies when applicable. | [CHALLENGE_CONSTRAINTS_POLICY] MUST be between 25–40 lines of EXECUTABLE base Python code (STRICT: Do NOT count comments or # TODO blocks). 40–100 Class-based object architecture. Require at least 1 class with internal state management. Logic integration located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95"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domain model consolidating composition, aggregation, dependency injection, custom exception hierarchies, exception translation, and configurable dataclass behavior.. Topics involved: 
- Construct composed and inherited objects using class, __init__, self.component, and super().
- Model associations and aggregations using __init__, self.owner, list, and weakref.ref().
- Implement delegation and dependency injection using __init__, self.service, getattr(), Protocol, and @property.
- Define custom exception classes using Exception, __init__, super(), and __str__.
- Construct domain exception hierarchies using Exception, class, except, and isinstance().
- Translate exceptions across object boundaries using try, except, raise ... from, __cause__, and __context__.
- Define dataclass fields and defaults using @dataclass, field(), default_factory, and ClassVar.
- Configure generated dataclass behavior using init=, repr=, eq=, order=, and unsafe_hash=.. Project objective: Project 09: Composed Domain Model and Exception Architecture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#87 | Complete | Python OOP | 📊 Level: Advanced
**Project:** Build a domain model consolidating composition, aggregation, dependency injection, custom exception hierarchies, exception translation, and configurable dataclass behavior.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5" s="53">
        <v>0</v>
      </c>
      <c r="T95" s="102" t="str">
        <f t="shared" si="26"/>
        <v>[ROLE] Tech Lead | [TASK] Provide a messy but functional project for refactoring | [PROJECT] Build a domain model consolidating composition, aggregation, dependency injection, custom exception hierarchies, exception translation, and configurable dataclass behavior. | [TOPICS USED] 
- Construct composed and inherited objects using class, __init__, self.component, and super().
- Model associations and aggregations using __init__, self.owner, list, and weakref.ref().
- Implement delegation and dependency injection using __init__, self.service, getattr(), Protocol, and @property.
- Define custom exception classes using Exception, __init__, super(), and __str__.
- Construct domain exception hierarchies using Exception, class, except, and isinstance().
- Translate exceptions across object boundaries using try, except, raise ... from, __cause__, and __context__.
- Define dataclass fields and defaults using @dataclass, field(), default_factory, and ClassVar.
- Configure generated dataclass behavior using init=, repr=, eq=, order=, and unsafe_hash=. | [LEVEL] Advanced | [PERSONA RULE] Act as a Tech Lead. A junior wrote this working but messy code. Tone: professional but exhausted | [HEADER RULE - STRICT] You MUST start your entire response EXACTLY with this markdown block (do not print anything before it):
### 🚀 Project #87 | Stage 4 | Python OOP | 📊 Level: Advanced | 🌐 Coding5s.com
**Project:** Project 09: Composed Domain Model and Exception Architecture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95"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PROJECT: Build a domain model consolidating composition, aggregation, dependency injection, custom exception hierarchies, exception translation, and configurable dataclass behavior.. Topics involved: 
- Construct composed and inherited objects using class, __init__, self.component, and super().
- Model associations and aggregations using __init__, self.owner, list, and weakref.ref().
- Implement delegation and dependency injection using __init__, self.service, getattr(), Protocol, and @property.
- Define custom exception classes using Exception, __init__, super(), and __str__.
- Construct domain exception hierarchies using Exception, class, except, and isinstance().
- Translate exceptions across object boundaries using try, except, raise ... from, __cause__, and __context__.
- Define dataclass fields and defaults using @dataclass, field(), default_factory, and ClassVar.
- Configure generated dataclass behavior using init=, repr=, eq=, order=, and unsafe_hash=.. Project objective: Project 09: Composed Domain Model and Exception Architecture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#87 | Refactor | Python OOP | 📊 Level: Advanced
**Project:** Build a domain model consolidating composition, aggregation, dependency injection, custom exception hierarchies, exception translation, and configurable dataclass behavior.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5" s="53">
        <v>0</v>
      </c>
      <c r="W95" s="87" t="str">
        <f t="shared" si="28"/>
        <v>[ROLE] Tech Product Manager assigning a Python OOP Jira Ticket | [TASK] Provide a guided project implementation with full solution | [PROJECT] Build a domain model consolidating composition, aggregation, dependency injection, custom exception hierarchies, exception translation, and configurable dataclass behavior. | [TOPICS USED] 
- Construct composed and inherited objects using class, __init__, self.component, and super().
- Model associations and aggregations using __init__, self.owner, list, and weakref.ref().
- Implement delegation and dependency injection using __init__, self.service, getattr(), Protocol, and @property.
- Define custom exception classes using Exception, __init__, super(), and __str__.
- Construct domain exception hierarchies using Exception, class, except, and isinstance().
- Translate exceptions across object boundaries using try, except, raise ... from, __cause__, and __context__.
- Define dataclass fields and defaults using @dataclass, field(), default_factory, and ClassVar.
- Configure generated dataclass behavior using init=, repr=, eq=, order=, and unsafe_hash=.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[HEADER RULE - STRICT] You MUST start your entire response EXACTLY with this markdown block (do not print anything before it):
### 🚀 Project #87 | Stage 5 | Python OOP | 📊 Level: Advanced | 🌐 Coding5s.com
**Project:** Project 09: Composed Domain Model and Exception Architecture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95"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domain model consolidating composition, aggregation, dependency injection, custom exception hierarchies, exception translation, and configurable dataclass behavior.. Topics integrated: 
- Construct composed and inherited objects using class, __init__, self.component, and super().
- Model associations and aggregations using __init__, self.owner, list, and weakref.ref().
- Implement delegation and dependency injection using __init__, self.service, getattr(), Protocol, and @property.
- Define custom exception classes using Exception, __init__, super(), and __str__.
- Construct domain exception hierarchies using Exception, class, except, and isinstance().
- Translate exceptions across object boundaries using try, except, raise ... from, __cause__, and __context__.
- Define dataclass fields and defaults using @dataclass, field(), default_factory, and ClassVar.
- Configure generated dataclass behavior using init=, repr=, eq=, order=, and unsafe_hash=.. Business Goal: Project 09: Composed Domain Model and Exception Architecture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#87 | Extend | Python OOP | 📊 Level: Advanced
**Project:** Build a domain model consolidating composition, aggregation, dependency injection, custom exception hierarchies, exception translation, and configurable dataclass behavior.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5" s="53">
        <v>0</v>
      </c>
      <c r="Z95" s="56" t="str">
        <f t="shared" si="30"/>
        <v>[TASK] Teach through a practical Python OOP -  project following the micro-learning methodology, acting as a supportive tutor, creating a project about  Build a domain model consolidating composition, aggregation, dependency injection, custom exception hierarchies, exception translation, and configurable dataclass behavior. | [TOPICS USED] 
- Construct composed and inherited objects using class, __init__, self.component, and super().
- Model associations and aggregations using __init__, self.owner, list, and weakref.ref().
- Implement delegation and dependency injection using __init__, self.service, getattr(), Protocol, and @property.
- Define custom exception classes using Exception, __init__, super(), and __str__.
- Construct domain exception hierarchies using Exception, class, except, and isinstance().
- Translate exceptions across object boundaries using try, except, raise ... from, __cause__, and __context__.
- Define dataclass fields and defaults using @dataclass, field(), default_factory, and ClassVar.
- Configure generated dataclass behavior using init=, repr=, eq=, order=, and unsafe_hash=.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#87 | Stage 1 | Python OOP | 📊 Level: Advanced | 🌐 Coding5s.com
**Project:** Project 09: Composed Domain Model and Exception Architecture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95" s="56" t="str">
        <f t="shared" si="31"/>
        <v>[ROLE] Careless Python OOP Developer | [TASK] Generate debugging project in Python OOP | [PROJECT] Build a domain model consolidating composition, aggregation, dependency injection, custom exception hierarchies, exception translation, and configurable dataclass behavior. | [TOPICS USED] 
- Construct composed and inherited objects using class, __init__, self.component, and super().
- Model associations and aggregations using __init__, self.owner, list, and weakref.ref().
- Implement delegation and dependency injection using __init__, self.service, getattr(), Protocol, and @property.
- Define custom exception classes using Exception, __init__, super(), and __str__.
- Construct domain exception hierarchies using Exception, class, except, and isinstance().
- Translate exceptions across object boundaries using try, except, raise ... from, __cause__, and __context__.
- Define dataclass fields and defaults using @dataclass, field(), default_factory, and ClassVar.
- Configure generated dataclass behavior using init=, repr=, eq=, order=, and unsafe_hash=. | [LEVEL] Advanced | [OUTPUT] Only header, dataset summary or statement (if any), email intro, objective, expected output, broken code, and footer | [HEADER RULE - STRICT] You MUST start your entire response EXACTLY with this markdown block (do not print anything before it):
### 🚀 Project #87 | Stage 2 | Python OOP | 📊 Level: Advanced | 🌐 Coding5s.com
Project: Project 09: Composed Domain Model and Exception Architecture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95" s="56" t="str">
        <f t="shared" si="32"/>
        <v>[ROLE] Tech Lead | [TASK] Assign incomplete project script | [PROJECT] Build a domain model consolidating composition, aggregation, dependency injection, custom exception hierarchies, exception translation, and configurable dataclass behavior. | [TOPICS USED] 
- Construct composed and inherited objects using class, __init__, self.component, and super().
- Model associations and aggregations using __init__, self.owner, list, and weakref.ref().
- Implement delegation and dependency injection using __init__, self.service, getattr(), Protocol, and @property.
- Define custom exception classes using Exception, __init__, super(), and __str__.
- Construct domain exception hierarchies using Exception, class, except, and isinstance().
- Translate exceptions across object boundaries using try, except, raise ... from, __cause__, and __context__.
- Define dataclass fields and defaults using @dataclass, field(), default_factory, and ClassVar.
- Configure generated dataclass behavior using init=, repr=, eq=, order=, and unsafe_hash=.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#87 | Stage 3 | Python OOP | 📊 Level: Advanced | 🌐 Coding5s.com
**Project:** Project 09: Composed Domain Model and Exception Architecture
---
 | [EXTERNAL_PACKAGE_PROTOCOL] Require standard pip tooling and requirements.txt file for external dependencies when applicable. | [CHALLENGE_CONSTRAINTS_POLICY] MUST be between 25–40 lines of EXECUTABLE base Python code (STRICT: Do NOT count comments or # TODO blocks). 40–100 Class-based object architecture. Require at least 1 class with internal state management. Logic integration located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95" s="56" t="str">
        <f t="shared" si="33"/>
        <v>[ROLE] Tech Lead | [TASK] Provide a messy but functional project for refactoring | [PROJECT] Build a domain model consolidating composition, aggregation, dependency injection, custom exception hierarchies, exception translation, and configurable dataclass behavior. | [TOPICS USED] 
- Construct composed and inherited objects using class, __init__, self.component, and super().
- Model associations and aggregations using __init__, self.owner, list, and weakref.ref().
- Implement delegation and dependency injection using __init__, self.service, getattr(), Protocol, and @property.
- Define custom exception classes using Exception, __init__, super(), and __str__.
- Construct domain exception hierarchies using Exception, class, except, and isinstance().
- Translate exceptions across object boundaries using try, except, raise ... from, __cause__, and __context__.
- Define dataclass fields and defaults using @dataclass, field(), default_factory, and ClassVar.
- Configure generated dataclass behavior using init=, repr=, eq=, order=, and unsafe_hash=. | [LEVEL] Advanced | [PERSONA RULE] Act as a Tech Lead. A junior wrote this working but messy code. Tone: professional but exhausted | [HEADER RULE - STRICT] You MUST start your entire response EXACTLY with this markdown block (do not print anything before it):
### 🚀 Project #87 | Stage 4 | Python OOP | 📊 Level: Advanced | 🌐 Coding5s.com
**Project:** Project 09: Composed Domain Model and Exception Architecture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95" s="56" t="str">
        <f t="shared" si="34"/>
        <v>[ROLE] Tech Product Manager assigning a Python OOP Jira Ticket | [TASK] Provide a guided project implementation with full solution | [PROJECT] Build a domain model consolidating composition, aggregation, dependency injection, custom exception hierarchies, exception translation, and configurable dataclass behavior. | [TOPICS USED] 
- Construct composed and inherited objects using class, __init__, self.component, and super().
- Model associations and aggregations using __init__, self.owner, list, and weakref.ref().
- Implement delegation and dependency injection using __init__, self.service, getattr(), Protocol, and @property.
- Define custom exception classes using Exception, __init__, super(), and __str__.
- Construct domain exception hierarchies using Exception, class, except, and isinstance().
- Translate exceptions across object boundaries using try, except, raise ... from, __cause__, and __context__.
- Define dataclass fields and defaults using @dataclass, field(), default_factory, and ClassVar.
- Configure generated dataclass behavior using init=, repr=, eq=, order=, and unsafe_hash=.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[HEADER RULE - STRICT] You MUST start your entire response EXACTLY with this markdown block (do not print anything before it):
### 🚀 Project #87 | Stage 5 | Python OOP | 📊 Level: Advanced | 🌐 Coding5s.com
**Project:** Project 09: Composed Domain Model and Exception Architecture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95" s="40"/>
      <c r="AF95" s="40"/>
      <c r="AG95" s="40"/>
      <c r="AH95" s="56" t="str">
        <f t="shared" si="18"/>
        <v/>
      </c>
      <c r="AI95" s="54"/>
      <c r="AJ95" s="54"/>
      <c r="AK95" s="54"/>
      <c r="AL95" s="54"/>
      <c r="AM95" s="54"/>
    </row>
    <row r="96" spans="1:39">
      <c r="A96" s="45" t="str" cm="1">
        <f t="array" ref="A96">IF(H96="PROJECT", CHAR(10) &amp; "- " &amp; _xlfn.TEXTJOIN(CHAR(10) &amp; "- ", TRUE, _xlfn._xlws.FILTER($I$9:$I$1000, ($B$9:$B$1000=B96) * ($H$9:$H$1000="Topic"))), "")</f>
        <v/>
      </c>
      <c r="B96" s="45">
        <f t="shared" si="19"/>
        <v>10</v>
      </c>
      <c r="C96" s="95">
        <v>22</v>
      </c>
      <c r="D96" s="57">
        <v>5</v>
      </c>
      <c r="E96" s="58" t="s">
        <v>46</v>
      </c>
      <c r="F96" s="54">
        <v>88</v>
      </c>
      <c r="G96" s="52" t="s">
        <v>159</v>
      </c>
      <c r="H96" s="52" t="s">
        <v>48</v>
      </c>
      <c r="I96" s="61" t="s">
        <v>927</v>
      </c>
      <c r="J96" s="62" t="s">
        <v>928</v>
      </c>
      <c r="K96" s="129" t="str">
        <f t="shared" si="20"/>
        <v xml:space="preserve">[ROLE] Friendly tutor specializing in Python OOP | [TOPIC] Configure immutable and memory-controlled dataclasses using frozen=, slots=, kw_only=, match_args=, and weakref_slot=.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#88 | Stage 1 📖 Practice | Python OOP | 📊 Level: Advanced | 🌐 Coding5s.com
**Concept:** Frozen and Slotted Dataclasses (frozen=, slots=, kw_only=, match_args=, weakref_slot=)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6"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Configure immutable and memory-controlled dataclasses using frozen=, slots=, kw_only=, match_args=, and weakref_slot=.. Topic details: Frozen and Slotted Dataclasses (frozen=, slots=, kw_only=, match_args=, weakref_slot=)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#88 | Practice | Python OOP | 📊 Level: Advanced
**Topic:** Configure immutable and memory-controlled dataclasses using frozen=, slots=, kw_only=, match_args=, and weakref_slot=.
---
 | [FOOTER RULE - STRICT] End your response with: '--- ⚡ *Coding5s Mentor System — Eliminating Epistemic Debt*' | </v>
      </c>
      <c r="M96" s="52">
        <v>0</v>
      </c>
      <c r="N96" s="102" t="str">
        <f t="shared" si="22"/>
        <v>[ROLE] Careless Python OOP Developer | [TASK] Generate debugging challenges in Python OOP | | [TOPIC] Configure immutable and memory-controlled dataclasses using frozen=, slots=, kw_only=, match_args=, and weakref_slot=.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#88 | Stage 2 🐛 Debug | Python OOP | 📊 Level: Advanced | 🌐 Coding5s.com
Concept: Frozen and Slotted Dataclasses (frozen=, slots=, kw_only=, match_args=, weakref_slot=)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6"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Configure immutable and memory-controlled dataclasses using frozen=, slots=, kw_only=, match_args=, and weakref_slot=.. Topic details: Frozen and Slotted Dataclasses (frozen=, slots=, kw_only=, match_args=, weakref_slot=)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#88 | Debug | Python OOP | 📊 Level: Advanced
**Topic:** Configure immutable and memory-controlled dataclasses using frozen=, slots=, kw_only=, match_args=, and weakref_slot=.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6" s="52">
        <v>0</v>
      </c>
      <c r="Q96" s="102" t="str">
        <f t="shared" si="24"/>
        <v>[ROLE] Tech Lead | [TASK] Assign incomplete Python OOP script challenges | [TOPIC] Configure immutable and memory-controlled dataclasses using frozen=, slots=, kw_only=, match_args=, and weakref_slot=.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#88 | Stage 3 🧩 Complete | Python OOP | 📊 Level: Advanced | 🌐 Coding5s.com
**Concept:** Frozen and Slotted Dataclasses (frozen=, slots=, kw_only=, match_args=, weakref_slot=)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Configure immutable and memory-controlled dataclasses using frozen=, slots=, kw_only=, match_args=, and weakref_slot=..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6"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Configure immutable and memory-controlled dataclasses using frozen=, slots=, kw_only=, match_args=, and weakref_slot=.. Topic details: Frozen and Slotted Dataclasses (frozen=, slots=, kw_only=, match_args=, weakref_slot=)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#88 | Complete | Python OOP | 📊 Level: Advanced
**Topic:** Configure immutable and memory-controlled dataclasses using frozen=, slots=, kw_only=, match_args=, and weakref_slot=.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6" s="52">
        <v>0</v>
      </c>
      <c r="T96" s="102" t="str">
        <f t="shared" si="26"/>
        <v>[ROLE] Tech Lead | [TASK] Provide intentionally messy but functional code for learning debugging and improvement | [TOPIC] Configure immutable and memory-controlled dataclasses using frozen=, slots=, kw_only=, match_args=, and weakref_slot=.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#88 | Stage 4 🧹 Refactor | Python OOP | 📊 Level: Advanced | 🌐 Coding5s.com
**Concept:** Frozen and Slotted Dataclasses (frozen=, slots=, kw_only=, match_args=, weakref_slot=)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6"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Configure immutable and memory-controlled dataclasses using frozen=, slots=, kw_only=, match_args=, and weakref_slot=.. Topic details: Frozen and Slotted Dataclasses (frozen=, slots=, kw_only=, match_args=, weakref_slot=)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#88 | Refactor | Python OOP | 📊 Level: Advanced
**Topic:** Configure immutable and memory-controlled dataclasses using frozen=, slots=, kw_only=, match_args=, and weakref_slot=.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6" s="52">
        <v>0</v>
      </c>
      <c r="W96" s="87" t="str">
        <f t="shared" si="28"/>
        <v>[ROLE] Tech Product Manager assigning a Python OOP Jira Ticket | [TASK] Provide a guided implementation exercise with full solution for learning purposes | [TOPIC] Configure immutable and memory-controlled dataclasses using frozen=, slots=, kw_only=, match_args=, and weakref_slot=.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#88 | Stage 5 | Python OOP | 📊 Level: Advanced | 🌐 Coding5s.com
**Concept:** Frozen and Slotted Dataclasses (frozen=, slots=, kw_only=, match_args=, weakref_slot=)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6"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Configure immutable and memory-controlled dataclasses using frozen=, slots=, kw_only=, match_args=, and weakref_slot=.. Goal: Frozen and Slotted Dataclasses (frozen=, slots=, kw_only=, match_args=, weakref_slot=)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#88 | Extend | Python OOP | 📊 Level: Advanced
**Topic:** Configure immutable and memory-controlled dataclasses using frozen=, slots=, kw_only=, match_args=, and weakref_slot=.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6" s="52">
        <v>0</v>
      </c>
      <c r="Z96" s="56" t="str">
        <f t="shared" si="30"/>
        <v/>
      </c>
      <c r="AA96" s="56" t="str">
        <f t="shared" si="31"/>
        <v/>
      </c>
      <c r="AB96" s="56" t="str">
        <f t="shared" si="32"/>
        <v/>
      </c>
      <c r="AC96" s="56" t="str">
        <f t="shared" si="33"/>
        <v/>
      </c>
      <c r="AD96" s="56" t="str">
        <f t="shared" si="34"/>
        <v/>
      </c>
      <c r="AE96" s="40"/>
      <c r="AF96" s="40"/>
      <c r="AG96" s="40"/>
      <c r="AH96" s="56" t="str">
        <f t="shared" si="18"/>
        <v/>
      </c>
      <c r="AI96" s="54"/>
      <c r="AJ96" s="54"/>
      <c r="AK96" s="54"/>
      <c r="AL96" s="54"/>
      <c r="AM96" s="54"/>
    </row>
    <row r="97" spans="1:39">
      <c r="A97" s="45" t="str" cm="1">
        <f t="array" ref="A97">IF(H97="PROJECT", CHAR(10) &amp; "- " &amp; _xlfn.TEXTJOIN(CHAR(10) &amp; "- ", TRUE, _xlfn._xlws.FILTER($I$9:$I$1000, ($B$9:$B$1000=B97) * ($H$9:$H$1000="Topic"))), "")</f>
        <v/>
      </c>
      <c r="B97" s="45">
        <f t="shared" si="19"/>
        <v>10</v>
      </c>
      <c r="C97" s="95">
        <v>22</v>
      </c>
      <c r="D97" s="46">
        <v>5</v>
      </c>
      <c r="E97" s="58" t="s">
        <v>46</v>
      </c>
      <c r="F97" s="67">
        <v>89</v>
      </c>
      <c r="G97" s="53" t="s">
        <v>159</v>
      </c>
      <c r="H97" s="53" t="s">
        <v>48</v>
      </c>
      <c r="I97" s="50" t="s">
        <v>929</v>
      </c>
      <c r="J97" s="51" t="s">
        <v>930</v>
      </c>
      <c r="K97" s="129" t="str">
        <f t="shared" si="20"/>
        <v xml:space="preserve">[ROLE] Friendly tutor specializing in Python OOP | [TOPIC] Initialize and inspect dataclasses using InitVar, __post_init__, fields(), replace(), and is_dataclass().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#89 | Stage 1 📖 Practice | Python OOP | 📊 Level: Advanced | 🌐 Coding5s.com
**Concept:** Dataclass Post-Initialization and Inspection (InitVar, __post_init__, fields(), replace(), is_dataclass())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7"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Initialize and inspect dataclasses using InitVar, __post_init__, fields(), replace(), and is_dataclass().. Topic details: Dataclass Post-Initialization and Inspection (InitVar, __post_init__, fields(), replace(), is_dataclass())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#89 | Practice | Python OOP | 📊 Level: Advanced
**Topic:** Initialize and inspect dataclasses using InitVar, __post_init__, fields(), replace(), and is_dataclass().
---
 | [FOOTER RULE - STRICT] End your response with: '--- ⚡ *Coding5s Mentor System — Eliminating Epistemic Debt*' | </v>
      </c>
      <c r="M97" s="53">
        <v>0</v>
      </c>
      <c r="N97" s="102" t="str">
        <f t="shared" si="22"/>
        <v>[ROLE] Careless Python OOP Developer | [TASK] Generate debugging challenges in Python OOP | | [TOPIC] Initialize and inspect dataclasses using InitVar, __post_init__, fields(), replace(), and is_dataclass().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#89 | Stage 2 🐛 Debug | Python OOP | 📊 Level: Advanced | 🌐 Coding5s.com
Concept: Dataclass Post-Initialization and Inspection (InitVar, __post_init__, fields(), replace(), is_dataclass())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7"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Initialize and inspect dataclasses using InitVar, __post_init__, fields(), replace(), and is_dataclass().. Topic details: Dataclass Post-Initialization and Inspection (InitVar, __post_init__, fields(), replace(), is_dataclass())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#89 | Debug | Python OOP | 📊 Level: Advanced
**Topic:** Initialize and inspect dataclasses using InitVar, __post_init__, fields(), replace(), and is_dataclass().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7" s="53">
        <v>0</v>
      </c>
      <c r="Q97" s="102" t="str">
        <f t="shared" si="24"/>
        <v>[ROLE] Tech Lead | [TASK] Assign incomplete Python OOP script challenges | [TOPIC] Initialize and inspect dataclasses using InitVar, __post_init__, fields(), replace(), and is_dataclass().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#89 | Stage 3 🧩 Complete | Python OOP | 📊 Level: Advanced | 🌐 Coding5s.com
**Concept:** Dataclass Post-Initialization and Inspection (InitVar, __post_init__, fields(), replace(), is_dataclass())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Initialize and inspect dataclasses using InitVar, __post_init__, fields(), replace(), and is_dataclass()..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7"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Initialize and inspect dataclasses using InitVar, __post_init__, fields(), replace(), and is_dataclass().. Topic details: Dataclass Post-Initialization and Inspection (InitVar, __post_init__, fields(), replace(), is_dataclass())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#89 | Complete | Python OOP | 📊 Level: Advanced
**Topic:** Initialize and inspect dataclasses using InitVar, __post_init__, fields(), replace(), and is_dataclass().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7" s="53">
        <v>0</v>
      </c>
      <c r="T97" s="102" t="str">
        <f t="shared" si="26"/>
        <v>[ROLE] Tech Lead | [TASK] Provide intentionally messy but functional code for learning debugging and improvement | [TOPIC] Initialize and inspect dataclasses using InitVar, __post_init__, fields(), replace(), and is_dataclass().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#89 | Stage 4 🧹 Refactor | Python OOP | 📊 Level: Advanced | 🌐 Coding5s.com
**Concept:** Dataclass Post-Initialization and Inspection (InitVar, __post_init__, fields(), replace(), is_dataclass())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7"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Initialize and inspect dataclasses using InitVar, __post_init__, fields(), replace(), and is_dataclass().. Topic details: Dataclass Post-Initialization and Inspection (InitVar, __post_init__, fields(), replace(), is_dataclass())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#89 | Refactor | Python OOP | 📊 Level: Advanced
**Topic:** Initialize and inspect dataclasses using InitVar, __post_init__, fields(), replace(), and is_dataclass().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7" s="53">
        <v>0</v>
      </c>
      <c r="W97" s="87" t="str">
        <f t="shared" si="28"/>
        <v>[ROLE] Tech Product Manager assigning a Python OOP Jira Ticket | [TASK] Provide a guided implementation exercise with full solution for learning purposes | [TOPIC] Initialize and inspect dataclasses using InitVar, __post_init__, fields(), replace(), and is_dataclass().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#89 | Stage 5 | Python OOP | 📊 Level: Advanced | 🌐 Coding5s.com
**Concept:** Dataclass Post-Initialization and Inspection (InitVar, __post_init__, fields(), replace(), is_dataclass())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7"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Initialize and inspect dataclasses using InitVar, __post_init__, fields(), replace(), and is_dataclass().. Goal: Dataclass Post-Initialization and Inspection (InitVar, __post_init__, fields(), replace(), is_dataclass())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#89 | Extend | Python OOP | 📊 Level: Advanced
**Topic:** Initialize and inspect dataclasses using InitVar, __post_init__, fields(), replace(), and is_dataclass().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7" s="53">
        <v>0</v>
      </c>
      <c r="Z97" s="56" t="str">
        <f t="shared" si="30"/>
        <v/>
      </c>
      <c r="AA97" s="56" t="str">
        <f t="shared" si="31"/>
        <v/>
      </c>
      <c r="AB97" s="56" t="str">
        <f t="shared" si="32"/>
        <v/>
      </c>
      <c r="AC97" s="56" t="str">
        <f t="shared" si="33"/>
        <v/>
      </c>
      <c r="AD97" s="56" t="str">
        <f t="shared" si="34"/>
        <v/>
      </c>
      <c r="AE97" s="40"/>
      <c r="AF97" s="40"/>
      <c r="AG97" s="40"/>
      <c r="AH97" s="56" t="str">
        <f t="shared" si="18"/>
        <v/>
      </c>
      <c r="AI97" s="54"/>
      <c r="AJ97" s="54"/>
      <c r="AK97" s="54"/>
      <c r="AL97" s="54"/>
      <c r="AM97" s="54"/>
    </row>
    <row r="98" spans="1:39">
      <c r="A98" s="45" t="str" cm="1">
        <f t="array" ref="A98">IF(H98="PROJECT", CHAR(10) &amp; "- " &amp; _xlfn.TEXTJOIN(CHAR(10) &amp; "- ", TRUE, _xlfn._xlws.FILTER($I$9:$I$1000, ($B$9:$B$1000=B98) * ($H$9:$H$1000="Topic"))), "")</f>
        <v/>
      </c>
      <c r="B98" s="45">
        <f t="shared" si="19"/>
        <v>10</v>
      </c>
      <c r="C98" s="95">
        <v>22</v>
      </c>
      <c r="D98" s="57">
        <v>5</v>
      </c>
      <c r="E98" s="58" t="s">
        <v>46</v>
      </c>
      <c r="F98" s="54">
        <v>90</v>
      </c>
      <c r="G98" s="52" t="s">
        <v>159</v>
      </c>
      <c r="H98" s="52" t="s">
        <v>48</v>
      </c>
      <c r="I98" s="61" t="s">
        <v>931</v>
      </c>
      <c r="J98" s="62" t="s">
        <v>932</v>
      </c>
      <c r="K98" s="129" t="str">
        <f t="shared" si="20"/>
        <v xml:space="preserve">[ROLE] Friendly tutor specializing in Python OOP | [TOPIC] Convert and create dataclasses dynamically using asdict(), astuple(), make_dataclass(), KW_ONLY, and field.metadata.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#90 | Stage 1 📖 Practice | Python OOP | 📊 Level: Advanced | 🌐 Coding5s.com
**Concept:** Dataclass Conversion and Dynamic Creation (asdict(), astuple(), make_dataclass(), KW_ONLY, field.metadata)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8"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Convert and create dataclasses dynamically using asdict(), astuple(), make_dataclass(), KW_ONLY, and field.metadata.. Topic details: Dataclass Conversion and Dynamic Creation (asdict(), astuple(), make_dataclass(), KW_ONLY, field.metadata)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#90 | Practice | Python OOP | 📊 Level: Advanced
**Topic:** Convert and create dataclasses dynamically using asdict(), astuple(), make_dataclass(), KW_ONLY, and field.metadata.
---
 | [FOOTER RULE - STRICT] End your response with: '--- ⚡ *Coding5s Mentor System — Eliminating Epistemic Debt*' | </v>
      </c>
      <c r="M98" s="52">
        <v>0</v>
      </c>
      <c r="N98" s="102" t="str">
        <f t="shared" si="22"/>
        <v>[ROLE] Careless Python OOP Developer | [TASK] Generate debugging challenges in Python OOP | | [TOPIC] Convert and create dataclasses dynamically using asdict(), astuple(), make_dataclass(), KW_ONLY, and field.metadata.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#90 | Stage 2 🐛 Debug | Python OOP | 📊 Level: Advanced | 🌐 Coding5s.com
Concept: Dataclass Conversion and Dynamic Creation (asdict(), astuple(), make_dataclass(), KW_ONLY, field.metadata)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8"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Convert and create dataclasses dynamically using asdict(), astuple(), make_dataclass(), KW_ONLY, and field.metadata.. Topic details: Dataclass Conversion and Dynamic Creation (asdict(), astuple(), make_dataclass(), KW_ONLY, field.metadata)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#90 | Debug | Python OOP | 📊 Level: Advanced
**Topic:** Convert and create dataclasses dynamically using asdict(), astuple(), make_dataclass(), KW_ONLY, and field.metadata.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8" s="52">
        <v>0</v>
      </c>
      <c r="Q98" s="102" t="str">
        <f t="shared" si="24"/>
        <v>[ROLE] Tech Lead | [TASK] Assign incomplete Python OOP script challenges | [TOPIC] Convert and create dataclasses dynamically using asdict(), astuple(), make_dataclass(), KW_ONLY, and field.metadata.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#90 | Stage 3 🧩 Complete | Python OOP | 📊 Level: Advanced | 🌐 Coding5s.com
**Concept:** Dataclass Conversion and Dynamic Creation (asdict(), astuple(), make_dataclass(), KW_ONLY, field.metadata)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Convert and create dataclasses dynamically using asdict(), astuple(), make_dataclass(), KW_ONLY, and field.metadata..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8"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Convert and create dataclasses dynamically using asdict(), astuple(), make_dataclass(), KW_ONLY, and field.metadata.. Topic details: Dataclass Conversion and Dynamic Creation (asdict(), astuple(), make_dataclass(), KW_ONLY, field.metadata)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#90 | Complete | Python OOP | 📊 Level: Advanced
**Topic:** Convert and create dataclasses dynamically using asdict(), astuple(), make_dataclass(), KW_ONLY, and field.metadata.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8" s="52">
        <v>0</v>
      </c>
      <c r="T98" s="102" t="str">
        <f t="shared" si="26"/>
        <v>[ROLE] Tech Lead | [TASK] Provide intentionally messy but functional code for learning debugging and improvement | [TOPIC] Convert and create dataclasses dynamically using asdict(), astuple(), make_dataclass(), KW_ONLY, and field.metadata.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#90 | Stage 4 🧹 Refactor | Python OOP | 📊 Level: Advanced | 🌐 Coding5s.com
**Concept:** Dataclass Conversion and Dynamic Creation (asdict(), astuple(), make_dataclass(), KW_ONLY, field.metadata)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8"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Convert and create dataclasses dynamically using asdict(), astuple(), make_dataclass(), KW_ONLY, and field.metadata.. Topic details: Dataclass Conversion and Dynamic Creation (asdict(), astuple(), make_dataclass(), KW_ONLY, field.metadata)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#90 | Refactor | Python OOP | 📊 Level: Advanced
**Topic:** Convert and create dataclasses dynamically using asdict(), astuple(), make_dataclass(), KW_ONLY, and field.metadata.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8" s="52">
        <v>0</v>
      </c>
      <c r="W98" s="87" t="str">
        <f t="shared" si="28"/>
        <v>[ROLE] Tech Product Manager assigning a Python OOP Jira Ticket | [TASK] Provide a guided implementation exercise with full solution for learning purposes | [TOPIC] Convert and create dataclasses dynamically using asdict(), astuple(), make_dataclass(), KW_ONLY, and field.metadata.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#90 | Stage 5 | Python OOP | 📊 Level: Advanced | 🌐 Coding5s.com
**Concept:** Dataclass Conversion and Dynamic Creation (asdict(), astuple(), make_dataclass(), KW_ONLY, field.metadata)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8"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Convert and create dataclasses dynamically using asdict(), astuple(), make_dataclass(), KW_ONLY, and field.metadata.. Goal: Dataclass Conversion and Dynamic Creation (asdict(), astuple(), make_dataclass(), KW_ONLY, field.metadata)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#90 | Extend | Python OOP | 📊 Level: Advanced
**Topic:** Convert and create dataclasses dynamically using asdict(), astuple(), make_dataclass(), KW_ONLY, and field.metadata.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8" s="52">
        <v>0</v>
      </c>
      <c r="Z98" s="56" t="str">
        <f t="shared" si="30"/>
        <v/>
      </c>
      <c r="AA98" s="56" t="str">
        <f t="shared" si="31"/>
        <v/>
      </c>
      <c r="AB98" s="56" t="str">
        <f t="shared" si="32"/>
        <v/>
      </c>
      <c r="AC98" s="56" t="str">
        <f t="shared" si="33"/>
        <v/>
      </c>
      <c r="AD98" s="56" t="str">
        <f t="shared" si="34"/>
        <v/>
      </c>
      <c r="AE98" s="40"/>
      <c r="AF98" s="40"/>
      <c r="AG98" s="40"/>
      <c r="AH98" s="56" t="str">
        <f t="shared" si="18"/>
        <v/>
      </c>
      <c r="AI98" s="54"/>
      <c r="AJ98" s="54"/>
      <c r="AK98" s="54"/>
      <c r="AL98" s="54"/>
      <c r="AM98" s="54"/>
    </row>
    <row r="99" spans="1:39">
      <c r="A99" s="45" t="str" cm="1">
        <f t="array" ref="A99">IF(H99="PROJECT", CHAR(10) &amp; "- " &amp; _xlfn.TEXTJOIN(CHAR(10) &amp; "- ", TRUE, _xlfn._xlws.FILTER($I$9:$I$1000, ($B$9:$B$1000=B99) * ($H$9:$H$1000="Topic"))), "")</f>
        <v/>
      </c>
      <c r="B99" s="45">
        <f t="shared" si="19"/>
        <v>10</v>
      </c>
      <c r="C99" s="95">
        <v>24</v>
      </c>
      <c r="D99" s="46">
        <v>5</v>
      </c>
      <c r="E99" s="58" t="s">
        <v>710</v>
      </c>
      <c r="F99" s="67">
        <v>91</v>
      </c>
      <c r="G99" s="53" t="s">
        <v>159</v>
      </c>
      <c r="H99" s="53" t="s">
        <v>48</v>
      </c>
      <c r="I99" s="50" t="s">
        <v>933</v>
      </c>
      <c r="J99" s="51" t="s">
        <v>934</v>
      </c>
      <c r="K99" s="129" t="str">
        <f t="shared" si="20"/>
        <v xml:space="preserve">[ROLE] Friendly tutor specializing in Python OOP | [TOPIC] Implement custom JSON object conversion using json.JSONEncoder, default(), object_hook, json.dumps(), and json.loads().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#91 | Stage 1 📖 Practice | Python OOP | 📊 Level: Advanced | 🌐 Coding5s.com
**Concept:** Custom JSON Object Mapping (json.JSONEncoder, default(), object_hook, json.dumps(), json.loads())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9"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custom JSON object conversion using json.JSONEncoder, default(), object_hook, json.dumps(), and json.loads().. Topic details: Custom JSON Object Mapping (json.JSONEncoder, default(), object_hook, json.dumps(), json.loads())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#91 | Practice | Python OOP | 📊 Level: Advanced
**Topic:** Implement custom JSON object conversion using json.JSONEncoder, default(), object_hook, json.dumps(), and json.loads().
---
 | [FOOTER RULE - STRICT] End your response with: '--- ⚡ *Coding5s Mentor System — Eliminating Epistemic Debt*' | </v>
      </c>
      <c r="M99" s="53">
        <v>0</v>
      </c>
      <c r="N99" s="102" t="str">
        <f t="shared" si="22"/>
        <v>[ROLE] Careless Python OOP Developer | [TASK] Generate debugging challenges in Python OOP | | [TOPIC] Implement custom JSON object conversion using json.JSONEncoder, default(), object_hook, json.dumps(), and json.loads().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#91 | Stage 2 🐛 Debug | Python OOP | 📊 Level: Advanced | 🌐 Coding5s.com
Concept: Custom JSON Object Mapping (json.JSONEncoder, default(), object_hook, json.dumps(), json.loads())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9"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custom JSON object conversion using json.JSONEncoder, default(), object_hook, json.dumps(), and json.loads().. Topic details: Custom JSON Object Mapping (json.JSONEncoder, default(), object_hook, json.dumps(), json.loads())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#91 | Debug | Python OOP | 📊 Level: Advanced
**Topic:** Implement custom JSON object conversion using json.JSONEncoder, default(), object_hook, json.dumps(), and json.loads().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9" s="53">
        <v>0</v>
      </c>
      <c r="Q99" s="102" t="str">
        <f t="shared" si="24"/>
        <v>[ROLE] Tech Lead | [TASK] Assign incomplete Python OOP script challenges | [TOPIC] Implement custom JSON object conversion using json.JSONEncoder, default(), object_hook, json.dumps(), and json.loads().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#91 | Stage 3 🧩 Complete | Python OOP | 📊 Level: Advanced | 🌐 Coding5s.com
**Concept:** Custom JSON Object Mapping (json.JSONEncoder, default(), object_hook, json.dumps(), json.loads())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custom JSON object conversion using json.JSONEncoder, default(), object_hook, json.dumps(), and json.loads()..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9"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custom JSON object conversion using json.JSONEncoder, default(), object_hook, json.dumps(), and json.loads().. Topic details: Custom JSON Object Mapping (json.JSONEncoder, default(), object_hook, json.dumps(), json.loads())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#91 | Complete | Python OOP | 📊 Level: Advanced
**Topic:** Implement custom JSON object conversion using json.JSONEncoder, default(), object_hook, json.dumps(), and json.loads().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9" s="53">
        <v>0</v>
      </c>
      <c r="T99" s="102" t="str">
        <f t="shared" si="26"/>
        <v>[ROLE] Tech Lead | [TASK] Provide intentionally messy but functional code for learning debugging and improvement | [TOPIC] Implement custom JSON object conversion using json.JSONEncoder, default(), object_hook, json.dumps(), and json.loads().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#91 | Stage 4 🧹 Refactor | Python OOP | 📊 Level: Advanced | 🌐 Coding5s.com
**Concept:** Custom JSON Object Mapping (json.JSONEncoder, default(), object_hook, json.dumps(), json.loads())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9"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custom JSON object conversion using json.JSONEncoder, default(), object_hook, json.dumps(), and json.loads().. Topic details: Custom JSON Object Mapping (json.JSONEncoder, default(), object_hook, json.dumps(), json.loads())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#91 | Refactor | Python OOP | 📊 Level: Advanced
**Topic:** Implement custom JSON object conversion using json.JSONEncoder, default(), object_hook, json.dumps(), and json.loads().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9" s="53">
        <v>0</v>
      </c>
      <c r="W99" s="87" t="str">
        <f t="shared" si="28"/>
        <v>[ROLE] Tech Product Manager assigning a Python OOP Jira Ticket | [TASK] Provide a guided implementation exercise with full solution for learning purposes | [TOPIC] Implement custom JSON object conversion using json.JSONEncoder, default(), object_hook, json.dumps(), and json.loads().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#91 | Stage 5 | Python OOP | 📊 Level: Advanced | 🌐 Coding5s.com
**Concept:** Custom JSON Object Mapping (json.JSONEncoder, default(), object_hook, json.dumps(), json.loads())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9"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custom JSON object conversion using json.JSONEncoder, default(), object_hook, json.dumps(), and json.loads().. Goal: Custom JSON Object Mapping (json.JSONEncoder, default(), object_hook, json.dumps(), json.loads())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#91 | Extend | Python OOP | 📊 Level: Advanced
**Topic:** Implement custom JSON object conversion using json.JSONEncoder, default(), object_hook, json.dumps(), and json.loads().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9" s="53">
        <v>0</v>
      </c>
      <c r="Z99" s="56" t="str">
        <f t="shared" si="30"/>
        <v/>
      </c>
      <c r="AA99" s="56" t="str">
        <f t="shared" si="31"/>
        <v/>
      </c>
      <c r="AB99" s="56" t="str">
        <f t="shared" si="32"/>
        <v/>
      </c>
      <c r="AC99" s="56" t="str">
        <f t="shared" si="33"/>
        <v/>
      </c>
      <c r="AD99" s="56" t="str">
        <f t="shared" si="34"/>
        <v/>
      </c>
      <c r="AE99" s="40"/>
      <c r="AF99" s="40"/>
      <c r="AG99" s="40"/>
      <c r="AH99" s="56" t="str">
        <f t="shared" si="18"/>
        <v/>
      </c>
      <c r="AI99" s="54"/>
      <c r="AJ99" s="54"/>
      <c r="AK99" s="54"/>
      <c r="AL99" s="54"/>
      <c r="AM99" s="54"/>
    </row>
    <row r="100" spans="1:39">
      <c r="A100" s="45" t="str" cm="1">
        <f t="array" ref="A100">IF(H100="PROJECT", CHAR(10) &amp; "- " &amp; _xlfn.TEXTJOIN(CHAR(10) &amp; "- ", TRUE, _xlfn._xlws.FILTER($I$9:$I$1000, ($B$9:$B$1000=B100) * ($H$9:$H$1000="Topic"))), "")</f>
        <v/>
      </c>
      <c r="B100" s="45">
        <f t="shared" si="19"/>
        <v>10</v>
      </c>
      <c r="C100" s="95">
        <v>24</v>
      </c>
      <c r="D100" s="57">
        <v>5</v>
      </c>
      <c r="E100" s="58" t="s">
        <v>710</v>
      </c>
      <c r="F100" s="54">
        <v>92</v>
      </c>
      <c r="G100" s="52" t="s">
        <v>159</v>
      </c>
      <c r="H100" s="52" t="s">
        <v>48</v>
      </c>
      <c r="I100" s="61" t="s">
        <v>935</v>
      </c>
      <c r="J100" s="62" t="s">
        <v>936</v>
      </c>
      <c r="K100" s="129" t="str">
        <f t="shared" si="20"/>
        <v xml:space="preserve">[ROLE] Friendly tutor specializing in Python OOP | [TOPIC] Customize serialized object state using pickle.dumps(), pickle.loads(), __getstate__, __setstate__, and __reduce__.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#92 | Stage 1 📖 Practice | Python OOP | 📊 Level: Advanced | 🌐 Coding5s.com
**Concept:** Pickle State Customization (pickle.dumps(), pickle.loads(), __getstate__, __setstate__, __reduce__)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0"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Customize serialized object state using pickle.dumps(), pickle.loads(), __getstate__, __setstate__, and __reduce__.. Topic details: Pickle State Customization (pickle.dumps(), pickle.loads(), __getstate__, __setstate__, __reduce__)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#92 | Practice | Python OOP | 📊 Level: Advanced
**Topic:** Customize serialized object state using pickle.dumps(), pickle.loads(), __getstate__, __setstate__, and __reduce__.
---
 | [FOOTER RULE - STRICT] End your response with: '--- ⚡ *Coding5s Mentor System — Eliminating Epistemic Debt*' | </v>
      </c>
      <c r="M100" s="52">
        <v>0</v>
      </c>
      <c r="N100" s="102" t="str">
        <f t="shared" si="22"/>
        <v>[ROLE] Careless Python OOP Developer | [TASK] Generate debugging challenges in Python OOP | | [TOPIC] Customize serialized object state using pickle.dumps(), pickle.loads(), __getstate__, __setstate__, and __reduce__.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#92 | Stage 2 🐛 Debug | Python OOP | 📊 Level: Advanced | 🌐 Coding5s.com
Concept: Pickle State Customization (pickle.dumps(), pickle.loads(), __getstate__, __setstate__, __reduce__)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0"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Customize serialized object state using pickle.dumps(), pickle.loads(), __getstate__, __setstate__, and __reduce__.. Topic details: Pickle State Customization (pickle.dumps(), pickle.loads(), __getstate__, __setstate__, __reduce__)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#92 | Debug | Python OOP | 📊 Level: Advanced
**Topic:** Customize serialized object state using pickle.dumps(), pickle.loads(), __getstate__, __setstate__, and __reduce__.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0" s="52">
        <v>0</v>
      </c>
      <c r="Q100" s="102" t="str">
        <f t="shared" si="24"/>
        <v>[ROLE] Tech Lead | [TASK] Assign incomplete Python OOP script challenges | [TOPIC] Customize serialized object state using pickle.dumps(), pickle.loads(), __getstate__, __setstate__, and __reduce__.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#92 | Stage 3 🧩 Complete | Python OOP | 📊 Level: Advanced | 🌐 Coding5s.com
**Concept:** Pickle State Customization (pickle.dumps(), pickle.loads(), __getstate__, __setstate__, __reduce__)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Customize serialized object state using pickle.dumps(), pickle.loads(), __getstate__, __setstate__, and __reduce__..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0"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Customize serialized object state using pickle.dumps(), pickle.loads(), __getstate__, __setstate__, and __reduce__.. Topic details: Pickle State Customization (pickle.dumps(), pickle.loads(), __getstate__, __setstate__, __reduce__)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#92 | Complete | Python OOP | 📊 Level: Advanced
**Topic:** Customize serialized object state using pickle.dumps(), pickle.loads(), __getstate__, __setstate__, and __reduce__.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0" s="52">
        <v>0</v>
      </c>
      <c r="T100" s="102" t="str">
        <f t="shared" si="26"/>
        <v>[ROLE] Tech Lead | [TASK] Provide intentionally messy but functional code for learning debugging and improvement | [TOPIC] Customize serialized object state using pickle.dumps(), pickle.loads(), __getstate__, __setstate__, and __reduce__.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#92 | Stage 4 🧹 Refactor | Python OOP | 📊 Level: Advanced | 🌐 Coding5s.com
**Concept:** Pickle State Customization (pickle.dumps(), pickle.loads(), __getstate__, __setstate__, __reduce__)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0"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Customize serialized object state using pickle.dumps(), pickle.loads(), __getstate__, __setstate__, and __reduce__.. Topic details: Pickle State Customization (pickle.dumps(), pickle.loads(), __getstate__, __setstate__, __reduce__)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#92 | Refactor | Python OOP | 📊 Level: Advanced
**Topic:** Customize serialized object state using pickle.dumps(), pickle.loads(), __getstate__, __setstate__, and __reduce__.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0" s="52">
        <v>0</v>
      </c>
      <c r="W100" s="87" t="str">
        <f t="shared" si="28"/>
        <v>[ROLE] Tech Product Manager assigning a Python OOP Jira Ticket | [TASK] Provide a guided implementation exercise with full solution for learning purposes | [TOPIC] Customize serialized object state using pickle.dumps(), pickle.loads(), __getstate__, __setstate__, and __reduce__.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#92 | Stage 5 | Python OOP | 📊 Level: Advanced | 🌐 Coding5s.com
**Concept:** Pickle State Customization (pickle.dumps(), pickle.loads(), __getstate__, __setstate__, __reduce__)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0"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Customize serialized object state using pickle.dumps(), pickle.loads(), __getstate__, __setstate__, and __reduce__.. Goal: Pickle State Customization (pickle.dumps(), pickle.loads(), __getstate__, __setstate__, __reduce__)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#92 | Extend | Python OOP | 📊 Level: Advanced
**Topic:** Customize serialized object state using pickle.dumps(), pickle.loads(), __getstate__, __setstate__, and __reduce__.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0" s="52">
        <v>0</v>
      </c>
      <c r="Z100" s="56" t="str">
        <f t="shared" si="30"/>
        <v/>
      </c>
      <c r="AA100" s="56" t="str">
        <f t="shared" si="31"/>
        <v/>
      </c>
      <c r="AB100" s="56" t="str">
        <f t="shared" si="32"/>
        <v/>
      </c>
      <c r="AC100" s="56" t="str">
        <f t="shared" si="33"/>
        <v/>
      </c>
      <c r="AD100" s="56" t="str">
        <f t="shared" si="34"/>
        <v/>
      </c>
      <c r="AE100" s="40"/>
      <c r="AF100" s="40"/>
      <c r="AG100" s="40"/>
      <c r="AH100" s="56" t="str">
        <f t="shared" si="18"/>
        <v/>
      </c>
      <c r="AI100" s="54"/>
      <c r="AJ100" s="54"/>
      <c r="AK100" s="54"/>
      <c r="AL100" s="54"/>
      <c r="AM100" s="54"/>
    </row>
    <row r="101" spans="1:39">
      <c r="A101" s="45" t="str" cm="1">
        <f t="array" ref="A101">IF(H101="PROJECT", CHAR(10) &amp; "- " &amp; _xlfn.TEXTJOIN(CHAR(10) &amp; "- ", TRUE, _xlfn._xlws.FILTER($I$9:$I$1000, ($B$9:$B$1000=B101) * ($H$9:$H$1000="Topic"))), "")</f>
        <v/>
      </c>
      <c r="B101" s="45">
        <f t="shared" si="19"/>
        <v>10</v>
      </c>
      <c r="C101" s="95">
        <v>25</v>
      </c>
      <c r="D101" s="46">
        <v>5</v>
      </c>
      <c r="E101" s="58" t="s">
        <v>46</v>
      </c>
      <c r="F101" s="67">
        <v>93</v>
      </c>
      <c r="G101" s="53" t="s">
        <v>159</v>
      </c>
      <c r="H101" s="53" t="s">
        <v>48</v>
      </c>
      <c r="I101" s="50" t="s">
        <v>937</v>
      </c>
      <c r="J101" s="51" t="s">
        <v>938</v>
      </c>
      <c r="K101" s="129" t="str">
        <f t="shared" si="20"/>
        <v xml:space="preserve">[ROLE] Friendly tutor specializing in Python OOP | [TOPIC] Implement creational patterns using class, @classmethod, __new__, copy.copy(), and ABC.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25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#93 | Stage 1 📖 Practice | Python OOP | 📊 Level: Advanced | 🌐 Coding5s.com
**Concept:** Creational Pattern Implementations (class, @classmethod, __new__, copy.copy(), ABC)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1"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creational patterns using class, @classmethod, __new__, copy.copy(), and ABC.. Topic details: Creational Pattern Implementations (class, @classmethod, __new__, copy.copy(), ABC)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#93 | Practice | Python OOP | 📊 Level: Advanced
**Topic:** Implement creational patterns using class, @classmethod, __new__, copy.copy(), and ABC.
---
 | [FOOTER RULE - STRICT] End your response with: '--- ⚡ *Coding5s Mentor System — Eliminating Epistemic Debt*' | </v>
      </c>
      <c r="M101" s="53">
        <v>0</v>
      </c>
      <c r="N101" s="102" t="str">
        <f t="shared" si="22"/>
        <v>[ROLE] Careless Python OOP Developer | [TASK] Generate debugging challenges in Python OOP | | [TOPIC] Implement creational patterns using class, @classmethod, __new__, copy.copy(), and ABC.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#93 | Stage 2 🐛 Debug | Python OOP | 📊 Level: Advanced | 🌐 Coding5s.com
Concept: Creational Pattern Implementations (class, @classmethod, __new__, copy.copy(), ABC)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1"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creational patterns using class, @classmethod, __new__, copy.copy(), and ABC.. Topic details: Creational Pattern Implementations (class, @classmethod, __new__, copy.copy(), ABC)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#93 | Debug | Python OOP | 📊 Level: Advanced
**Topic:** Implement creational patterns using class, @classmethod, __new__, copy.copy(), and ABC.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1" s="53">
        <v>0</v>
      </c>
      <c r="Q101" s="102" t="str">
        <f t="shared" si="24"/>
        <v>[ROLE] Tech Lead | [TASK] Assign incomplete Python OOP script challenges | [TOPIC] Implement creational patterns using class, @classmethod, __new__, copy.copy(), and ABC.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#93 | Stage 3 🧩 Complete | Python OOP | 📊 Level: Advanced | 🌐 Coding5s.com
**Concept:** Creational Pattern Implementations (class, @classmethod, __new__, copy.copy(), ABC)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creational patterns using class, @classmethod, __new__, copy.copy(), and ABC..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1"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creational patterns using class, @classmethod, __new__, copy.copy(), and ABC.. Topic details: Creational Pattern Implementations (class, @classmethod, __new__, copy.copy(), ABC)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#93 | Complete | Python OOP | 📊 Level: Advanced
**Topic:** Implement creational patterns using class, @classmethod, __new__, copy.copy(), and ABC.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1" s="53">
        <v>0</v>
      </c>
      <c r="T101" s="102" t="str">
        <f t="shared" si="26"/>
        <v>[ROLE] Tech Lead | [TASK] Provide intentionally messy but functional code for learning debugging and improvement | [TOPIC] Implement creational patterns using class, @classmethod, __new__, copy.copy(), and ABC.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#93 | Stage 4 🧹 Refactor | Python OOP | 📊 Level: Advanced | 🌐 Coding5s.com
**Concept:** Creational Pattern Implementations (class, @classmethod, __new__, copy.copy(), ABC)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1"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creational patterns using class, @classmethod, __new__, copy.copy(), and ABC.. Topic details: Creational Pattern Implementations (class, @classmethod, __new__, copy.copy(), ABC)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#93 | Refactor | Python OOP | 📊 Level: Advanced
**Topic:** Implement creational patterns using class, @classmethod, __new__, copy.copy(), and ABC.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1" s="53">
        <v>0</v>
      </c>
      <c r="W101" s="87" t="str">
        <f t="shared" si="28"/>
        <v>[ROLE] Tech Product Manager assigning a Python OOP Jira Ticket | [TASK] Provide a guided implementation exercise with full solution for learning purposes | [TOPIC] Implement creational patterns using class, @classmethod, __new__, copy.copy(), and ABC.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#93 | Stage 5 | Python OOP | 📊 Level: Advanced | 🌐 Coding5s.com
**Concept:** Creational Pattern Implementations (class, @classmethod, __new__, copy.copy(), ABC)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1"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creational patterns using class, @classmethod, __new__, copy.copy(), and ABC.. Goal: Creational Pattern Implementations (class, @classmethod, __new__, copy.copy(), ABC)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#93 | Extend | Python OOP | 📊 Level: Advanced
**Topic:** Implement creational patterns using class, @classmethod, __new__, copy.copy(), and ABC.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1" s="53">
        <v>0</v>
      </c>
      <c r="Z101" s="56" t="str">
        <f t="shared" si="30"/>
        <v/>
      </c>
      <c r="AA101" s="56" t="str">
        <f t="shared" si="31"/>
        <v/>
      </c>
      <c r="AB101" s="56" t="str">
        <f t="shared" si="32"/>
        <v/>
      </c>
      <c r="AC101" s="56" t="str">
        <f t="shared" si="33"/>
        <v/>
      </c>
      <c r="AD101" s="56" t="str">
        <f t="shared" si="34"/>
        <v/>
      </c>
      <c r="AE101" s="40"/>
      <c r="AF101" s="40"/>
      <c r="AG101" s="40"/>
      <c r="AH101" s="56" t="str">
        <f t="shared" si="18"/>
        <v/>
      </c>
      <c r="AI101" s="54"/>
      <c r="AJ101" s="54"/>
      <c r="AK101" s="54"/>
      <c r="AL101" s="54"/>
      <c r="AM101" s="54"/>
    </row>
    <row r="102" spans="1:39">
      <c r="A102" s="45" t="str" cm="1">
        <f t="array" ref="A102">IF(H102="PROJECT", CHAR(10) &amp; "- " &amp; _xlfn.TEXTJOIN(CHAR(10) &amp; "- ", TRUE, _xlfn._xlws.FILTER($I$9:$I$1000, ($B$9:$B$1000=B102) * ($H$9:$H$1000="Topic"))), "")</f>
        <v/>
      </c>
      <c r="B102" s="45">
        <f t="shared" si="19"/>
        <v>10</v>
      </c>
      <c r="C102" s="95">
        <v>25</v>
      </c>
      <c r="D102" s="57">
        <v>5</v>
      </c>
      <c r="E102" s="58" t="s">
        <v>46</v>
      </c>
      <c r="F102" s="54">
        <v>94</v>
      </c>
      <c r="G102" s="52" t="s">
        <v>159</v>
      </c>
      <c r="H102" s="52" t="s">
        <v>48</v>
      </c>
      <c r="I102" s="61" t="s">
        <v>939</v>
      </c>
      <c r="J102" s="62" t="s">
        <v>940</v>
      </c>
      <c r="K102" s="129" t="str">
        <f t="shared" si="20"/>
        <v xml:space="preserve">[ROLE] Friendly tutor specializing in Python OOP | [TOPIC] Implement structural object wrappers using __init__, self.component, __getattr__, Protocol, and @property.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25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#94 | Stage 1 📖 Practice | Python OOP | 📊 Level: Advanced | 🌐 Coding5s.com
**Concept:** Structural Pattern Implementations Part 1 (__init__, self.component, __getattr__, Protocol, @property)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2"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structural object wrappers using __init__, self.component, __getattr__, Protocol, and @property.. Topic details: Structural Pattern Implementations Part 1 (__init__, self.component, __getattr__, Protocol, @property)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#94 | Practice | Python OOP | 📊 Level: Advanced
**Topic:** Implement structural object wrappers using __init__, self.component, __getattr__, Protocol, and @property.
---
 | [FOOTER RULE - STRICT] End your response with: '--- ⚡ *Coding5s Mentor System — Eliminating Epistemic Debt*' | </v>
      </c>
      <c r="M102" s="52">
        <v>0</v>
      </c>
      <c r="N102" s="102" t="str">
        <f t="shared" si="22"/>
        <v>[ROLE] Careless Python OOP Developer | [TASK] Generate debugging challenges in Python OOP | | [TOPIC] Implement structural object wrappers using __init__, self.component, __getattr__, Protocol, and @property.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#94 | Stage 2 🐛 Debug | Python OOP | 📊 Level: Advanced | 🌐 Coding5s.com
Concept: Structural Pattern Implementations Part 1 (__init__, self.component, __getattr__, Protocol, @property)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2"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structural object wrappers using __init__, self.component, __getattr__, Protocol, and @property.. Topic details: Structural Pattern Implementations Part 1 (__init__, self.component, __getattr__, Protocol, @property)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#94 | Debug | Python OOP | 📊 Level: Advanced
**Topic:** Implement structural object wrappers using __init__, self.component, __getattr__, Protocol, and @property.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2" s="52">
        <v>0</v>
      </c>
      <c r="Q102" s="102" t="str">
        <f t="shared" si="24"/>
        <v>[ROLE] Tech Lead | [TASK] Assign incomplete Python OOP script challenges | [TOPIC] Implement structural object wrappers using __init__, self.component, __getattr__, Protocol, and @property.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#94 | Stage 3 🧩 Complete | Python OOP | 📊 Level: Advanced | 🌐 Coding5s.com
**Concept:** Structural Pattern Implementations Part 1 (__init__, self.component, __getattr__, Protocol, @property)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structural object wrappers using __init__, self.component, __getattr__, Protocol, and @property..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2"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structural object wrappers using __init__, self.component, __getattr__, Protocol, and @property.. Topic details: Structural Pattern Implementations Part 1 (__init__, self.component, __getattr__, Protocol, @property)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#94 | Complete | Python OOP | 📊 Level: Advanced
**Topic:** Implement structural object wrappers using __init__, self.component, __getattr__, Protocol, and @property.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2" s="52">
        <v>0</v>
      </c>
      <c r="T102" s="102" t="str">
        <f t="shared" si="26"/>
        <v>[ROLE] Tech Lead | [TASK] Provide intentionally messy but functional code for learning debugging and improvement | [TOPIC] Implement structural object wrappers using __init__, self.component, __getattr__, Protocol, and @property.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#94 | Stage 4 🧹 Refactor | Python OOP | 📊 Level: Advanced | 🌐 Coding5s.com
**Concept:** Structural Pattern Implementations Part 1 (__init__, self.component, __getattr__, Protocol, @property)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2"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structural object wrappers using __init__, self.component, __getattr__, Protocol, and @property.. Topic details: Structural Pattern Implementations Part 1 (__init__, self.component, __getattr__, Protocol, @property)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#94 | Refactor | Python OOP | 📊 Level: Advanced
**Topic:** Implement structural object wrappers using __init__, self.component, __getattr__, Protocol, and @property.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2" s="52">
        <v>0</v>
      </c>
      <c r="W102" s="87" t="str">
        <f t="shared" si="28"/>
        <v>[ROLE] Tech Product Manager assigning a Python OOP Jira Ticket | [TASK] Provide a guided implementation exercise with full solution for learning purposes | [TOPIC] Implement structural object wrappers using __init__, self.component, __getattr__, Protocol, and @property.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#94 | Stage 5 | Python OOP | 📊 Level: Advanced | 🌐 Coding5s.com
**Concept:** Structural Pattern Implementations Part 1 (__init__, self.component, __getattr__, Protocol, @property)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2"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structural object wrappers using __init__, self.component, __getattr__, Protocol, and @property.. Goal: Structural Pattern Implementations Part 1 (__init__, self.component, __getattr__, Protocol, @property)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#94 | Extend | Python OOP | 📊 Level: Advanced
**Topic:** Implement structural object wrappers using __init__, self.component, __getattr__, Protocol, and @property.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2" s="52">
        <v>0</v>
      </c>
      <c r="Z102" s="56" t="str">
        <f t="shared" si="30"/>
        <v/>
      </c>
      <c r="AA102" s="56" t="str">
        <f t="shared" si="31"/>
        <v/>
      </c>
      <c r="AB102" s="56" t="str">
        <f t="shared" si="32"/>
        <v/>
      </c>
      <c r="AC102" s="56" t="str">
        <f t="shared" si="33"/>
        <v/>
      </c>
      <c r="AD102" s="56" t="str">
        <f t="shared" si="34"/>
        <v/>
      </c>
      <c r="AE102" s="40"/>
      <c r="AF102" s="40"/>
      <c r="AG102" s="40"/>
      <c r="AH102" s="56" t="str">
        <f t="shared" si="18"/>
        <v/>
      </c>
      <c r="AI102" s="54"/>
      <c r="AJ102" s="54"/>
      <c r="AK102" s="54"/>
      <c r="AL102" s="54"/>
      <c r="AM102" s="54"/>
    </row>
    <row r="103" spans="1:39">
      <c r="A103" s="45" t="str" cm="1">
        <f t="array" ref="A103">IF(H103="PROJECT", CHAR(10) &amp; "- " &amp; _xlfn.TEXTJOIN(CHAR(10) &amp; "- ", TRUE, _xlfn._xlws.FILTER($I$9:$I$1000, ($B$9:$B$1000=B103) * ($H$9:$H$1000="Topic"))), "")</f>
        <v/>
      </c>
      <c r="B103" s="45">
        <f t="shared" si="19"/>
        <v>10</v>
      </c>
      <c r="C103" s="95">
        <v>24</v>
      </c>
      <c r="D103" s="46">
        <v>4</v>
      </c>
      <c r="E103" s="58" t="s">
        <v>46</v>
      </c>
      <c r="F103" s="67">
        <v>95</v>
      </c>
      <c r="G103" s="53" t="s">
        <v>159</v>
      </c>
      <c r="H103" s="53" t="s">
        <v>48</v>
      </c>
      <c r="I103" s="50" t="s">
        <v>941</v>
      </c>
      <c r="J103" s="51" t="s">
        <v>942</v>
      </c>
      <c r="K103" s="129" t="str">
        <f t="shared" si="20"/>
        <v xml:space="preserve">[ROLE] Friendly tutor specializing in Python OOP | [TOPIC] Implement structural abstractions and shared object references using ABC, @abstractmethod, weakref.ref(), and __slots__.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#95 | Stage 1 📖 Practice | Python OOP | 📊 Level: Advanced | 🌐 Coding5s.com
**Concept:** Structural Pattern Implementations Part 2 (ABC, @abstractmethod, weakref.ref(), __slots__)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3"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structural abstractions and shared object references using ABC, @abstractmethod, weakref.ref(), and __slots__.. Topic details: Structural Pattern Implementations Part 2 (ABC, @abstractmethod, weakref.ref(), __slots__)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#95 | Practice | Python OOP | 📊 Level: Advanced
**Topic:** Implement structural abstractions and shared object references using ABC, @abstractmethod, weakref.ref(), and __slots__.
---
 | [FOOTER RULE - STRICT] End your response with: '--- ⚡ *Coding5s Mentor System — Eliminating Epistemic Debt*' | </v>
      </c>
      <c r="M103" s="53">
        <v>0</v>
      </c>
      <c r="N103" s="102" t="str">
        <f t="shared" si="22"/>
        <v>[ROLE] Careless Python OOP Developer | [TASK] Generate debugging challenges in Python OOP | | [TOPIC] Implement structural abstractions and shared object references using ABC, @abstractmethod, weakref.ref(), and __slots__.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#95 | Stage 2 🐛 Debug | Python OOP | 📊 Level: Advanced | 🌐 Coding5s.com
Concept: Structural Pattern Implementations Part 2 (ABC, @abstractmethod, weakref.ref(), __slots__)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3"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structural abstractions and shared object references using ABC, @abstractmethod, weakref.ref(), and __slots__.. Topic details: Structural Pattern Implementations Part 2 (ABC, @abstractmethod, weakref.ref(), __slots__)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#95 | Debug | Python OOP | 📊 Level: Advanced
**Topic:** Implement structural abstractions and shared object references using ABC, @abstractmethod, weakref.ref(), and __slots__.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3" s="53">
        <v>0</v>
      </c>
      <c r="Q103" s="102" t="str">
        <f t="shared" si="24"/>
        <v>[ROLE] Tech Lead | [TASK] Assign incomplete Python OOP script challenges | [TOPIC] Implement structural abstractions and shared object references using ABC, @abstractmethod, weakref.ref(), and __slots__.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#95 | Stage 3 🧩 Complete | Python OOP | 📊 Level: Advanced | 🌐 Coding5s.com
**Concept:** Structural Pattern Implementations Part 2 (ABC, @abstractmethod, weakref.ref(), __slots__)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structural abstractions and shared object references using ABC, @abstractmethod, weakref.ref(), and __slots__..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3"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structural abstractions and shared object references using ABC, @abstractmethod, weakref.ref(), and __slots__.. Topic details: Structural Pattern Implementations Part 2 (ABC, @abstractmethod, weakref.ref(), __slots__)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#95 | Complete | Python OOP | 📊 Level: Advanced
**Topic:** Implement structural abstractions and shared object references using ABC, @abstractmethod, weakref.ref(), and __slots__.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3" s="53">
        <v>0</v>
      </c>
      <c r="T103" s="102" t="str">
        <f t="shared" si="26"/>
        <v>[ROLE] Tech Lead | [TASK] Provide intentionally messy but functional code for learning debugging and improvement | [TOPIC] Implement structural abstractions and shared object references using ABC, @abstractmethod, weakref.ref(), and __slots__.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#95 | Stage 4 🧹 Refactor | Python OOP | 📊 Level: Advanced | 🌐 Coding5s.com
**Concept:** Structural Pattern Implementations Part 2 (ABC, @abstractmethod, weakref.ref(), __slots__)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3"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structural abstractions and shared object references using ABC, @abstractmethod, weakref.ref(), and __slots__.. Topic details: Structural Pattern Implementations Part 2 (ABC, @abstractmethod, weakref.ref(), __slots__)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#95 | Refactor | Python OOP | 📊 Level: Advanced
**Topic:** Implement structural abstractions and shared object references using ABC, @abstractmethod, weakref.ref(), and __slots__.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3" s="53">
        <v>0</v>
      </c>
      <c r="W103" s="87" t="str">
        <f t="shared" si="28"/>
        <v>[ROLE] Tech Product Manager assigning a Python OOP Jira Ticket | [TASK] Provide a guided implementation exercise with full solution for learning purposes | [TOPIC] Implement structural abstractions and shared object references using ABC, @abstractmethod, weakref.ref(), and __slots__.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#95 | Stage 5 | Python OOP | 📊 Level: Advanced | 🌐 Coding5s.com
**Concept:** Structural Pattern Implementations Part 2 (ABC, @abstractmethod, weakref.ref(), __slots__)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3"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structural abstractions and shared object references using ABC, @abstractmethod, weakref.ref(), and __slots__.. Goal: Structural Pattern Implementations Part 2 (ABC, @abstractmethod, weakref.ref(), __slots__)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#95 | Extend | Python OOP | 📊 Level: Advanced
**Topic:** Implement structural abstractions and shared object references using ABC, @abstractmethod, weakref.ref(), and __slots__.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3" s="53">
        <v>0</v>
      </c>
      <c r="Z103" s="56" t="str">
        <f t="shared" si="30"/>
        <v/>
      </c>
      <c r="AA103" s="56" t="str">
        <f t="shared" si="31"/>
        <v/>
      </c>
      <c r="AB103" s="56" t="str">
        <f t="shared" si="32"/>
        <v/>
      </c>
      <c r="AC103" s="56" t="str">
        <f t="shared" si="33"/>
        <v/>
      </c>
      <c r="AD103" s="56" t="str">
        <f t="shared" si="34"/>
        <v/>
      </c>
      <c r="AE103" s="40"/>
      <c r="AF103" s="40"/>
      <c r="AG103" s="40"/>
      <c r="AH103" s="56" t="str">
        <f t="shared" si="18"/>
        <v/>
      </c>
      <c r="AI103" s="54"/>
      <c r="AJ103" s="54"/>
      <c r="AK103" s="54"/>
      <c r="AL103" s="54"/>
      <c r="AM103" s="54"/>
    </row>
    <row r="104" spans="1:39">
      <c r="A104" s="45" t="str" cm="1">
        <f t="array" ref="A104">IF(H104="PROJECT", CHAR(10) &amp; "- " &amp; _xlfn.TEXTJOIN(CHAR(10) &amp; "- ", TRUE, _xlfn._xlws.FILTER($I$9:$I$1000, ($B$9:$B$1000=B104) * ($H$9:$H$1000="Topic"))), "")</f>
        <v xml:space="preserve">
- Configure immutable and memory-controlled dataclasses using frozen=, slots=, kw_only=, match_args=, and weakref_slot=.
- Initialize and inspect dataclasses using InitVar, __post_init__, fields(), replace(), and is_dataclass().
- Convert and create dataclasses dynamically using asdict(), astuple(), make_dataclass(), KW_ONLY, and field.metadata.
- Implement custom JSON object conversion using json.JSONEncoder, default(), object_hook, json.dumps(), and json.loads().
- Customize serialized object state using pickle.dumps(), pickle.loads(), __getstate__, __setstate__, and __reduce__.
- Implement creational patterns using class, @classmethod, __new__, copy.copy(), and ABC.
- Implement structural object wrappers using __init__, self.component, __getattr__, Protocol, and @property.
- Implement structural abstractions and shared object references using ABC, @abstractmethod, weakref.ref(), and __slots__.</v>
      </c>
      <c r="B104" s="45">
        <f t="shared" si="19"/>
        <v>10</v>
      </c>
      <c r="C104" s="95">
        <v>35</v>
      </c>
      <c r="D104" s="57">
        <v>0</v>
      </c>
      <c r="E104" s="58" t="s">
        <v>710</v>
      </c>
      <c r="F104" s="54">
        <v>96</v>
      </c>
      <c r="G104" s="52" t="s">
        <v>159</v>
      </c>
      <c r="H104" s="52" t="s">
        <v>77</v>
      </c>
      <c r="I104" s="61" t="s">
        <v>943</v>
      </c>
      <c r="J104" s="62" t="s">
        <v>944</v>
      </c>
      <c r="K104" s="129" t="str">
        <f t="shared" si="20"/>
        <v>[TASK] Teach through a practical Python OOP -  project following the micro-learning methodology, acting as a supportive tutor, creating a project about  Develop a serializable domain component system consolidating advanced dataclasses, custom object mapping, pickle state control, creational patterns, and structural patterns. | [TOPICS USED] 
- Configure immutable and memory-controlled dataclasses using frozen=, slots=, kw_only=, match_args=, and weakref_slot=.
- Initialize and inspect dataclasses using InitVar, __post_init__, fields(), replace(), and is_dataclass().
- Convert and create dataclasses dynamically using asdict(), astuple(), make_dataclass(), KW_ONLY, and field.metadata.
- Implement custom JSON object conversion using json.JSONEncoder, default(), object_hook, json.dumps(), and json.loads().
- Customize serialized object state using pickle.dumps(), pickle.loads(), __getstate__, __setstate__, and __reduce__.
- Implement creational patterns using class, @classmethod, __new__, copy.copy(), and ABC.
- Implement structural object wrappers using __init__, self.component, __getattr__, Protocol, and @property.
- Implement structural abstractions and shared object references using ABC, @abstractmethod, weakref.ref(), and __slots__.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#96 | Stage 1 | Python OOP | 📊 Level: Advanced | 🌐 Coding5s.com
**Project:** Project 10: Serializable Domain Component and Pattern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04"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serializable domain component system consolidating advanced dataclasses, custom object mapping, pickle state control, creational patterns, and structural patterns.. Topics applied in this project: 
- Configure immutable and memory-controlled dataclasses using frozen=, slots=, kw_only=, match_args=, and weakref_slot=.
- Initialize and inspect dataclasses using InitVar, __post_init__, fields(), replace(), and is_dataclass().
- Convert and create dataclasses dynamically using asdict(), astuple(), make_dataclass(), KW_ONLY, and field.metadata.
- Implement custom JSON object conversion using json.JSONEncoder, default(), object_hook, json.dumps(), and json.loads().
- Customize serialized object state using pickle.dumps(), pickle.loads(), __getstate__, __setstate__, and __reduce__.
- Implement creational patterns using class, @classmethod, __new__, copy.copy(), and ABC.
- Implement structural object wrappers using __init__, self.component, __getattr__, Protocol, and @property.
- Implement structural abstractions and shared object references using ABC, @abstractmethod, weakref.ref(), and __slots__.. Project objective: Project 10: Serializable Domain Component and Pattern Engine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#96 | Practice | Python OOP | 📊 Level: Advanced
**Project:** Develop a serializable domain component system consolidating advanced dataclasses, custom object mapping, pickle state control, creational patterns, and structural patterns.
---
 | [FOOTER RULE - STRICT] End your response with: '--- ⚡ *Coding5s Mentor System — Eliminating Epistemic Debt*' | </v>
      </c>
      <c r="M104" s="52">
        <v>0</v>
      </c>
      <c r="N104" s="102" t="str">
        <f t="shared" si="22"/>
        <v>[ROLE] Careless Python OOP Developer | [TASK] Generate debugging project in Python OOP | [PROJECT] Develop a serializable domain component system consolidating advanced dataclasses, custom object mapping, pickle state control, creational patterns, and structural patterns. | [TOPICS USED] 
- Configure immutable and memory-controlled dataclasses using frozen=, slots=, kw_only=, match_args=, and weakref_slot=.
- Initialize and inspect dataclasses using InitVar, __post_init__, fields(), replace(), and is_dataclass().
- Convert and create dataclasses dynamically using asdict(), astuple(), make_dataclass(), KW_ONLY, and field.metadata.
- Implement custom JSON object conversion using json.JSONEncoder, default(), object_hook, json.dumps(), and json.loads().
- Customize serialized object state using pickle.dumps(), pickle.loads(), __getstate__, __setstate__, and __reduce__.
- Implement creational patterns using class, @classmethod, __new__, copy.copy(), and ABC.
- Implement structural object wrappers using __init__, self.component, __getattr__, Protocol, and @property.
- Implement structural abstractions and shared object references using ABC, @abstractmethod, weakref.ref(), and __slots__. | [LEVEL] Advanced | [OUTPUT] Only header, dataset summary or statement (if any), email intro, objective, expected output, broken code, and footer | [HEADER RULE - STRICT] You MUST start your entire response EXACTLY with this markdown block (do not print anything before it):
### 🚀 Project #96 | Stage 2 | Python OOP | 📊 Level: Advanced | 🌐 Coding5s.com
Project: Project 10: Serializable Domain Component and Pattern Engine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04"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serializable domain component system consolidating advanced dataclasses, custom object mapping, pickle state control, creational patterns, and structural patterns.. Topics involved: 
- Configure immutable and memory-controlled dataclasses using frozen=, slots=, kw_only=, match_args=, and weakref_slot=.
- Initialize and inspect dataclasses using InitVar, __post_init__, fields(), replace(), and is_dataclass().
- Convert and create dataclasses dynamically using asdict(), astuple(), make_dataclass(), KW_ONLY, and field.metadata.
- Implement custom JSON object conversion using json.JSONEncoder, default(), object_hook, json.dumps(), and json.loads().
- Customize serialized object state using pickle.dumps(), pickle.loads(), __getstate__, __setstate__, and __reduce__.
- Implement creational patterns using class, @classmethod, __new__, copy.copy(), and ABC.
- Implement structural object wrappers using __init__, self.component, __getattr__, Protocol, and @property.
- Implement structural abstractions and shared object references using ABC, @abstractmethod, weakref.ref(), and __slots__.. Project objective: Project 10: Serializable Domain Component and Pattern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#96 | Debug | Python OOP | 📊 Level: Advanced
**Project:** Develop a serializable domain component system consolidating advanced dataclasses, custom object mapping, pickle state control, creational patterns, and structural patterns.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4" s="52">
        <v>0</v>
      </c>
      <c r="Q104" s="102" t="str">
        <f t="shared" si="24"/>
        <v>[ROLE] Tech Lead | [TASK] Assign incomplete project script | [PROJECT] Develop a serializable domain component system consolidating advanced dataclasses, custom object mapping, pickle state control, creational patterns, and structural patterns. | [TOPICS USED] 
- Configure immutable and memory-controlled dataclasses using frozen=, slots=, kw_only=, match_args=, and weakref_slot=.
- Initialize and inspect dataclasses using InitVar, __post_init__, fields(), replace(), and is_dataclass().
- Convert and create dataclasses dynamically using asdict(), astuple(), make_dataclass(), KW_ONLY, and field.metadata.
- Implement custom JSON object conversion using json.JSONEncoder, default(), object_hook, json.dumps(), and json.loads().
- Customize serialized object state using pickle.dumps(), pickle.loads(), __getstate__, __setstate__, and __reduce__.
- Implement creational patterns using class, @classmethod, __new__, copy.copy(), and ABC.
- Implement structural object wrappers using __init__, self.component, __getattr__, Protocol, and @property.
- Implement structural abstractions and shared object references using ABC, @abstractmethod, weakref.ref(), and __slots__.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#96 | Stage 3 | Python OOP | 📊 Level: Advanced | 🌐 Coding5s.com
**Project:** Project 10: Serializable Domain Component and Pattern Engine
---
 | [EXTERNAL_PACKAGE_PROTOCOL] Require standard pip tooling and requirements.txt file for external dependencies when applicable. | [CHALLENGE_CONSTRAINTS_POLICY] MUST be between 25–40 lines of EXECUTABLE base Python code (STRICT: Do NOT count comments or # TODO blocks). 40–100 Class-based object architecture. Require at least 1 class with internal state management. Logic integration located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04"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serializable domain component system consolidating advanced dataclasses, custom object mapping, pickle state control, creational patterns, and structural patterns.. Topics involved: 
- Configure immutable and memory-controlled dataclasses using frozen=, slots=, kw_only=, match_args=, and weakref_slot=.
- Initialize and inspect dataclasses using InitVar, __post_init__, fields(), replace(), and is_dataclass().
- Convert and create dataclasses dynamically using asdict(), astuple(), make_dataclass(), KW_ONLY, and field.metadata.
- Implement custom JSON object conversion using json.JSONEncoder, default(), object_hook, json.dumps(), and json.loads().
- Customize serialized object state using pickle.dumps(), pickle.loads(), __getstate__, __setstate__, and __reduce__.
- Implement creational patterns using class, @classmethod, __new__, copy.copy(), and ABC.
- Implement structural object wrappers using __init__, self.component, __getattr__, Protocol, and @property.
- Implement structural abstractions and shared object references using ABC, @abstractmethod, weakref.ref(), and __slots__.. Project objective: Project 10: Serializable Domain Component and Pattern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#96 | Complete | Python OOP | 📊 Level: Advanced
**Project:** Develop a serializable domain component system consolidating advanced dataclasses, custom object mapping, pickle state control, creational patterns, and structural patterns.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4" s="52">
        <v>0</v>
      </c>
      <c r="T104" s="102" t="str">
        <f t="shared" si="26"/>
        <v>[ROLE] Tech Lead | [TASK] Provide a messy but functional project for refactoring | [PROJECT] Develop a serializable domain component system consolidating advanced dataclasses, custom object mapping, pickle state control, creational patterns, and structural patterns. | [TOPICS USED] 
- Configure immutable and memory-controlled dataclasses using frozen=, slots=, kw_only=, match_args=, and weakref_slot=.
- Initialize and inspect dataclasses using InitVar, __post_init__, fields(), replace(), and is_dataclass().
- Convert and create dataclasses dynamically using asdict(), astuple(), make_dataclass(), KW_ONLY, and field.metadata.
- Implement custom JSON object conversion using json.JSONEncoder, default(), object_hook, json.dumps(), and json.loads().
- Customize serialized object state using pickle.dumps(), pickle.loads(), __getstate__, __setstate__, and __reduce__.
- Implement creational patterns using class, @classmethod, __new__, copy.copy(), and ABC.
- Implement structural object wrappers using __init__, self.component, __getattr__, Protocol, and @property.
- Implement structural abstractions and shared object references using ABC, @abstractmethod, weakref.ref(), and __slots__. | [LEVEL] Advanced | [PERSONA RULE] Act as a Tech Lead. A junior wrote this working but messy code. Tone: professional but exhausted | [HEADER RULE - STRICT] You MUST start your entire response EXACTLY with this markdown block (do not print anything before it):
### 🚀 Project #96 | Stage 4 | Python OOP | 📊 Level: Advanced | 🌐 Coding5s.com
**Project:** Project 10: Serializable Domain Component and Pattern Engine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04"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PROJECT: Develop a serializable domain component system consolidating advanced dataclasses, custom object mapping, pickle state control, creational patterns, and structural patterns.. Topics involved: 
- Configure immutable and memory-controlled dataclasses using frozen=, slots=, kw_only=, match_args=, and weakref_slot=.
- Initialize and inspect dataclasses using InitVar, __post_init__, fields(), replace(), and is_dataclass().
- Convert and create dataclasses dynamically using asdict(), astuple(), make_dataclass(), KW_ONLY, and field.metadata.
- Implement custom JSON object conversion using json.JSONEncoder, default(), object_hook, json.dumps(), and json.loads().
- Customize serialized object state using pickle.dumps(), pickle.loads(), __getstate__, __setstate__, and __reduce__.
- Implement creational patterns using class, @classmethod, __new__, copy.copy(), and ABC.
- Implement structural object wrappers using __init__, self.component, __getattr__, Protocol, and @property.
- Implement structural abstractions and shared object references using ABC, @abstractmethod, weakref.ref(), and __slots__.. Project objective: Project 10: Serializable Domain Component and Pattern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#96 | Refactor | Python OOP | 📊 Level: Advanced
**Project:** Develop a serializable domain component system consolidating advanced dataclasses, custom object mapping, pickle state control, creational patterns, and structural patterns.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4" s="52">
        <v>0</v>
      </c>
      <c r="W104" s="87" t="str">
        <f t="shared" si="28"/>
        <v>[ROLE] Tech Product Manager assigning a Python OOP Jira Ticket | [TASK] Provide a guided project implementation with full solution | [PROJECT] Develop a serializable domain component system consolidating advanced dataclasses, custom object mapping, pickle state control, creational patterns, and structural patterns. | [TOPICS USED] 
- Configure immutable and memory-controlled dataclasses using frozen=, slots=, kw_only=, match_args=, and weakref_slot=.
- Initialize and inspect dataclasses using InitVar, __post_init__, fields(), replace(), and is_dataclass().
- Convert and create dataclasses dynamically using asdict(), astuple(), make_dataclass(), KW_ONLY, and field.metadata.
- Implement custom JSON object conversion using json.JSONEncoder, default(), object_hook, json.dumps(), and json.loads().
- Customize serialized object state using pickle.dumps(), pickle.loads(), __getstate__, __setstate__, and __reduce__.
- Implement creational patterns using class, @classmethod, __new__, copy.copy(), and ABC.
- Implement structural object wrappers using __init__, self.component, __getattr__, Protocol, and @property.
- Implement structural abstractions and shared object references using ABC, @abstractmethod, weakref.ref(), and __slots__.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[HEADER RULE - STRICT] You MUST start your entire response EXACTLY with this markdown block (do not print anything before it):
### 🚀 Project #96 | Stage 5 | Python OOP | 📊 Level: Advanced | 🌐 Coding5s.com
**Project:** Project 10: Serializable Domain Component and Pattern Engine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04"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serializable domain component system consolidating advanced dataclasses, custom object mapping, pickle state control, creational patterns, and structural patterns.. Topics integrated: 
- Configure immutable and memory-controlled dataclasses using frozen=, slots=, kw_only=, match_args=, and weakref_slot=.
- Initialize and inspect dataclasses using InitVar, __post_init__, fields(), replace(), and is_dataclass().
- Convert and create dataclasses dynamically using asdict(), astuple(), make_dataclass(), KW_ONLY, and field.metadata.
- Implement custom JSON object conversion using json.JSONEncoder, default(), object_hook, json.dumps(), and json.loads().
- Customize serialized object state using pickle.dumps(), pickle.loads(), __getstate__, __setstate__, and __reduce__.
- Implement creational patterns using class, @classmethod, __new__, copy.copy(), and ABC.
- Implement structural object wrappers using __init__, self.component, __getattr__, Protocol, and @property.
- Implement structural abstractions and shared object references using ABC, @abstractmethod, weakref.ref(), and __slots__.. Business Goal: Project 10: Serializable Domain Component and Pattern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#96 | Extend | Python OOP | 📊 Level: Advanced
**Project:** Develop a serializable domain component system consolidating advanced dataclasses, custom object mapping, pickle state control, creational patterns, and structural patterns.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4" s="52">
        <v>0</v>
      </c>
      <c r="Z104" s="56" t="str">
        <f t="shared" si="30"/>
        <v>[TASK] Teach through a practical Python OOP -  project following the micro-learning methodology, acting as a supportive tutor, creating a project about  Develop a serializable domain component system consolidating advanced dataclasses, custom object mapping, pickle state control, creational patterns, and structural patterns. | [TOPICS USED] 
- Configure immutable and memory-controlled dataclasses using frozen=, slots=, kw_only=, match_args=, and weakref_slot=.
- Initialize and inspect dataclasses using InitVar, __post_init__, fields(), replace(), and is_dataclass().
- Convert and create dataclasses dynamically using asdict(), astuple(), make_dataclass(), KW_ONLY, and field.metadata.
- Implement custom JSON object conversion using json.JSONEncoder, default(), object_hook, json.dumps(), and json.loads().
- Customize serialized object state using pickle.dumps(), pickle.loads(), __getstate__, __setstate__, and __reduce__.
- Implement creational patterns using class, @classmethod, __new__, copy.copy(), and ABC.
- Implement structural object wrappers using __init__, self.component, __getattr__, Protocol, and @property.
- Implement structural abstractions and shared object references using ABC, @abstractmethod, weakref.ref(), and __slots__.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#96 | Stage 1 | Python OOP | 📊 Level: Advanced | 🌐 Coding5s.com
**Project:** Project 10: Serializable Domain Component and Pattern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04" s="56" t="str">
        <f t="shared" si="31"/>
        <v>[ROLE] Careless Python OOP Developer | [TASK] Generate debugging project in Python OOP | [PROJECT] Develop a serializable domain component system consolidating advanced dataclasses, custom object mapping, pickle state control, creational patterns, and structural patterns. | [TOPICS USED] 
- Configure immutable and memory-controlled dataclasses using frozen=, slots=, kw_only=, match_args=, and weakref_slot=.
- Initialize and inspect dataclasses using InitVar, __post_init__, fields(), replace(), and is_dataclass().
- Convert and create dataclasses dynamically using asdict(), astuple(), make_dataclass(), KW_ONLY, and field.metadata.
- Implement custom JSON object conversion using json.JSONEncoder, default(), object_hook, json.dumps(), and json.loads().
- Customize serialized object state using pickle.dumps(), pickle.loads(), __getstate__, __setstate__, and __reduce__.
- Implement creational patterns using class, @classmethod, __new__, copy.copy(), and ABC.
- Implement structural object wrappers using __init__, self.component, __getattr__, Protocol, and @property.
- Implement structural abstractions and shared object references using ABC, @abstractmethod, weakref.ref(), and __slots__. | [LEVEL] Advanced | [OUTPUT] Only header, dataset summary or statement (if any), email intro, objective, expected output, broken code, and footer | [HEADER RULE - STRICT] You MUST start your entire response EXACTLY with this markdown block (do not print anything before it):
### 🚀 Project #96 | Stage 2 | Python OOP | 📊 Level: Advanced | 🌐 Coding5s.com
Project: Project 10: Serializable Domain Component and Pattern Engine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04" s="56" t="str">
        <f t="shared" si="32"/>
        <v>[ROLE] Tech Lead | [TASK] Assign incomplete project script | [PROJECT] Develop a serializable domain component system consolidating advanced dataclasses, custom object mapping, pickle state control, creational patterns, and structural patterns. | [TOPICS USED] 
- Configure immutable and memory-controlled dataclasses using frozen=, slots=, kw_only=, match_args=, and weakref_slot=.
- Initialize and inspect dataclasses using InitVar, __post_init__, fields(), replace(), and is_dataclass().
- Convert and create dataclasses dynamically using asdict(), astuple(), make_dataclass(), KW_ONLY, and field.metadata.
- Implement custom JSON object conversion using json.JSONEncoder, default(), object_hook, json.dumps(), and json.loads().
- Customize serialized object state using pickle.dumps(), pickle.loads(), __getstate__, __setstate__, and __reduce__.
- Implement creational patterns using class, @classmethod, __new__, copy.copy(), and ABC.
- Implement structural object wrappers using __init__, self.component, __getattr__, Protocol, and @property.
- Implement structural abstractions and shared object references using ABC, @abstractmethod, weakref.ref(), and __slots__.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#96 | Stage 3 | Python OOP | 📊 Level: Advanced | 🌐 Coding5s.com
**Project:** Project 10: Serializable Domain Component and Pattern Engine
---
 | [EXTERNAL_PACKAGE_PROTOCOL] Require standard pip tooling and requirements.txt file for external dependencies when applicable. | [CHALLENGE_CONSTRAINTS_POLICY] MUST be between 25–40 lines of EXECUTABLE base Python code (STRICT: Do NOT count comments or # TODO blocks). 40–100 Class-based object architecture. Require at least 1 class with internal state management. Logic integration located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04" s="56" t="str">
        <f t="shared" si="33"/>
        <v>[ROLE] Tech Lead | [TASK] Provide a messy but functional project for refactoring | [PROJECT] Develop a serializable domain component system consolidating advanced dataclasses, custom object mapping, pickle state control, creational patterns, and structural patterns. | [TOPICS USED] 
- Configure immutable and memory-controlled dataclasses using frozen=, slots=, kw_only=, match_args=, and weakref_slot=.
- Initialize and inspect dataclasses using InitVar, __post_init__, fields(), replace(), and is_dataclass().
- Convert and create dataclasses dynamically using asdict(), astuple(), make_dataclass(), KW_ONLY, and field.metadata.
- Implement custom JSON object conversion using json.JSONEncoder, default(), object_hook, json.dumps(), and json.loads().
- Customize serialized object state using pickle.dumps(), pickle.loads(), __getstate__, __setstate__, and __reduce__.
- Implement creational patterns using class, @classmethod, __new__, copy.copy(), and ABC.
- Implement structural object wrappers using __init__, self.component, __getattr__, Protocol, and @property.
- Implement structural abstractions and shared object references using ABC, @abstractmethod, weakref.ref(), and __slots__. | [LEVEL] Advanced | [PERSONA RULE] Act as a Tech Lead. A junior wrote this working but messy code. Tone: professional but exhausted | [HEADER RULE - STRICT] You MUST start your entire response EXACTLY with this markdown block (do not print anything before it):
### 🚀 Project #96 | Stage 4 | Python OOP | 📊 Level: Advanced | 🌐 Coding5s.com
**Project:** Project 10: Serializable Domain Component and Pattern Engine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04" s="56" t="str">
        <f t="shared" si="34"/>
        <v>[ROLE] Tech Product Manager assigning a Python OOP Jira Ticket | [TASK] Provide a guided project implementation with full solution | [PROJECT] Develop a serializable domain component system consolidating advanced dataclasses, custom object mapping, pickle state control, creational patterns, and structural patterns. | [TOPICS USED] 
- Configure immutable and memory-controlled dataclasses using frozen=, slots=, kw_only=, match_args=, and weakref_slot=.
- Initialize and inspect dataclasses using InitVar, __post_init__, fields(), replace(), and is_dataclass().
- Convert and create dataclasses dynamically using asdict(), astuple(), make_dataclass(), KW_ONLY, and field.metadata.
- Implement custom JSON object conversion using json.JSONEncoder, default(), object_hook, json.dumps(), and json.loads().
- Customize serialized object state using pickle.dumps(), pickle.loads(), __getstate__, __setstate__, and __reduce__.
- Implement creational patterns using class, @classmethod, __new__, copy.copy(), and ABC.
- Implement structural object wrappers using __init__, self.component, __getattr__, Protocol, and @property.
- Implement structural abstractions and shared object references using ABC, @abstractmethod, weakref.ref(), and __slots__.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[HEADER RULE - STRICT] You MUST start your entire response EXACTLY with this markdown block (do not print anything before it):
### 🚀 Project #96 | Stage 5 | Python OOP | 📊 Level: Advanced | 🌐 Coding5s.com
**Project:** Project 10: Serializable Domain Component and Pattern Engine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04" s="40"/>
      <c r="AF104" s="40"/>
      <c r="AG104" s="40"/>
      <c r="AH104" s="56" t="str">
        <f t="shared" si="18"/>
        <v/>
      </c>
      <c r="AI104" s="54"/>
      <c r="AJ104" s="54"/>
      <c r="AK104" s="54"/>
      <c r="AL104" s="54"/>
      <c r="AM104" s="54"/>
    </row>
    <row r="105" spans="1:39">
      <c r="A105" s="45" t="str" cm="1">
        <f t="array" ref="A105">IF(H105="PROJECT", CHAR(10) &amp; "- " &amp; _xlfn.TEXTJOIN(CHAR(10) &amp; "- ", TRUE, _xlfn._xlws.FILTER($I$9:$I$1000, ($B$9:$B$1000=B105) * ($H$9:$H$1000="Topic"))), "")</f>
        <v/>
      </c>
      <c r="B105" s="45">
        <f t="shared" si="19"/>
        <v>11</v>
      </c>
      <c r="C105" s="95">
        <v>25</v>
      </c>
      <c r="D105" s="46">
        <v>5</v>
      </c>
      <c r="E105" s="58" t="s">
        <v>46</v>
      </c>
      <c r="F105" s="67">
        <v>97</v>
      </c>
      <c r="G105" s="53" t="s">
        <v>159</v>
      </c>
      <c r="H105" s="53" t="s">
        <v>48</v>
      </c>
      <c r="I105" s="50" t="s">
        <v>945</v>
      </c>
      <c r="J105" s="51" t="s">
        <v>946</v>
      </c>
      <c r="K105" s="129" t="str">
        <f t="shared" si="20"/>
        <v xml:space="preserve">[ROLE] Friendly tutor specializing in Python OOP | [TOPIC] Implement behavioral object interactions using __call__, Protocol, @abstractmethod, setattr(), and super().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25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#97 | Stage 1 📖 Practice | Python OOP | 📊 Level: Advanced | 🌐 Coding5s.com
**Concept:** Behavioral Pattern Implementations Part 1 (__call__, Protocol, @abstractmethod, setattr(), super())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5"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behavioral object interactions using __call__, Protocol, @abstractmethod, setattr(), and super().. Topic details: Behavioral Pattern Implementations Part 1 (__call__, Protocol, @abstractmethod, setattr(), super())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#97 | Practice | Python OOP | 📊 Level: Advanced
**Topic:** Implement behavioral object interactions using __call__, Protocol, @abstractmethod, setattr(), and super().
---
 | [FOOTER RULE - STRICT] End your response with: '--- ⚡ *Coding5s Mentor System — Eliminating Epistemic Debt*' | </v>
      </c>
      <c r="M105" s="53">
        <v>0</v>
      </c>
      <c r="N105" s="102" t="str">
        <f t="shared" si="22"/>
        <v>[ROLE] Careless Python OOP Developer | [TASK] Generate debugging challenges in Python OOP | | [TOPIC] Implement behavioral object interactions using __call__, Protocol, @abstractmethod, setattr(), and super().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#97 | Stage 2 🐛 Debug | Python OOP | 📊 Level: Advanced | 🌐 Coding5s.com
Concept: Behavioral Pattern Implementations Part 1 (__call__, Protocol, @abstractmethod, setattr(), super())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5"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behavioral object interactions using __call__, Protocol, @abstractmethod, setattr(), and super().. Topic details: Behavioral Pattern Implementations Part 1 (__call__, Protocol, @abstractmethod, setattr(), super())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#97 | Debug | Python OOP | 📊 Level: Advanced
**Topic:** Implement behavioral object interactions using __call__, Protocol, @abstractmethod, setattr(), and super().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5" s="53">
        <v>0</v>
      </c>
      <c r="Q105" s="102" t="str">
        <f t="shared" si="24"/>
        <v>[ROLE] Tech Lead | [TASK] Assign incomplete Python OOP script challenges | [TOPIC] Implement behavioral object interactions using __call__, Protocol, @abstractmethod, setattr(), and super().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#97 | Stage 3 🧩 Complete | Python OOP | 📊 Level: Advanced | 🌐 Coding5s.com
**Concept:** Behavioral Pattern Implementations Part 1 (__call__, Protocol, @abstractmethod, setattr(), super())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behavioral object interactions using __call__, Protocol, @abstractmethod, setattr(), and super()..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5"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behavioral object interactions using __call__, Protocol, @abstractmethod, setattr(), and super().. Topic details: Behavioral Pattern Implementations Part 1 (__call__, Protocol, @abstractmethod, setattr(), super())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#97 | Complete | Python OOP | 📊 Level: Advanced
**Topic:** Implement behavioral object interactions using __call__, Protocol, @abstractmethod, setattr(), and super().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5" s="53">
        <v>0</v>
      </c>
      <c r="T105" s="102" t="str">
        <f t="shared" si="26"/>
        <v>[ROLE] Tech Lead | [TASK] Provide intentionally messy but functional code for learning debugging and improvement | [TOPIC] Implement behavioral object interactions using __call__, Protocol, @abstractmethod, setattr(), and super().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#97 | Stage 4 🧹 Refactor | Python OOP | 📊 Level: Advanced | 🌐 Coding5s.com
**Concept:** Behavioral Pattern Implementations Part 1 (__call__, Protocol, @abstractmethod, setattr(), super())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5"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behavioral object interactions using __call__, Protocol, @abstractmethod, setattr(), and super().. Topic details: Behavioral Pattern Implementations Part 1 (__call__, Protocol, @abstractmethod, setattr(), super())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#97 | Refactor | Python OOP | 📊 Level: Advanced
**Topic:** Implement behavioral object interactions using __call__, Protocol, @abstractmethod, setattr(), and super().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5" s="53">
        <v>0</v>
      </c>
      <c r="W105" s="87" t="str">
        <f t="shared" si="28"/>
        <v>[ROLE] Tech Product Manager assigning a Python OOP Jira Ticket | [TASK] Provide a guided implementation exercise with full solution for learning purposes | [TOPIC] Implement behavioral object interactions using __call__, Protocol, @abstractmethod, setattr(), and super().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#97 | Stage 5 | Python OOP | 📊 Level: Advanced | 🌐 Coding5s.com
**Concept:** Behavioral Pattern Implementations Part 1 (__call__, Protocol, @abstractmethod, setattr(), super())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5"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behavioral object interactions using __call__, Protocol, @abstractmethod, setattr(), and super().. Goal: Behavioral Pattern Implementations Part 1 (__call__, Protocol, @abstractmethod, setattr(), super())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#97 | Extend | Python OOP | 📊 Level: Advanced
**Topic:** Implement behavioral object interactions using __call__, Protocol, @abstractmethod, setattr(), and super().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5" s="53">
        <v>0</v>
      </c>
      <c r="Z105" s="56" t="str">
        <f t="shared" si="30"/>
        <v/>
      </c>
      <c r="AA105" s="56" t="str">
        <f t="shared" si="31"/>
        <v/>
      </c>
      <c r="AB105" s="56" t="str">
        <f t="shared" si="32"/>
        <v/>
      </c>
      <c r="AC105" s="56" t="str">
        <f t="shared" si="33"/>
        <v/>
      </c>
      <c r="AD105" s="56" t="str">
        <f t="shared" si="34"/>
        <v/>
      </c>
      <c r="AE105" s="40"/>
      <c r="AF105" s="40"/>
      <c r="AG105" s="40"/>
      <c r="AH105" s="56" t="str">
        <f t="shared" ref="AH105:AH136" si="35">IF(AE105=$B$6,AG105,"")</f>
        <v/>
      </c>
      <c r="AI105" s="54"/>
      <c r="AJ105" s="54"/>
      <c r="AK105" s="54"/>
      <c r="AL105" s="54"/>
      <c r="AM105" s="54"/>
    </row>
    <row r="106" spans="1:39">
      <c r="A106" s="45" t="str" cm="1">
        <f t="array" ref="A106">IF(H106="PROJECT", CHAR(10) &amp; "- " &amp; _xlfn.TEXTJOIN(CHAR(10) &amp; "- ", TRUE, _xlfn._xlws.FILTER($I$9:$I$1000, ($B$9:$B$1000=B106) * ($H$9:$H$1000="Topic"))), "")</f>
        <v/>
      </c>
      <c r="B106" s="45">
        <f t="shared" si="19"/>
        <v>11</v>
      </c>
      <c r="C106" s="95">
        <v>25</v>
      </c>
      <c r="D106" s="57">
        <v>5</v>
      </c>
      <c r="E106" s="58" t="s">
        <v>46</v>
      </c>
      <c r="F106" s="54">
        <v>98</v>
      </c>
      <c r="G106" s="52" t="s">
        <v>159</v>
      </c>
      <c r="H106" s="52" t="s">
        <v>48</v>
      </c>
      <c r="I106" s="61" t="s">
        <v>947</v>
      </c>
      <c r="J106" s="62" t="s">
        <v>948</v>
      </c>
      <c r="K106" s="129" t="str">
        <f t="shared" si="20"/>
        <v xml:space="preserve">[ROLE] Friendly tutor specializing in Python OOP | [TOPIC] Implement iterable behavioral patterns using list, yield, __iter__, next(), and deque.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25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#98 | Stage 1 📖 Practice | Python OOP | 📊 Level: Advanced | 🌐 Coding5s.com
**Concept:** Behavioral Pattern Implementations Part 2 (list, yield, __iter__, next(), deque)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6"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iterable behavioral patterns using list, yield, __iter__, next(), and deque.. Topic details: Behavioral Pattern Implementations Part 2 (list, yield, __iter__, next(), deque)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#98 | Practice | Python OOP | 📊 Level: Advanced
**Topic:** Implement iterable behavioral patterns using list, yield, __iter__, next(), and deque.
---
 | [FOOTER RULE - STRICT] End your response with: '--- ⚡ *Coding5s Mentor System — Eliminating Epistemic Debt*' | </v>
      </c>
      <c r="M106" s="52">
        <v>0</v>
      </c>
      <c r="N106" s="102" t="str">
        <f t="shared" si="22"/>
        <v>[ROLE] Careless Python OOP Developer | [TASK] Generate debugging challenges in Python OOP | | [TOPIC] Implement iterable behavioral patterns using list, yield, __iter__, next(), and deque.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#98 | Stage 2 🐛 Debug | Python OOP | 📊 Level: Advanced | 🌐 Coding5s.com
Concept: Behavioral Pattern Implementations Part 2 (list, yield, __iter__, next(), deque)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6"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iterable behavioral patterns using list, yield, __iter__, next(), and deque.. Topic details: Behavioral Pattern Implementations Part 2 (list, yield, __iter__, next(), deque)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#98 | Debug | Python OOP | 📊 Level: Advanced
**Topic:** Implement iterable behavioral patterns using list, yield, __iter__, next(), and deque.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6" s="52">
        <v>0</v>
      </c>
      <c r="Q106" s="102" t="str">
        <f t="shared" si="24"/>
        <v>[ROLE] Tech Lead | [TASK] Assign incomplete Python OOP script challenges | [TOPIC] Implement iterable behavioral patterns using list, yield, __iter__, next(), and deque.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#98 | Stage 3 🧩 Complete | Python OOP | 📊 Level: Advanced | 🌐 Coding5s.com
**Concept:** Behavioral Pattern Implementations Part 2 (list, yield, __iter__, next(), deque)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iterable behavioral patterns using list, yield, __iter__, next(), and deque..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6"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iterable behavioral patterns using list, yield, __iter__, next(), and deque.. Topic details: Behavioral Pattern Implementations Part 2 (list, yield, __iter__, next(), deque)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#98 | Complete | Python OOP | 📊 Level: Advanced
**Topic:** Implement iterable behavioral patterns using list, yield, __iter__, next(), and deque.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6" s="52">
        <v>0</v>
      </c>
      <c r="T106" s="102" t="str">
        <f t="shared" si="26"/>
        <v>[ROLE] Tech Lead | [TASK] Provide intentionally messy but functional code for learning debugging and improvement | [TOPIC] Implement iterable behavioral patterns using list, yield, __iter__, next(), and deque.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#98 | Stage 4 🧹 Refactor | Python OOP | 📊 Level: Advanced | 🌐 Coding5s.com
**Concept:** Behavioral Pattern Implementations Part 2 (list, yield, __iter__, next(), deque)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6"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iterable behavioral patterns using list, yield, __iter__, next(), and deque.. Topic details: Behavioral Pattern Implementations Part 2 (list, yield, __iter__, next(), deque)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#98 | Refactor | Python OOP | 📊 Level: Advanced
**Topic:** Implement iterable behavioral patterns using list, yield, __iter__, next(), and deque.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6" s="52">
        <v>0</v>
      </c>
      <c r="W106" s="87" t="str">
        <f t="shared" si="28"/>
        <v>[ROLE] Tech Product Manager assigning a Python OOP Jira Ticket | [TASK] Provide a guided implementation exercise with full solution for learning purposes | [TOPIC] Implement iterable behavioral patterns using list, yield, __iter__, next(), and deque.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#98 | Stage 5 | Python OOP | 📊 Level: Advanced | 🌐 Coding5s.com
**Concept:** Behavioral Pattern Implementations Part 2 (list, yield, __iter__, next(), deque)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6"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iterable behavioral patterns using list, yield, __iter__, next(), and deque.. Goal: Behavioral Pattern Implementations Part 2 (list, yield, __iter__, next(), deque)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#98 | Extend | Python OOP | 📊 Level: Advanced
**Topic:** Implement iterable behavioral patterns using list, yield, __iter__, next(), and deque.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6" s="52">
        <v>0</v>
      </c>
      <c r="Z106" s="56" t="str">
        <f t="shared" si="30"/>
        <v/>
      </c>
      <c r="AA106" s="56" t="str">
        <f t="shared" si="31"/>
        <v/>
      </c>
      <c r="AB106" s="56" t="str">
        <f t="shared" si="32"/>
        <v/>
      </c>
      <c r="AC106" s="56" t="str">
        <f t="shared" si="33"/>
        <v/>
      </c>
      <c r="AD106" s="56" t="str">
        <f t="shared" si="34"/>
        <v/>
      </c>
      <c r="AE106" s="40"/>
      <c r="AF106" s="40"/>
      <c r="AG106" s="40"/>
      <c r="AH106" s="56" t="str">
        <f t="shared" si="35"/>
        <v/>
      </c>
      <c r="AI106" s="54"/>
      <c r="AJ106" s="54"/>
      <c r="AK106" s="54"/>
      <c r="AL106" s="54"/>
      <c r="AM106" s="54"/>
    </row>
    <row r="107" spans="1:39">
      <c r="A107" s="45" t="str" cm="1">
        <f t="array" ref="A107">IF(H107="PROJECT", CHAR(10) &amp; "- " &amp; _xlfn.TEXTJOIN(CHAR(10) &amp; "- ", TRUE, _xlfn._xlws.FILTER($I$9:$I$1000, ($B$9:$B$1000=B107) * ($H$9:$H$1000="Topic"))), "")</f>
        <v/>
      </c>
      <c r="B107" s="45">
        <f t="shared" si="19"/>
        <v>11</v>
      </c>
      <c r="C107" s="95">
        <v>24</v>
      </c>
      <c r="D107" s="46">
        <v>5</v>
      </c>
      <c r="E107" s="58" t="s">
        <v>46</v>
      </c>
      <c r="F107" s="67">
        <v>99</v>
      </c>
      <c r="G107" s="53" t="s">
        <v>159</v>
      </c>
      <c r="H107" s="53" t="s">
        <v>48</v>
      </c>
      <c r="I107" s="50" t="s">
        <v>949</v>
      </c>
      <c r="J107" s="51" t="s">
        <v>950</v>
      </c>
      <c r="K107" s="129" t="str">
        <f t="shared" si="20"/>
        <v xml:space="preserve">[ROLE] Friendly tutor specializing in Python OOP | [TOPIC] Implement visitor-style double dispatch using class, def, getattr(), __class__, and callable().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#99 | Stage 1 📖 Practice | Python OOP | 📊 Level: Advanced | 🌐 Coding5s.com
**Concept:** Visitor-Style Double Dispatch (class, def, getattr(), __class__, callable())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7"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visitor-style double dispatch using class, def, getattr(), __class__, and callable().. Topic details: Visitor-Style Double Dispatch (class, def, getattr(), __class__, callable())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#99 | Practice | Python OOP | 📊 Level: Advanced
**Topic:** Implement visitor-style double dispatch using class, def, getattr(), __class__, and callable().
---
 | [FOOTER RULE - STRICT] End your response with: '--- ⚡ *Coding5s Mentor System — Eliminating Epistemic Debt*' | </v>
      </c>
      <c r="M107" s="53">
        <v>0</v>
      </c>
      <c r="N107" s="102" t="str">
        <f t="shared" si="22"/>
        <v>[ROLE] Careless Python OOP Developer | [TASK] Generate debugging challenges in Python OOP | | [TOPIC] Implement visitor-style double dispatch using class, def, getattr(), __class__, and callable().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#99 | Stage 2 🐛 Debug | Python OOP | 📊 Level: Advanced | 🌐 Coding5s.com
Concept: Visitor-Style Double Dispatch (class, def, getattr(), __class__, callable())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7"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visitor-style double dispatch using class, def, getattr(), __class__, and callable().. Topic details: Visitor-Style Double Dispatch (class, def, getattr(), __class__, callable())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#99 | Debug | Python OOP | 📊 Level: Advanced
**Topic:** Implement visitor-style double dispatch using class, def, getattr(), __class__, and callable().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7" s="53">
        <v>0</v>
      </c>
      <c r="Q107" s="102" t="str">
        <f t="shared" si="24"/>
        <v>[ROLE] Tech Lead | [TASK] Assign incomplete Python OOP script challenges | [TOPIC] Implement visitor-style double dispatch using class, def, getattr(), __class__, and callable().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#99 | Stage 3 🧩 Complete | Python OOP | 📊 Level: Advanced | 🌐 Coding5s.com
**Concept:** Visitor-Style Double Dispatch (class, def, getattr(), __class__, callable())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visitor-style double dispatch using class, def, getattr(), __class__, and callable()..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7"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visitor-style double dispatch using class, def, getattr(), __class__, and callable().. Topic details: Visitor-Style Double Dispatch (class, def, getattr(), __class__, callable())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#99 | Complete | Python OOP | 📊 Level: Advanced
**Topic:** Implement visitor-style double dispatch using class, def, getattr(), __class__, and callable().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7" s="53">
        <v>0</v>
      </c>
      <c r="T107" s="102" t="str">
        <f t="shared" si="26"/>
        <v>[ROLE] Tech Lead | [TASK] Provide intentionally messy but functional code for learning debugging and improvement | [TOPIC] Implement visitor-style double dispatch using class, def, getattr(), __class__, and callable().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#99 | Stage 4 🧹 Refactor | Python OOP | 📊 Level: Advanced | 🌐 Coding5s.com
**Concept:** Visitor-Style Double Dispatch (class, def, getattr(), __class__, callable())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7"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visitor-style double dispatch using class, def, getattr(), __class__, and callable().. Topic details: Visitor-Style Double Dispatch (class, def, getattr(), __class__, callable())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#99 | Refactor | Python OOP | 📊 Level: Advanced
**Topic:** Implement visitor-style double dispatch using class, def, getattr(), __class__, and callable().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7" s="53">
        <v>0</v>
      </c>
      <c r="W107" s="87" t="str">
        <f t="shared" si="28"/>
        <v>[ROLE] Tech Product Manager assigning a Python OOP Jira Ticket | [TASK] Provide a guided implementation exercise with full solution for learning purposes | [TOPIC] Implement visitor-style double dispatch using class, def, getattr(), __class__, and callable().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#99 | Stage 5 | Python OOP | 📊 Level: Advanced | 🌐 Coding5s.com
**Concept:** Visitor-Style Double Dispatch (class, def, getattr(), __class__, callable())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7"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visitor-style double dispatch using class, def, getattr(), __class__, and callable().. Goal: Visitor-Style Double Dispatch (class, def, getattr(), __class__, callable())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#99 | Extend | Python OOP | 📊 Level: Advanced
**Topic:** Implement visitor-style double dispatch using class, def, getattr(), __class__, and callable().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7" s="53">
        <v>0</v>
      </c>
      <c r="Z107" s="56" t="str">
        <f t="shared" si="30"/>
        <v/>
      </c>
      <c r="AA107" s="56" t="str">
        <f t="shared" si="31"/>
        <v/>
      </c>
      <c r="AB107" s="56" t="str">
        <f t="shared" si="32"/>
        <v/>
      </c>
      <c r="AC107" s="56" t="str">
        <f t="shared" si="33"/>
        <v/>
      </c>
      <c r="AD107" s="56" t="str">
        <f t="shared" si="34"/>
        <v/>
      </c>
      <c r="AE107" s="40"/>
      <c r="AF107" s="40"/>
      <c r="AG107" s="40"/>
      <c r="AH107" s="56" t="str">
        <f t="shared" si="35"/>
        <v/>
      </c>
      <c r="AI107" s="54"/>
      <c r="AJ107" s="54"/>
      <c r="AK107" s="54"/>
      <c r="AL107" s="54"/>
      <c r="AM107" s="54"/>
    </row>
    <row r="108" spans="1:39">
      <c r="A108" s="45" t="str" cm="1">
        <f t="array" ref="A108">IF(H108="PROJECT", CHAR(10) &amp; "- " &amp; _xlfn.TEXTJOIN(CHAR(10) &amp; "- ", TRUE, _xlfn._xlws.FILTER($I$9:$I$1000, ($B$9:$B$1000=B108) * ($H$9:$H$1000="Topic"))), "")</f>
        <v/>
      </c>
      <c r="B108" s="45">
        <f t="shared" si="19"/>
        <v>11</v>
      </c>
      <c r="C108" s="95">
        <v>22</v>
      </c>
      <c r="D108" s="57">
        <v>4</v>
      </c>
      <c r="E108" s="58" t="s">
        <v>46</v>
      </c>
      <c r="F108" s="54">
        <v>100</v>
      </c>
      <c r="G108" s="52" t="s">
        <v>159</v>
      </c>
      <c r="H108" s="52" t="s">
        <v>48</v>
      </c>
      <c r="I108" s="61" t="s">
        <v>951</v>
      </c>
      <c r="J108" s="62" t="s">
        <v>952</v>
      </c>
      <c r="K108" s="129" t="str">
        <f t="shared" si="20"/>
        <v xml:space="preserve">[ROLE] Friendly tutor specializing in Python OOP | [TOPIC] Refactor responsibilities into focused objects using class, def, __init__, and @property.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#100 | Stage 1 📖 Practice | Python OOP | 📊 Level: Advanced | 🌐 Coding5s.com
**Concept:** Single Responsibility Refactoring (class, def, __init__, @property)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8"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Refactor responsibilities into focused objects using class, def, __init__, and @property.. Topic details: Single Responsibility Refactoring (class, def, __init__, @property)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#100 | Practice | Python OOP | 📊 Level: Advanced
**Topic:** Refactor responsibilities into focused objects using class, def, __init__, and @property.
---
 | [FOOTER RULE - STRICT] End your response with: '--- ⚡ *Coding5s Mentor System — Eliminating Epistemic Debt*' | </v>
      </c>
      <c r="M108" s="52">
        <v>0</v>
      </c>
      <c r="N108" s="102" t="str">
        <f t="shared" si="22"/>
        <v>[ROLE] Careless Python OOP Developer | [TASK] Generate debugging challenges in Python OOP | | [TOPIC] Refactor responsibilities into focused objects using class, def, __init__, and @property.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#100 | Stage 2 🐛 Debug | Python OOP | 📊 Level: Advanced | 🌐 Coding5s.com
Concept: Single Responsibility Refactoring (class, def, __init__, @property)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8"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Refactor responsibilities into focused objects using class, def, __init__, and @property.. Topic details: Single Responsibility Refactoring (class, def, __init__, @property)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#100 | Debug | Python OOP | 📊 Level: Advanced
**Topic:** Refactor responsibilities into focused objects using class, def, __init__, and @property.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8" s="52">
        <v>0</v>
      </c>
      <c r="Q108" s="102" t="str">
        <f t="shared" si="24"/>
        <v>[ROLE] Tech Lead | [TASK] Assign incomplete Python OOP script challenges | [TOPIC] Refactor responsibilities into focused objects using class, def, __init__, and @property.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#100 | Stage 3 🧩 Complete | Python OOP | 📊 Level: Advanced | 🌐 Coding5s.com
**Concept:** Single Responsibility Refactoring (class, def, __init__, @property)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Refactor responsibilities into focused objects using class, def, __init__, and @property..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8"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Refactor responsibilities into focused objects using class, def, __init__, and @property.. Topic details: Single Responsibility Refactoring (class, def, __init__, @property)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#100 | Complete | Python OOP | 📊 Level: Advanced
**Topic:** Refactor responsibilities into focused objects using class, def, __init__, and @property.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8" s="52">
        <v>0</v>
      </c>
      <c r="T108" s="102" t="str">
        <f t="shared" si="26"/>
        <v>[ROLE] Tech Lead | [TASK] Provide intentionally messy but functional code for learning debugging and improvement | [TOPIC] Refactor responsibilities into focused objects using class, def, __init__, and @property.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#100 | Stage 4 🧹 Refactor | Python OOP | 📊 Level: Advanced | 🌐 Coding5s.com
**Concept:** Single Responsibility Refactoring (class, def, __init__, @property)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8"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Refactor responsibilities into focused objects using class, def, __init__, and @property.. Topic details: Single Responsibility Refactoring (class, def, __init__, @property)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#100 | Refactor | Python OOP | 📊 Level: Advanced
**Topic:** Refactor responsibilities into focused objects using class, def, __init__, and @property.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8" s="52">
        <v>0</v>
      </c>
      <c r="W108" s="87" t="str">
        <f t="shared" si="28"/>
        <v>[ROLE] Tech Product Manager assigning a Python OOP Jira Ticket | [TASK] Provide a guided implementation exercise with full solution for learning purposes | [TOPIC] Refactor responsibilities into focused objects using class, def, __init__, and @property.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#100 | Stage 5 | Python OOP | 📊 Level: Advanced | 🌐 Coding5s.com
**Concept:** Single Responsibility Refactoring (class, def, __init__, @property)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8"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Refactor responsibilities into focused objects using class, def, __init__, and @property.. Goal: Single Responsibility Refactoring (class, def, __init__, @property)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#100 | Extend | Python OOP | 📊 Level: Advanced
**Topic:** Refactor responsibilities into focused objects using class, def, __init__, and @property.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8" s="52">
        <v>0</v>
      </c>
      <c r="Z108" s="56" t="str">
        <f t="shared" si="30"/>
        <v/>
      </c>
      <c r="AA108" s="56" t="str">
        <f t="shared" si="31"/>
        <v/>
      </c>
      <c r="AB108" s="56" t="str">
        <f t="shared" si="32"/>
        <v/>
      </c>
      <c r="AC108" s="56" t="str">
        <f t="shared" si="33"/>
        <v/>
      </c>
      <c r="AD108" s="56" t="str">
        <f t="shared" si="34"/>
        <v/>
      </c>
      <c r="AE108" s="40"/>
      <c r="AF108" s="40"/>
      <c r="AG108" s="40"/>
      <c r="AH108" s="56" t="str">
        <f t="shared" si="35"/>
        <v/>
      </c>
      <c r="AI108" s="54"/>
      <c r="AJ108" s="54"/>
      <c r="AK108" s="54"/>
      <c r="AL108" s="54"/>
      <c r="AM108" s="54"/>
    </row>
    <row r="109" spans="1:39">
      <c r="A109" s="45" t="str" cm="1">
        <f t="array" ref="A109">IF(H109="PROJECT", CHAR(10) &amp; "- " &amp; _xlfn.TEXTJOIN(CHAR(10) &amp; "- ", TRUE, _xlfn._xlws.FILTER($I$9:$I$1000, ($B$9:$B$1000=B109) * ($H$9:$H$1000="Topic"))), "")</f>
        <v/>
      </c>
      <c r="B109" s="45">
        <f t="shared" si="19"/>
        <v>11</v>
      </c>
      <c r="C109" s="95">
        <v>24</v>
      </c>
      <c r="D109" s="46">
        <v>5</v>
      </c>
      <c r="E109" s="58" t="s">
        <v>46</v>
      </c>
      <c r="F109" s="67">
        <v>101</v>
      </c>
      <c r="G109" s="53" t="s">
        <v>159</v>
      </c>
      <c r="H109" s="53" t="s">
        <v>48</v>
      </c>
      <c r="I109" s="50" t="s">
        <v>953</v>
      </c>
      <c r="J109" s="51" t="s">
        <v>954</v>
      </c>
      <c r="K109" s="129" t="str">
        <f t="shared" si="20"/>
        <v xml:space="preserve">[ROLE] Friendly tutor specializing in Python OOP | [TOPIC] Implement extension-oriented abstractions using ABC, @abstractmethod, Protocol, super(), and register().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#101 | Stage 1 📖 Practice | Python OOP | 📊 Level: Advanced | 🌐 Coding5s.com
**Concept:** Open/Closed Extension Mechanics (ABC, @abstractmethod, Protocol, super(), register())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9"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extension-oriented abstractions using ABC, @abstractmethod, Protocol, super(), and register().. Topic details: Open/Closed Extension Mechanics (ABC, @abstractmethod, Protocol, super(), register())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#101 | Practice | Python OOP | 📊 Level: Advanced
**Topic:** Implement extension-oriented abstractions using ABC, @abstractmethod, Protocol, super(), and register().
---
 | [FOOTER RULE - STRICT] End your response with: '--- ⚡ *Coding5s Mentor System — Eliminating Epistemic Debt*' | </v>
      </c>
      <c r="M109" s="53">
        <v>0</v>
      </c>
      <c r="N109" s="102" t="str">
        <f t="shared" si="22"/>
        <v>[ROLE] Careless Python OOP Developer | [TASK] Generate debugging challenges in Python OOP | | [TOPIC] Implement extension-oriented abstractions using ABC, @abstractmethod, Protocol, super(), and register().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#101 | Stage 2 🐛 Debug | Python OOP | 📊 Level: Advanced | 🌐 Coding5s.com
Concept: Open/Closed Extension Mechanics (ABC, @abstractmethod, Protocol, super(), register())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9"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extension-oriented abstractions using ABC, @abstractmethod, Protocol, super(), and register().. Topic details: Open/Closed Extension Mechanics (ABC, @abstractmethod, Protocol, super(), register())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#101 | Debug | Python OOP | 📊 Level: Advanced
**Topic:** Implement extension-oriented abstractions using ABC, @abstractmethod, Protocol, super(), and register().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9" s="53">
        <v>0</v>
      </c>
      <c r="Q109" s="102" t="str">
        <f t="shared" si="24"/>
        <v>[ROLE] Tech Lead | [TASK] Assign incomplete Python OOP script challenges | [TOPIC] Implement extension-oriented abstractions using ABC, @abstractmethod, Protocol, super(), and register().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#101 | Stage 3 🧩 Complete | Python OOP | 📊 Level: Advanced | 🌐 Coding5s.com
**Concept:** Open/Closed Extension Mechanics (ABC, @abstractmethod, Protocol, super(), register())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extension-oriented abstractions using ABC, @abstractmethod, Protocol, super(), and register()..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9"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extension-oriented abstractions using ABC, @abstractmethod, Protocol, super(), and register().. Topic details: Open/Closed Extension Mechanics (ABC, @abstractmethod, Protocol, super(), register())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#101 | Complete | Python OOP | 📊 Level: Advanced
**Topic:** Implement extension-oriented abstractions using ABC, @abstractmethod, Protocol, super(), and register().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9" s="53">
        <v>0</v>
      </c>
      <c r="T109" s="102" t="str">
        <f t="shared" si="26"/>
        <v>[ROLE] Tech Lead | [TASK] Provide intentionally messy but functional code for learning debugging and improvement | [TOPIC] Implement extension-oriented abstractions using ABC, @abstractmethod, Protocol, super(), and register().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#101 | Stage 4 🧹 Refactor | Python OOP | 📊 Level: Advanced | 🌐 Coding5s.com
**Concept:** Open/Closed Extension Mechanics (ABC, @abstractmethod, Protocol, super(), register())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9"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extension-oriented abstractions using ABC, @abstractmethod, Protocol, super(), and register().. Topic details: Open/Closed Extension Mechanics (ABC, @abstractmethod, Protocol, super(), register())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#101 | Refactor | Python OOP | 📊 Level: Advanced
**Topic:** Implement extension-oriented abstractions using ABC, @abstractmethod, Protocol, super(), and register().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9" s="53">
        <v>0</v>
      </c>
      <c r="W109" s="87" t="str">
        <f t="shared" si="28"/>
        <v>[ROLE] Tech Product Manager assigning a Python OOP Jira Ticket | [TASK] Provide a guided implementation exercise with full solution for learning purposes | [TOPIC] Implement extension-oriented abstractions using ABC, @abstractmethod, Protocol, super(), and register().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#101 | Stage 5 | Python OOP | 📊 Level: Advanced | 🌐 Coding5s.com
**Concept:** Open/Closed Extension Mechanics (ABC, @abstractmethod, Protocol, super(), register())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9"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extension-oriented abstractions using ABC, @abstractmethod, Protocol, super(), and register().. Goal: Open/Closed Extension Mechanics (ABC, @abstractmethod, Protocol, super(), register())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#101 | Extend | Python OOP | 📊 Level: Advanced
**Topic:** Implement extension-oriented abstractions using ABC, @abstractmethod, Protocol, super(), and register().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9" s="53">
        <v>0</v>
      </c>
      <c r="Z109" s="56" t="str">
        <f t="shared" si="30"/>
        <v/>
      </c>
      <c r="AA109" s="56" t="str">
        <f t="shared" si="31"/>
        <v/>
      </c>
      <c r="AB109" s="56" t="str">
        <f t="shared" si="32"/>
        <v/>
      </c>
      <c r="AC109" s="56" t="str">
        <f t="shared" si="33"/>
        <v/>
      </c>
      <c r="AD109" s="56" t="str">
        <f t="shared" si="34"/>
        <v/>
      </c>
      <c r="AE109" s="40"/>
      <c r="AF109" s="40"/>
      <c r="AG109" s="40"/>
      <c r="AH109" s="56" t="str">
        <f t="shared" si="35"/>
        <v/>
      </c>
      <c r="AI109" s="54"/>
      <c r="AJ109" s="54"/>
      <c r="AK109" s="54"/>
      <c r="AL109" s="54"/>
      <c r="AM109" s="54"/>
    </row>
    <row r="110" spans="1:39">
      <c r="A110" s="45" t="str" cm="1">
        <f t="array" ref="A110">IF(H110="PROJECT", CHAR(10) &amp; "- " &amp; _xlfn.TEXTJOIN(CHAR(10) &amp; "- ", TRUE, _xlfn._xlws.FILTER($I$9:$I$1000, ($B$9:$B$1000=B110) * ($H$9:$H$1000="Topic"))), "")</f>
        <v/>
      </c>
      <c r="B110" s="45">
        <f t="shared" si="19"/>
        <v>11</v>
      </c>
      <c r="C110" s="95">
        <v>24</v>
      </c>
      <c r="D110" s="57">
        <v>5</v>
      </c>
      <c r="E110" s="58" t="s">
        <v>46</v>
      </c>
      <c r="F110" s="54">
        <v>102</v>
      </c>
      <c r="G110" s="52" t="s">
        <v>159</v>
      </c>
      <c r="H110" s="52" t="s">
        <v>48</v>
      </c>
      <c r="I110" s="61" t="s">
        <v>955</v>
      </c>
      <c r="J110" s="62" t="s">
        <v>956</v>
      </c>
      <c r="K110" s="129" t="str">
        <f t="shared" si="20"/>
        <v xml:space="preserve">[ROLE] Friendly tutor specializing in Python OOP | [TOPIC] Validate substitutable object behavior using isinstance(), issubclass(), assert, super(), and NotImplementedError.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#102 | Stage 1 📖 Practice | Python OOP | 📊 Level: Advanced | 🌐 Coding5s.com
**Concept:** Liskov Substitution Checks (isinstance(), issubclass(), assert, super(), NotImplementedError)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0"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Validate substitutable object behavior using isinstance(), issubclass(), assert, super(), and NotImplementedError.. Topic details: Liskov Substitution Checks (isinstance(), issubclass(), assert, super(), NotImplementedError)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#102 | Practice | Python OOP | 📊 Level: Advanced
**Topic:** Validate substitutable object behavior using isinstance(), issubclass(), assert, super(), and NotImplementedError.
---
 | [FOOTER RULE - STRICT] End your response with: '--- ⚡ *Coding5s Mentor System — Eliminating Epistemic Debt*' | </v>
      </c>
      <c r="M110" s="52">
        <v>0</v>
      </c>
      <c r="N110" s="102" t="str">
        <f t="shared" si="22"/>
        <v>[ROLE] Careless Python OOP Developer | [TASK] Generate debugging challenges in Python OOP | | [TOPIC] Validate substitutable object behavior using isinstance(), issubclass(), assert, super(), and NotImplementedError.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#102 | Stage 2 🐛 Debug | Python OOP | 📊 Level: Advanced | 🌐 Coding5s.com
Concept: Liskov Substitution Checks (isinstance(), issubclass(), assert, super(), NotImplementedError)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0"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Validate substitutable object behavior using isinstance(), issubclass(), assert, super(), and NotImplementedError.. Topic details: Liskov Substitution Checks (isinstance(), issubclass(), assert, super(), NotImplementedError)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#102 | Debug | Python OOP | 📊 Level: Advanced
**Topic:** Validate substitutable object behavior using isinstance(), issubclass(), assert, super(), and NotImplementedError.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0" s="52">
        <v>0</v>
      </c>
      <c r="Q110" s="102" t="str">
        <f t="shared" si="24"/>
        <v>[ROLE] Tech Lead | [TASK] Assign incomplete Python OOP script challenges | [TOPIC] Validate substitutable object behavior using isinstance(), issubclass(), assert, super(), and NotImplementedError.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#102 | Stage 3 🧩 Complete | Python OOP | 📊 Level: Advanced | 🌐 Coding5s.com
**Concept:** Liskov Substitution Checks (isinstance(), issubclass(), assert, super(), NotImplementedError)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Validate substitutable object behavior using isinstance(), issubclass(), assert, super(), and NotImplementedError..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0"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Validate substitutable object behavior using isinstance(), issubclass(), assert, super(), and NotImplementedError.. Topic details: Liskov Substitution Checks (isinstance(), issubclass(), assert, super(), NotImplementedError)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#102 | Complete | Python OOP | 📊 Level: Advanced
**Topic:** Validate substitutable object behavior using isinstance(), issubclass(), assert, super(), and NotImplementedError.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0" s="52">
        <v>0</v>
      </c>
      <c r="T110" s="102" t="str">
        <f t="shared" si="26"/>
        <v>[ROLE] Tech Lead | [TASK] Provide intentionally messy but functional code for learning debugging and improvement | [TOPIC] Validate substitutable object behavior using isinstance(), issubclass(), assert, super(), and NotImplementedError.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#102 | Stage 4 🧹 Refactor | Python OOP | 📊 Level: Advanced | 🌐 Coding5s.com
**Concept:** Liskov Substitution Checks (isinstance(), issubclass(), assert, super(), NotImplementedError)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0"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Validate substitutable object behavior using isinstance(), issubclass(), assert, super(), and NotImplementedError.. Topic details: Liskov Substitution Checks (isinstance(), issubclass(), assert, super(), NotImplementedError)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#102 | Refactor | Python OOP | 📊 Level: Advanced
**Topic:** Validate substitutable object behavior using isinstance(), issubclass(), assert, super(), and NotImplementedError.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0" s="52">
        <v>0</v>
      </c>
      <c r="W110" s="87" t="str">
        <f t="shared" si="28"/>
        <v>[ROLE] Tech Product Manager assigning a Python OOP Jira Ticket | [TASK] Provide a guided implementation exercise with full solution for learning purposes | [TOPIC] Validate substitutable object behavior using isinstance(), issubclass(), assert, super(), and NotImplementedError.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#102 | Stage 5 | Python OOP | 📊 Level: Advanced | 🌐 Coding5s.com
**Concept:** Liskov Substitution Checks (isinstance(), issubclass(), assert, super(), NotImplementedError)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0"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Validate substitutable object behavior using isinstance(), issubclass(), assert, super(), and NotImplementedError.. Goal: Liskov Substitution Checks (isinstance(), issubclass(), assert, super(), NotImplementedError)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#102 | Extend | Python OOP | 📊 Level: Advanced
**Topic:** Validate substitutable object behavior using isinstance(), issubclass(), assert, super(), and NotImplementedError.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0" s="52">
        <v>0</v>
      </c>
      <c r="Z110" s="56" t="str">
        <f t="shared" si="30"/>
        <v/>
      </c>
      <c r="AA110" s="56" t="str">
        <f t="shared" si="31"/>
        <v/>
      </c>
      <c r="AB110" s="56" t="str">
        <f t="shared" si="32"/>
        <v/>
      </c>
      <c r="AC110" s="56" t="str">
        <f t="shared" si="33"/>
        <v/>
      </c>
      <c r="AD110" s="56" t="str">
        <f t="shared" si="34"/>
        <v/>
      </c>
      <c r="AE110" s="40"/>
      <c r="AF110" s="40"/>
      <c r="AG110" s="40"/>
      <c r="AH110" s="56" t="str">
        <f t="shared" si="35"/>
        <v/>
      </c>
      <c r="AI110" s="54"/>
      <c r="AJ110" s="54"/>
      <c r="AK110" s="54"/>
      <c r="AL110" s="54"/>
      <c r="AM110" s="54"/>
    </row>
    <row r="111" spans="1:39">
      <c r="A111" s="45" t="str" cm="1">
        <f t="array" ref="A111">IF(H111="PROJECT", CHAR(10) &amp; "- " &amp; _xlfn.TEXTJOIN(CHAR(10) &amp; "- ", TRUE, _xlfn._xlws.FILTER($I$9:$I$1000, ($B$9:$B$1000=B111) * ($H$9:$H$1000="Topic"))), "")</f>
        <v/>
      </c>
      <c r="B111" s="45">
        <f t="shared" si="19"/>
        <v>11</v>
      </c>
      <c r="C111" s="95">
        <v>22</v>
      </c>
      <c r="D111" s="46">
        <v>4</v>
      </c>
      <c r="E111" s="58" t="s">
        <v>46</v>
      </c>
      <c r="F111" s="67">
        <v>103</v>
      </c>
      <c r="G111" s="53" t="s">
        <v>159</v>
      </c>
      <c r="H111" s="53" t="s">
        <v>48</v>
      </c>
      <c r="I111" s="50" t="s">
        <v>957</v>
      </c>
      <c r="J111" s="51" t="s">
        <v>958</v>
      </c>
      <c r="K111" s="129" t="str">
        <f t="shared" si="20"/>
        <v xml:space="preserve">[ROLE] Friendly tutor specializing in Python OOP | [TOPIC] Separate client-specific interfaces using Protocol, ABC, @abstractmethod, and @runtime_checkable.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#103 | Stage 1 📖 Practice | Python OOP | 📊 Level: Advanced | 🌐 Coding5s.com
**Concept:** Interface Segregation Mechanics (Protocol, ABC, @abstractmethod, @runtime_checkable)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1"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Separate client-specific interfaces using Protocol, ABC, @abstractmethod, and @runtime_checkable.. Topic details: Interface Segregation Mechanics (Protocol, ABC, @abstractmethod, @runtime_checkable)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#103 | Practice | Python OOP | 📊 Level: Advanced
**Topic:** Separate client-specific interfaces using Protocol, ABC, @abstractmethod, and @runtime_checkable.
---
 | [FOOTER RULE - STRICT] End your response with: '--- ⚡ *Coding5s Mentor System — Eliminating Epistemic Debt*' | </v>
      </c>
      <c r="M111" s="53">
        <v>0</v>
      </c>
      <c r="N111" s="102" t="str">
        <f t="shared" si="22"/>
        <v>[ROLE] Careless Python OOP Developer | [TASK] Generate debugging challenges in Python OOP | | [TOPIC] Separate client-specific interfaces using Protocol, ABC, @abstractmethod, and @runtime_checkable.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#103 | Stage 2 🐛 Debug | Python OOP | 📊 Level: Advanced | 🌐 Coding5s.com
Concept: Interface Segregation Mechanics (Protocol, ABC, @abstractmethod, @runtime_checkable)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1"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Separate client-specific interfaces using Protocol, ABC, @abstractmethod, and @runtime_checkable.. Topic details: Interface Segregation Mechanics (Protocol, ABC, @abstractmethod, @runtime_checkable)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#103 | Debug | Python OOP | 📊 Level: Advanced
**Topic:** Separate client-specific interfaces using Protocol, ABC, @abstractmethod, and @runtime_checkable.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1" s="53">
        <v>0</v>
      </c>
      <c r="Q111" s="102" t="str">
        <f t="shared" si="24"/>
        <v>[ROLE] Tech Lead | [TASK] Assign incomplete Python OOP script challenges | [TOPIC] Separate client-specific interfaces using Protocol, ABC, @abstractmethod, and @runtime_checkable.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#103 | Stage 3 🧩 Complete | Python OOP | 📊 Level: Advanced | 🌐 Coding5s.com
**Concept:** Interface Segregation Mechanics (Protocol, ABC, @abstractmethod, @runtime_checkable)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Separate client-specific interfaces using Protocol, ABC, @abstractmethod, and @runtime_checkable..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1"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Separate client-specific interfaces using Protocol, ABC, @abstractmethod, and @runtime_checkable.. Topic details: Interface Segregation Mechanics (Protocol, ABC, @abstractmethod, @runtime_checkable)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#103 | Complete | Python OOP | 📊 Level: Advanced
**Topic:** Separate client-specific interfaces using Protocol, ABC, @abstractmethod, and @runtime_checkable.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1" s="53">
        <v>0</v>
      </c>
      <c r="T111" s="102" t="str">
        <f t="shared" si="26"/>
        <v>[ROLE] Tech Lead | [TASK] Provide intentionally messy but functional code for learning debugging and improvement | [TOPIC] Separate client-specific interfaces using Protocol, ABC, @abstractmethod, and @runtime_checkable.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#103 | Stage 4 🧹 Refactor | Python OOP | 📊 Level: Advanced | 🌐 Coding5s.com
**Concept:** Interface Segregation Mechanics (Protocol, ABC, @abstractmethod, @runtime_checkable)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1"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Separate client-specific interfaces using Protocol, ABC, @abstractmethod, and @runtime_checkable.. Topic details: Interface Segregation Mechanics (Protocol, ABC, @abstractmethod, @runtime_checkable)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#103 | Refactor | Python OOP | 📊 Level: Advanced
**Topic:** Separate client-specific interfaces using Protocol, ABC, @abstractmethod, and @runtime_checkable.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1" s="53">
        <v>0</v>
      </c>
      <c r="W111" s="87" t="str">
        <f t="shared" si="28"/>
        <v>[ROLE] Tech Product Manager assigning a Python OOP Jira Ticket | [TASK] Provide a guided implementation exercise with full solution for learning purposes | [TOPIC] Separate client-specific interfaces using Protocol, ABC, @abstractmethod, and @runtime_checkable.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#103 | Stage 5 | Python OOP | 📊 Level: Advanced | 🌐 Coding5s.com
**Concept:** Interface Segregation Mechanics (Protocol, ABC, @abstractmethod, @runtime_checkable)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1"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Separate client-specific interfaces using Protocol, ABC, @abstractmethod, and @runtime_checkable.. Goal: Interface Segregation Mechanics (Protocol, ABC, @abstractmethod, @runtime_checkable)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#103 | Extend | Python OOP | 📊 Level: Advanced
**Topic:** Separate client-specific interfaces using Protocol, ABC, @abstractmethod, and @runtime_checkable.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1" s="53">
        <v>0</v>
      </c>
      <c r="Z111" s="56" t="str">
        <f t="shared" si="30"/>
        <v/>
      </c>
      <c r="AA111" s="56" t="str">
        <f t="shared" si="31"/>
        <v/>
      </c>
      <c r="AB111" s="56" t="str">
        <f t="shared" si="32"/>
        <v/>
      </c>
      <c r="AC111" s="56" t="str">
        <f t="shared" si="33"/>
        <v/>
      </c>
      <c r="AD111" s="56" t="str">
        <f t="shared" si="34"/>
        <v/>
      </c>
      <c r="AE111" s="40"/>
      <c r="AF111" s="40"/>
      <c r="AG111" s="40"/>
      <c r="AH111" s="56" t="str">
        <f t="shared" si="35"/>
        <v/>
      </c>
      <c r="AI111" s="54"/>
      <c r="AJ111" s="54"/>
      <c r="AK111" s="54"/>
      <c r="AL111" s="54"/>
      <c r="AM111" s="54"/>
    </row>
    <row r="112" spans="1:39">
      <c r="A112" s="45" t="str" cm="1">
        <f t="array" ref="A112">IF(H112="PROJECT", CHAR(10) &amp; "- " &amp; _xlfn.TEXTJOIN(CHAR(10) &amp; "- ", TRUE, _xlfn._xlws.FILTER($I$9:$I$1000, ($B$9:$B$1000=B112) * ($H$9:$H$1000="Topic"))), "")</f>
        <v/>
      </c>
      <c r="B112" s="45">
        <f t="shared" si="19"/>
        <v>11</v>
      </c>
      <c r="C112" s="95">
        <v>24</v>
      </c>
      <c r="D112" s="57">
        <v>5</v>
      </c>
      <c r="E112" s="58" t="s">
        <v>46</v>
      </c>
      <c r="F112" s="54">
        <v>104</v>
      </c>
      <c r="G112" s="52" t="s">
        <v>159</v>
      </c>
      <c r="H112" s="52" t="s">
        <v>48</v>
      </c>
      <c r="I112" s="61" t="s">
        <v>959</v>
      </c>
      <c r="J112" s="62" t="s">
        <v>960</v>
      </c>
      <c r="K112" s="129" t="str">
        <f t="shared" si="20"/>
        <v xml:space="preserve">[ROLE] Friendly tutor specializing in Python OOP | [TOPIC] Invert object dependencies using Protocol, ABC, __init__, @property, and super().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#104 | Stage 1 📖 Practice | Python OOP | 📊 Level: Advanced | 🌐 Coding5s.com
**Concept:** Dependency Inversion Mechanics (Protocol, ABC, __init__, @property, super())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2"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Invert object dependencies using Protocol, ABC, __init__, @property, and super().. Topic details: Dependency Inversion Mechanics (Protocol, ABC, __init__, @property, super())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#104 | Practice | Python OOP | 📊 Level: Advanced
**Topic:** Invert object dependencies using Protocol, ABC, __init__, @property, and super().
---
 | [FOOTER RULE - STRICT] End your response with: '--- ⚡ *Coding5s Mentor System — Eliminating Epistemic Debt*' | </v>
      </c>
      <c r="M112" s="52">
        <v>0</v>
      </c>
      <c r="N112" s="102" t="str">
        <f t="shared" si="22"/>
        <v>[ROLE] Careless Python OOP Developer | [TASK] Generate debugging challenges in Python OOP | | [TOPIC] Invert object dependencies using Protocol, ABC, __init__, @property, and super().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#104 | Stage 2 🐛 Debug | Python OOP | 📊 Level: Advanced | 🌐 Coding5s.com
Concept: Dependency Inversion Mechanics (Protocol, ABC, __init__, @property, super())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2"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Invert object dependencies using Protocol, ABC, __init__, @property, and super().. Topic details: Dependency Inversion Mechanics (Protocol, ABC, __init__, @property, super())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#104 | Debug | Python OOP | 📊 Level: Advanced
**Topic:** Invert object dependencies using Protocol, ABC, __init__, @property, and super().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2" s="52">
        <v>0</v>
      </c>
      <c r="Q112" s="102" t="str">
        <f t="shared" si="24"/>
        <v>[ROLE] Tech Lead | [TASK] Assign incomplete Python OOP script challenges | [TOPIC] Invert object dependencies using Protocol, ABC, __init__, @property, and super().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#104 | Stage 3 🧩 Complete | Python OOP | 📊 Level: Advanced | 🌐 Coding5s.com
**Concept:** Dependency Inversion Mechanics (Protocol, ABC, __init__, @property, super())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Invert object dependencies using Protocol, ABC, __init__, @property, and super()..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2"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Invert object dependencies using Protocol, ABC, __init__, @property, and super().. Topic details: Dependency Inversion Mechanics (Protocol, ABC, __init__, @property, super())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#104 | Complete | Python OOP | 📊 Level: Advanced
**Topic:** Invert object dependencies using Protocol, ABC, __init__, @property, and super().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2" s="52">
        <v>0</v>
      </c>
      <c r="T112" s="102" t="str">
        <f t="shared" si="26"/>
        <v>[ROLE] Tech Lead | [TASK] Provide intentionally messy but functional code for learning debugging and improvement | [TOPIC] Invert object dependencies using Protocol, ABC, __init__, @property, and super().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#104 | Stage 4 🧹 Refactor | Python OOP | 📊 Level: Advanced | 🌐 Coding5s.com
**Concept:** Dependency Inversion Mechanics (Protocol, ABC, __init__, @property, super())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2"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Invert object dependencies using Protocol, ABC, __init__, @property, and super().. Topic details: Dependency Inversion Mechanics (Protocol, ABC, __init__, @property, super())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#104 | Refactor | Python OOP | 📊 Level: Advanced
**Topic:** Invert object dependencies using Protocol, ABC, __init__, @property, and super().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2" s="52">
        <v>0</v>
      </c>
      <c r="W112" s="87" t="str">
        <f t="shared" si="28"/>
        <v>[ROLE] Tech Product Manager assigning a Python OOP Jira Ticket | [TASK] Provide a guided implementation exercise with full solution for learning purposes | [TOPIC] Invert object dependencies using Protocol, ABC, __init__, @property, and super().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#104 | Stage 5 | Python OOP | 📊 Level: Advanced | 🌐 Coding5s.com
**Concept:** Dependency Inversion Mechanics (Protocol, ABC, __init__, @property, super())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2"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Invert object dependencies using Protocol, ABC, __init__, @property, and super().. Goal: Dependency Inversion Mechanics (Protocol, ABC, __init__, @property, super())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#104 | Extend | Python OOP | 📊 Level: Advanced
**Topic:** Invert object dependencies using Protocol, ABC, __init__, @property, and super().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2" s="52">
        <v>0</v>
      </c>
      <c r="Z112" s="56" t="str">
        <f t="shared" si="30"/>
        <v/>
      </c>
      <c r="AA112" s="56" t="str">
        <f t="shared" si="31"/>
        <v/>
      </c>
      <c r="AB112" s="56" t="str">
        <f t="shared" si="32"/>
        <v/>
      </c>
      <c r="AC112" s="56" t="str">
        <f t="shared" si="33"/>
        <v/>
      </c>
      <c r="AD112" s="56" t="str">
        <f t="shared" si="34"/>
        <v/>
      </c>
      <c r="AE112" s="40"/>
      <c r="AF112" s="40"/>
      <c r="AG112" s="40"/>
      <c r="AH112" s="56" t="str">
        <f t="shared" si="35"/>
        <v/>
      </c>
      <c r="AI112" s="54"/>
      <c r="AJ112" s="54"/>
      <c r="AK112" s="54"/>
      <c r="AL112" s="54"/>
      <c r="AM112" s="54"/>
    </row>
    <row r="113" spans="1:39">
      <c r="A113" s="45" t="str" cm="1">
        <f t="array" ref="A113">IF(H113="PROJECT", CHAR(10) &amp; "- " &amp; _xlfn.TEXTJOIN(CHAR(10) &amp; "- ", TRUE, _xlfn._xlws.FILTER($I$9:$I$1000, ($B$9:$B$1000=B113) * ($H$9:$H$1000="Topic"))), "")</f>
        <v xml:space="preserve">
- Implement behavioral object interactions using __call__, Protocol, @abstractmethod, setattr(), and super().
- Implement iterable behavioral patterns using list, yield, __iter__, next(), and deque.
- Implement visitor-style double dispatch using class, def, getattr(), __class__, and callable().
- Refactor responsibilities into focused objects using class, def, __init__, and @property.
- Implement extension-oriented abstractions using ABC, @abstractmethod, Protocol, super(), and register().
- Validate substitutable object behavior using isinstance(), issubclass(), assert, super(), and NotImplementedError.
- Separate client-specific interfaces using Protocol, ABC, @abstractmethod, and @runtime_checkable.
- Invert object dependencies using Protocol, ABC, __init__, @property, and super().</v>
      </c>
      <c r="B113" s="45">
        <f t="shared" si="19"/>
        <v>11</v>
      </c>
      <c r="C113" s="95">
        <v>35</v>
      </c>
      <c r="D113" s="46">
        <v>0</v>
      </c>
      <c r="E113" s="58" t="s">
        <v>46</v>
      </c>
      <c r="F113" s="67">
        <v>105</v>
      </c>
      <c r="G113" s="53" t="s">
        <v>159</v>
      </c>
      <c r="H113" s="53" t="s">
        <v>77</v>
      </c>
      <c r="I113" s="50" t="s">
        <v>961</v>
      </c>
      <c r="J113" s="51" t="s">
        <v>962</v>
      </c>
      <c r="K113" s="129" t="str">
        <f t="shared" si="20"/>
        <v>[TASK] Teach through a practical Python OOP -  project following the micro-learning methodology, acting as a supportive tutor, creating a project about  Build a modular workflow engine consolidating behavioral patterns, visitor dispatch, responsibility separation, extension mechanisms, substitutability, segregated interfaces, and dependency inversion. | [TOPICS USED] 
- Implement behavioral object interactions using __call__, Protocol, @abstractmethod, setattr(), and super().
- Implement iterable behavioral patterns using list, yield, __iter__, next(), and deque.
- Implement visitor-style double dispatch using class, def, getattr(), __class__, and callable().
- Refactor responsibilities into focused objects using class, def, __init__, and @property.
- Implement extension-oriented abstractions using ABC, @abstractmethod, Protocol, super(), and register().
- Validate substitutable object behavior using isinstance(), issubclass(), assert, super(), and NotImplementedError.
- Separate client-specific interfaces using Protocol, ABC, @abstractmethod, and @runtime_checkable.
- Invert object dependencies using Protocol, ABC, __init__, @property, and super().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#105 | Stage 1 | Python OOP | 📊 Level: Advanced | 🌐 Coding5s.com
**Project:** Project 11: SOLID Behavioral Workflow Architecture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13" s="103" t="str">
        <f t="shared" si="21"/>
        <v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modular workflow engine consolidating behavioral patterns, visitor dispatch, responsibility separation, extension mechanisms, substitutability, segregated interfaces, and dependency inversion.. Topics applied in this project: 
- Implement behavioral object interactions using __call__, Protocol, @abstractmethod, setattr(), and super().
- Implement iterable behavioral patterns using list, yield, __iter__, next(), and deque.
- Implement visitor-style double dispatch using class, def, getattr(), __class__, and callable().
- Refactor responsibilities into focused objects using class, def, __init__, and @property.
- Implement extension-oriented abstractions using ABC, @abstractmethod, Protocol, super(), and register().
- Validate substitutable object behavior using isinstance(), issubclass(), assert, super(), and NotImplementedError.
- Separate client-specific interfaces using Protocol, ABC, @abstractmethod, and @runtime_checkable.
- Invert object dependencies using Protocol, ABC, __init__, @property, and super().. Project objective: Project 11: SOLID Behavioral Workflow Architecture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#105 | Practice | Python OOP | 📊 Level: Advanced
**Project:** Build a modular workflow engine consolidating behavioral patterns, visitor dispatch, responsibility separation, extension mechanisms, substitutability, segregated interfaces, and dependency inversion.
---
 | [FOOTER RULE - STRICT] End your response with: '--- ⚡ *Coding5s Mentor System — Eliminating Epistemic Debt*' | </v>
      </c>
      <c r="M113" s="53">
        <v>0</v>
      </c>
      <c r="N113" s="102" t="str">
        <f t="shared" si="22"/>
        <v>[ROLE] Careless Python OOP Developer | [TASK] Generate debugging project in Python OOP | [PROJECT] Build a modular workflow engine consolidating behavioral patterns, visitor dispatch, responsibility separation, extension mechanisms, substitutability, segregated interfaces, and dependency inversion. | [TOPICS USED] 
- Implement behavioral object interactions using __call__, Protocol, @abstractmethod, setattr(), and super().
- Implement iterable behavioral patterns using list, yield, __iter__, next(), and deque.
- Implement visitor-style double dispatch using class, def, getattr(), __class__, and callable().
- Refactor responsibilities into focused objects using class, def, __init__, and @property.
- Implement extension-oriented abstractions using ABC, @abstractmethod, Protocol, super(), and register().
- Validate substitutable object behavior using isinstance(), issubclass(), assert, super(), and NotImplementedError.
- Separate client-specific interfaces using Protocol, ABC, @abstractmethod, and @runtime_checkable.
- Invert object dependencies using Protocol, ABC, __init__, @property, and super(). | [LEVEL] Advanced | [OUTPUT] Only header, dataset summary or statement (if any), email intro, objective, expected output, broken code, and footer | [HEADER RULE - STRICT] You MUST start your entire response EXACTLY with this markdown block (do not print anything before it):
### 🚀 Project #105 | Stage 2 | Python OOP | 📊 Level: Advanced | 🌐 Coding5s.com
Project: Project 11: SOLID Behavioral Workflow Architecture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13" s="103" t="str">
        <f t="shared" si="23"/>
        <v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modular workflow engine consolidating behavioral patterns, visitor dispatch, responsibility separation, extension mechanisms, substitutability, segregated interfaces, and dependency inversion.. Topics involved: 
- Implement behavioral object interactions using __call__, Protocol, @abstractmethod, setattr(), and super().
- Implement iterable behavioral patterns using list, yield, __iter__, next(), and deque.
- Implement visitor-style double dispatch using class, def, getattr(), __class__, and callable().
- Refactor responsibilities into focused objects using class, def, __init__, and @property.
- Implement extension-oriented abstractions using ABC, @abstractmethod, Protocol, super(), and register().
- Validate substitutable object behavior using isinstance(), issubclass(), assert, super(), and NotImplementedError.
- Separate client-specific interfaces using Protocol, ABC, @abstractmethod, and @runtime_checkable.
- Invert object dependencies using Protocol, ABC, __init__, @property, and super().. Project objective: Project 11: SOLID Behavioral Workflow Architecture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#105 | Debug | Python OOP | 📊 Level: Advanced
**Project:** Build a modular workflow engine consolidating behavioral patterns, visitor dispatch, responsibility separation, extension mechanisms, substitutability, segregated interfaces, and dependency inversion.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3" s="53">
        <v>0</v>
      </c>
      <c r="Q113" s="102" t="str">
        <f t="shared" si="24"/>
        <v>[ROLE] Tech Lead | [TASK] Assign incomplete project script | [PROJECT] Build a modular workflow engine consolidating behavioral patterns, visitor dispatch, responsibility separation, extension mechanisms, substitutability, segregated interfaces, and dependency inversion. | [TOPICS USED] 
- Implement behavioral object interactions using __call__, Protocol, @abstractmethod, setattr(), and super().
- Implement iterable behavioral patterns using list, yield, __iter__, next(), and deque.
- Implement visitor-style double dispatch using class, def, getattr(), __class__, and callable().
- Refactor responsibilities into focused objects using class, def, __init__, and @property.
- Implement extension-oriented abstractions using ABC, @abstractmethod, Protocol, super(), and register().
- Validate substitutable object behavior using isinstance(), issubclass(), assert, super(), and NotImplementedError.
- Separate client-specific interfaces using Protocol, ABC, @abstractmethod, and @runtime_checkable.
- Invert object dependencies using Protocol, ABC, __init__, @property, and super().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#105 | Stage 3 | Python OOP | 📊 Level: Advanced | 🌐 Coding5s.com
**Project:** Project 11: SOLID Behavioral Workflow Architecture
---
 | [EXTERNAL_PACKAGE_PROTOCOL] Require standard pip tooling and requirements.txt file for external dependencies when applicable. | [CHALLENGE_CONSTRAINTS_POLICY] MUST be between 25–40 lines of EXECUTABLE base Python code (STRICT: Do NOT count comments or # TODO blocks). 40–100 Class-based object architecture. Require at least 1 class with internal state management. Logic integration located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13" s="103" t="str">
        <f t="shared" si="25"/>
        <v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modular workflow engine consolidating behavioral patterns, visitor dispatch, responsibility separation, extension mechanisms, substitutability, segregated interfaces, and dependency inversion.. Topics involved: 
- Implement behavioral object interactions using __call__, Protocol, @abstractmethod, setattr(), and super().
- Implement iterable behavioral patterns using list, yield, __iter__, next(), and deque.
- Implement visitor-style double dispatch using class, def, getattr(), __class__, and callable().
- Refactor responsibilities into focused objects using class, def, __init__, and @property.
- Implement extension-oriented abstractions using ABC, @abstractmethod, Protocol, super(), and register().
- Validate substitutable object behavior using isinstance(), issubclass(), assert, super(), and NotImplementedError.
- Separate client-specific interfaces using Protocol, ABC, @abstractmethod, and @runtime_checkable.
- Invert object dependencies using Protocol, ABC, __init__, @property, and super().. Project objective: Project 11: SOLID Behavioral Workflow Architecture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#105 | Complete | Python OOP | 📊 Level: Advanced
**Project:** Build a modular workflow engine consolidating behavioral patterns, visitor dispatch, responsibility separation, extension mechanisms, substitutability, segregated interfaces, and dependency inversion.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3" s="53">
        <v>0</v>
      </c>
      <c r="T113" s="102" t="str">
        <f t="shared" si="26"/>
        <v>[ROLE] Tech Lead | [TASK] Provide a messy but functional project for refactoring | [PROJECT] Build a modular workflow engine consolidating behavioral patterns, visitor dispatch, responsibility separation, extension mechanisms, substitutability, segregated interfaces, and dependency inversion. | [TOPICS USED] 
- Implement behavioral object interactions using __call__, Protocol, @abstractmethod, setattr(), and super().
- Implement iterable behavioral patterns using list, yield, __iter__, next(), and deque.
- Implement visitor-style double dispatch using class, def, getattr(), __class__, and callable().
- Refactor responsibilities into focused objects using class, def, __init__, and @property.
- Implement extension-oriented abstractions using ABC, @abstractmethod, Protocol, super(), and register().
- Validate substitutable object behavior using isinstance(), issubclass(), assert, super(), and NotImplementedError.
- Separate client-specific interfaces using Protocol, ABC, @abstractmethod, and @runtime_checkable.
- Invert object dependencies using Protocol, ABC, __init__, @property, and super(). | [LEVEL] Advanced | [PERSONA RULE] Act as a Tech Lead. A junior wrote this working but messy code. Tone: professional but exhausted | [HEADER RULE - STRICT] You MUST start your entire response EXACTLY with this markdown block (do not print anything before it):
### 🚀 Project #105 | Stage 4 | Python OOP | 📊 Level: Advanced | 🌐 Coding5s.com
**Project:** Project 11: SOLID Behavioral Workflow Architecture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13"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PROJECT: Build a modular workflow engine consolidating behavioral patterns, visitor dispatch, responsibility separation, extension mechanisms, substitutability, segregated interfaces, and dependency inversion.. Topics involved: 
- Implement behavioral object interactions using __call__, Protocol, @abstractmethod, setattr(), and super().
- Implement iterable behavioral patterns using list, yield, __iter__, next(), and deque.
- Implement visitor-style double dispatch using class, def, getattr(), __class__, and callable().
- Refactor responsibilities into focused objects using class, def, __init__, and @property.
- Implement extension-oriented abstractions using ABC, @abstractmethod, Protocol, super(), and register().
- Validate substitutable object behavior using isinstance(), issubclass(), assert, super(), and NotImplementedError.
- Separate client-specific interfaces using Protocol, ABC, @abstractmethod, and @runtime_checkable.
- Invert object dependencies using Protocol, ABC, __init__, @property, and super().. Project objective: Project 11: SOLID Behavioral Workflow Architecture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#105 | Refactor | Python OOP | 📊 Level: Advanced
**Project:** Build a modular workflow engine consolidating behavioral patterns, visitor dispatch, responsibility separation, extension mechanisms, substitutability, segregated interfaces, and dependency inversion.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3" s="53">
        <v>0</v>
      </c>
      <c r="W113" s="87" t="str">
        <f t="shared" si="28"/>
        <v>[ROLE] Tech Product Manager assigning a Python OOP Jira Ticket | [TASK] Provide a guided project implementation with full solution | [PROJECT] Build a modular workflow engine consolidating behavioral patterns, visitor dispatch, responsibility separation, extension mechanisms, substitutability, segregated interfaces, and dependency inversion. | [TOPICS USED] 
- Implement behavioral object interactions using __call__, Protocol, @abstractmethod, setattr(), and super().
- Implement iterable behavioral patterns using list, yield, __iter__, next(), and deque.
- Implement visitor-style double dispatch using class, def, getattr(), __class__, and callable().
- Refactor responsibilities into focused objects using class, def, __init__, and @property.
- Implement extension-oriented abstractions using ABC, @abstractmethod, Protocol, super(), and register().
- Validate substitutable object behavior using isinstance(), issubclass(), assert, super(), and NotImplementedError.
- Separate client-specific interfaces using Protocol, ABC, @abstractmethod, and @runtime_checkable.
- Invert object dependencies using Protocol, ABC, __init__, @property, and super().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[HEADER RULE - STRICT] You MUST start your entire response EXACTLY with this markdown block (do not print anything before it):
### 🚀 Project #105 | Stage 5 | Python OOP | 📊 Level: Advanced | 🌐 Coding5s.com
**Project:** Project 11: SOLID Behavioral Workflow Architecture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13"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modular workflow engine consolidating behavioral patterns, visitor dispatch, responsibility separation, extension mechanisms, substitutability, segregated interfaces, and dependency inversion.. Topics integrated: 
- Implement behavioral object interactions using __call__, Protocol, @abstractmethod, setattr(), and super().
- Implement iterable behavioral patterns using list, yield, __iter__, next(), and deque.
- Implement visitor-style double dispatch using class, def, getattr(), __class__, and callable().
- Refactor responsibilities into focused objects using class, def, __init__, and @property.
- Implement extension-oriented abstractions using ABC, @abstractmethod, Protocol, super(), and register().
- Validate substitutable object behavior using isinstance(), issubclass(), assert, super(), and NotImplementedError.
- Separate client-specific interfaces using Protocol, ABC, @abstractmethod, and @runtime_checkable.
- Invert object dependencies using Protocol, ABC, __init__, @property, and super().. Business Goal: Project 11: SOLID Behavioral Workflow Architecture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#105 | Extend | Python OOP | 📊 Level: Advanced
**Project:** Build a modular workflow engine consolidating behavioral patterns, visitor dispatch, responsibility separation, extension mechanisms, substitutability, segregated interfaces, and dependency inversion.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3" s="53">
        <v>0</v>
      </c>
      <c r="Z113" s="56" t="str">
        <f t="shared" si="30"/>
        <v>[TASK] Teach through a practical Python OOP -  project following the micro-learning methodology, acting as a supportive tutor, creating a project about  Build a modular workflow engine consolidating behavioral patterns, visitor dispatch, responsibility separation, extension mechanisms, substitutability, segregated interfaces, and dependency inversion. | [TOPICS USED] 
- Implement behavioral object interactions using __call__, Protocol, @abstractmethod, setattr(), and super().
- Implement iterable behavioral patterns using list, yield, __iter__, next(), and deque.
- Implement visitor-style double dispatch using class, def, getattr(), __class__, and callable().
- Refactor responsibilities into focused objects using class, def, __init__, and @property.
- Implement extension-oriented abstractions using ABC, @abstractmethod, Protocol, super(), and register().
- Validate substitutable object behavior using isinstance(), issubclass(), assert, super(), and NotImplementedError.
- Separate client-specific interfaces using Protocol, ABC, @abstractmethod, and @runtime_checkable.
- Invert object dependencies using Protocol, ABC, __init__, @property, and super().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#105 | Stage 1 | Python OOP | 📊 Level: Advanced | 🌐 Coding5s.com
**Project:** Project 11: SOLID Behavioral Workflow Architecture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13" s="56" t="str">
        <f t="shared" si="31"/>
        <v>[ROLE] Careless Python OOP Developer | [TASK] Generate debugging project in Python OOP | [PROJECT] Build a modular workflow engine consolidating behavioral patterns, visitor dispatch, responsibility separation, extension mechanisms, substitutability, segregated interfaces, and dependency inversion. | [TOPICS USED] 
- Implement behavioral object interactions using __call__, Protocol, @abstractmethod, setattr(), and super().
- Implement iterable behavioral patterns using list, yield, __iter__, next(), and deque.
- Implement visitor-style double dispatch using class, def, getattr(), __class__, and callable().
- Refactor responsibilities into focused objects using class, def, __init__, and @property.
- Implement extension-oriented abstractions using ABC, @abstractmethod, Protocol, super(), and register().
- Validate substitutable object behavior using isinstance(), issubclass(), assert, super(), and NotImplementedError.
- Separate client-specific interfaces using Protocol, ABC, @abstractmethod, and @runtime_checkable.
- Invert object dependencies using Protocol, ABC, __init__, @property, and super(). | [LEVEL] Advanced | [OUTPUT] Only header, dataset summary or statement (if any), email intro, objective, expected output, broken code, and footer | [HEADER RULE - STRICT] You MUST start your entire response EXACTLY with this markdown block (do not print anything before it):
### 🚀 Project #105 | Stage 2 | Python OOP | 📊 Level: Advanced | 🌐 Coding5s.com
Project: Project 11: SOLID Behavioral Workflow Architecture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13" s="56" t="str">
        <f t="shared" si="32"/>
        <v>[ROLE] Tech Lead | [TASK] Assign incomplete project script | [PROJECT] Build a modular workflow engine consolidating behavioral patterns, visitor dispatch, responsibility separation, extension mechanisms, substitutability, segregated interfaces, and dependency inversion. | [TOPICS USED] 
- Implement behavioral object interactions using __call__, Protocol, @abstractmethod, setattr(), and super().
- Implement iterable behavioral patterns using list, yield, __iter__, next(), and deque.
- Implement visitor-style double dispatch using class, def, getattr(), __class__, and callable().
- Refactor responsibilities into focused objects using class, def, __init__, and @property.
- Implement extension-oriented abstractions using ABC, @abstractmethod, Protocol, super(), and register().
- Validate substitutable object behavior using isinstance(), issubclass(), assert, super(), and NotImplementedError.
- Separate client-specific interfaces using Protocol, ABC, @abstractmethod, and @runtime_checkable.
- Invert object dependencies using Protocol, ABC, __init__, @property, and super().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#105 | Stage 3 | Python OOP | 📊 Level: Advanced | 🌐 Coding5s.com
**Project:** Project 11: SOLID Behavioral Workflow Architecture
---
 | [EXTERNAL_PACKAGE_PROTOCOL] Require standard pip tooling and requirements.txt file for external dependencies when applicable. | [CHALLENGE_CONSTRAINTS_POLICY] MUST be between 25–40 lines of EXECUTABLE base Python code (STRICT: Do NOT count comments or # TODO blocks). 40–100 Class-based object architecture. Require at least 1 class with internal state management. Logic integration located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13" s="56" t="str">
        <f t="shared" si="33"/>
        <v>[ROLE] Tech Lead | [TASK] Provide a messy but functional project for refactoring | [PROJECT] Build a modular workflow engine consolidating behavioral patterns, visitor dispatch, responsibility separation, extension mechanisms, substitutability, segregated interfaces, and dependency inversion. | [TOPICS USED] 
- Implement behavioral object interactions using __call__, Protocol, @abstractmethod, setattr(), and super().
- Implement iterable behavioral patterns using list, yield, __iter__, next(), and deque.
- Implement visitor-style double dispatch using class, def, getattr(), __class__, and callable().
- Refactor responsibilities into focused objects using class, def, __init__, and @property.
- Implement extension-oriented abstractions using ABC, @abstractmethod, Protocol, super(), and register().
- Validate substitutable object behavior using isinstance(), issubclass(), assert, super(), and NotImplementedError.
- Separate client-specific interfaces using Protocol, ABC, @abstractmethod, and @runtime_checkable.
- Invert object dependencies using Protocol, ABC, __init__, @property, and super(). | [LEVEL] Advanced | [PERSONA RULE] Act as a Tech Lead. A junior wrote this working but messy code. Tone: professional but exhausted | [HEADER RULE - STRICT] You MUST start your entire response EXACTLY with this markdown block (do not print anything before it):
### 🚀 Project #105 | Stage 4 | Python OOP | 📊 Level: Advanced | 🌐 Coding5s.com
**Project:** Project 11: SOLID Behavioral Workflow Architecture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13" s="56" t="str">
        <f t="shared" si="34"/>
        <v>[ROLE] Tech Product Manager assigning a Python OOP Jira Ticket | [TASK] Provide a guided project implementation with full solution | [PROJECT] Build a modular workflow engine consolidating behavioral patterns, visitor dispatch, responsibility separation, extension mechanisms, substitutability, segregated interfaces, and dependency inversion. | [TOPICS USED] 
- Implement behavioral object interactions using __call__, Protocol, @abstractmethod, setattr(), and super().
- Implement iterable behavioral patterns using list, yield, __iter__, next(), and deque.
- Implement visitor-style double dispatch using class, def, getattr(), __class__, and callable().
- Refactor responsibilities into focused objects using class, def, __init__, and @property.
- Implement extension-oriented abstractions using ABC, @abstractmethod, Protocol, super(), and register().
- Validate substitutable object behavior using isinstance(), issubclass(), assert, super(), and NotImplementedError.
- Separate client-specific interfaces using Protocol, ABC, @abstractmethod, and @runtime_checkable.
- Invert object dependencies using Protocol, ABC, __init__, @property, and super().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[HEADER RULE - STRICT] You MUST start your entire response EXACTLY with this markdown block (do not print anything before it):
### 🚀 Project #105 | Stage 5 | Python OOP | 📊 Level: Advanced | 🌐 Coding5s.com
**Project:** Project 11: SOLID Behavioral Workflow Architecture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13" s="40"/>
      <c r="AF113" s="40"/>
      <c r="AG113" s="40"/>
      <c r="AH113" s="56" t="str">
        <f t="shared" si="35"/>
        <v/>
      </c>
      <c r="AI113" s="54"/>
      <c r="AJ113" s="54"/>
      <c r="AK113" s="54"/>
      <c r="AL113" s="54"/>
      <c r="AM113" s="54"/>
    </row>
    <row r="114" spans="1:39">
      <c r="A114" s="45" t="str" cm="1">
        <f t="array" ref="A114">IF(H114="PROJECT", CHAR(10) &amp; "- " &amp; _xlfn.TEXTJOIN(CHAR(10) &amp; "- ", TRUE, _xlfn._xlws.FILTER($I$9:$I$1000, ($B$9:$B$1000=B114) * ($H$9:$H$1000="Topic"))), "")</f>
        <v/>
      </c>
      <c r="B114" s="45" t="str">
        <f t="shared" si="19"/>
        <v/>
      </c>
      <c r="C114" s="95"/>
      <c r="D114" s="57"/>
      <c r="E114" s="58"/>
      <c r="F114" s="54"/>
      <c r="G114" s="52"/>
      <c r="H114" s="52"/>
      <c r="I114" s="61"/>
      <c r="J114" s="62"/>
      <c r="K114" s="129" t="str">
        <f t="shared" si="20"/>
        <v/>
      </c>
      <c r="L114" s="103" t="str">
        <f t="shared" si="21"/>
        <v/>
      </c>
      <c r="M114" s="52">
        <v>0</v>
      </c>
      <c r="N114" s="102" t="str">
        <f t="shared" si="22"/>
        <v/>
      </c>
      <c r="O114" s="103" t="str">
        <f t="shared" si="23"/>
        <v/>
      </c>
      <c r="P114" s="52">
        <v>0</v>
      </c>
      <c r="Q114" s="102" t="str">
        <f t="shared" si="24"/>
        <v/>
      </c>
      <c r="R114" s="103" t="str">
        <f t="shared" si="25"/>
        <v/>
      </c>
      <c r="S114" s="52">
        <v>0</v>
      </c>
      <c r="T114" s="102" t="str">
        <f t="shared" si="26"/>
        <v/>
      </c>
      <c r="U114" s="103" t="str">
        <f t="shared" si="27"/>
        <v/>
      </c>
      <c r="V114" s="52">
        <v>0</v>
      </c>
      <c r="W114" s="87" t="str">
        <f t="shared" si="28"/>
        <v/>
      </c>
      <c r="X114" s="103" t="str">
        <f t="shared" si="29"/>
        <v/>
      </c>
      <c r="Y114" s="52">
        <v>0</v>
      </c>
      <c r="Z114" s="56" t="str">
        <f t="shared" si="30"/>
        <v/>
      </c>
      <c r="AA114" s="56" t="str">
        <f t="shared" si="31"/>
        <v/>
      </c>
      <c r="AB114" s="56" t="str">
        <f t="shared" si="32"/>
        <v/>
      </c>
      <c r="AC114" s="56" t="str">
        <f t="shared" si="33"/>
        <v/>
      </c>
      <c r="AD114" s="56" t="str">
        <f t="shared" si="34"/>
        <v/>
      </c>
      <c r="AE114" s="40"/>
      <c r="AF114" s="40"/>
      <c r="AG114" s="40"/>
      <c r="AH114" s="56" t="str">
        <f t="shared" si="35"/>
        <v/>
      </c>
      <c r="AI114" s="54"/>
      <c r="AJ114" s="54"/>
      <c r="AK114" s="54"/>
      <c r="AL114" s="54"/>
      <c r="AM114" s="54"/>
    </row>
    <row r="115" spans="1:39">
      <c r="A115" s="45" t="str" cm="1">
        <f t="array" ref="A115">IF(H115="PROJECT", CHAR(10) &amp; "- " &amp; _xlfn.TEXTJOIN(CHAR(10) &amp; "- ", TRUE, _xlfn._xlws.FILTER($I$9:$I$1000, ($B$9:$B$1000=B115) * ($H$9:$H$1000="Topic"))), "")</f>
        <v/>
      </c>
      <c r="B115" s="45" t="str">
        <f t="shared" si="19"/>
        <v/>
      </c>
      <c r="C115" s="95"/>
      <c r="D115" s="46"/>
      <c r="E115" s="58"/>
      <c r="F115" s="67"/>
      <c r="G115" s="53"/>
      <c r="H115" s="53"/>
      <c r="I115" s="50"/>
      <c r="J115" s="51"/>
      <c r="K115" s="129" t="str">
        <f t="shared" si="20"/>
        <v/>
      </c>
      <c r="L115" s="103" t="str">
        <f t="shared" si="21"/>
        <v/>
      </c>
      <c r="M115" s="53">
        <v>0</v>
      </c>
      <c r="N115" s="102" t="str">
        <f t="shared" si="22"/>
        <v/>
      </c>
      <c r="O115" s="103" t="str">
        <f t="shared" si="23"/>
        <v/>
      </c>
      <c r="P115" s="53">
        <v>0</v>
      </c>
      <c r="Q115" s="102" t="str">
        <f t="shared" si="24"/>
        <v/>
      </c>
      <c r="R115" s="103" t="str">
        <f t="shared" si="25"/>
        <v/>
      </c>
      <c r="S115" s="53">
        <v>0</v>
      </c>
      <c r="T115" s="102" t="str">
        <f t="shared" si="26"/>
        <v/>
      </c>
      <c r="U115" s="103" t="str">
        <f t="shared" si="27"/>
        <v/>
      </c>
      <c r="V115" s="53">
        <v>0</v>
      </c>
      <c r="W115" s="87" t="str">
        <f t="shared" si="28"/>
        <v/>
      </c>
      <c r="X115" s="103" t="str">
        <f t="shared" si="29"/>
        <v/>
      </c>
      <c r="Y115" s="53">
        <v>0</v>
      </c>
      <c r="Z115" s="56" t="str">
        <f t="shared" si="30"/>
        <v/>
      </c>
      <c r="AA115" s="56" t="str">
        <f t="shared" si="31"/>
        <v/>
      </c>
      <c r="AB115" s="56" t="str">
        <f t="shared" si="32"/>
        <v/>
      </c>
      <c r="AC115" s="56" t="str">
        <f t="shared" si="33"/>
        <v/>
      </c>
      <c r="AD115" s="56" t="str">
        <f t="shared" si="34"/>
        <v/>
      </c>
      <c r="AE115" s="40"/>
      <c r="AF115" s="40"/>
      <c r="AG115" s="40"/>
      <c r="AH115" s="56" t="str">
        <f t="shared" si="35"/>
        <v/>
      </c>
      <c r="AI115" s="54"/>
      <c r="AJ115" s="54"/>
      <c r="AK115" s="54"/>
      <c r="AL115" s="54"/>
      <c r="AM115" s="54"/>
    </row>
    <row r="116" spans="1:39">
      <c r="A116" s="45" t="str" cm="1">
        <f t="array" ref="A116">IF(H116="PROJECT", CHAR(10) &amp; "- " &amp; _xlfn.TEXTJOIN(CHAR(10) &amp; "- ", TRUE, _xlfn._xlws.FILTER($I$9:$I$1000, ($B$9:$B$1000=B116) * ($H$9:$H$1000="Topic"))), "")</f>
        <v/>
      </c>
      <c r="B116" s="45" t="str">
        <f t="shared" si="19"/>
        <v/>
      </c>
      <c r="C116" s="95"/>
      <c r="D116" s="57"/>
      <c r="E116" s="58"/>
      <c r="F116" s="54"/>
      <c r="G116" s="52"/>
      <c r="H116" s="52"/>
      <c r="I116" s="61"/>
      <c r="J116" s="62"/>
      <c r="K116" s="129" t="str">
        <f t="shared" si="20"/>
        <v/>
      </c>
      <c r="L116" s="103" t="str">
        <f t="shared" si="21"/>
        <v/>
      </c>
      <c r="M116" s="52">
        <v>0</v>
      </c>
      <c r="N116" s="102" t="str">
        <f t="shared" si="22"/>
        <v/>
      </c>
      <c r="O116" s="103" t="str">
        <f t="shared" si="23"/>
        <v/>
      </c>
      <c r="P116" s="52">
        <v>0</v>
      </c>
      <c r="Q116" s="102" t="str">
        <f t="shared" si="24"/>
        <v/>
      </c>
      <c r="R116" s="103" t="str">
        <f t="shared" si="25"/>
        <v/>
      </c>
      <c r="S116" s="52">
        <v>0</v>
      </c>
      <c r="T116" s="102" t="str">
        <f t="shared" si="26"/>
        <v/>
      </c>
      <c r="U116" s="103" t="str">
        <f t="shared" si="27"/>
        <v/>
      </c>
      <c r="V116" s="52">
        <v>0</v>
      </c>
      <c r="W116" s="87" t="str">
        <f t="shared" si="28"/>
        <v/>
      </c>
      <c r="X116" s="103" t="str">
        <f t="shared" si="29"/>
        <v/>
      </c>
      <c r="Y116" s="52">
        <v>0</v>
      </c>
      <c r="Z116" s="56" t="str">
        <f t="shared" si="30"/>
        <v/>
      </c>
      <c r="AA116" s="56" t="str">
        <f t="shared" si="31"/>
        <v/>
      </c>
      <c r="AB116" s="56" t="str">
        <f t="shared" si="32"/>
        <v/>
      </c>
      <c r="AC116" s="56" t="str">
        <f t="shared" si="33"/>
        <v/>
      </c>
      <c r="AD116" s="56" t="str">
        <f t="shared" si="34"/>
        <v/>
      </c>
      <c r="AE116" s="40"/>
      <c r="AF116" s="40"/>
      <c r="AG116" s="40"/>
      <c r="AH116" s="56" t="str">
        <f t="shared" si="35"/>
        <v/>
      </c>
      <c r="AI116" s="54"/>
      <c r="AJ116" s="54"/>
      <c r="AK116" s="54"/>
      <c r="AL116" s="54"/>
      <c r="AM116" s="54"/>
    </row>
    <row r="117" spans="1:39">
      <c r="A117" s="45" t="str" cm="1">
        <f t="array" ref="A117">IF(H117="PROJECT", CHAR(10) &amp; "- " &amp; _xlfn.TEXTJOIN(CHAR(10) &amp; "- ", TRUE, _xlfn._xlws.FILTER($I$9:$I$1000, ($B$9:$B$1000=B117) * ($H$9:$H$1000="Topic"))), "")</f>
        <v/>
      </c>
      <c r="B117" s="45" t="str">
        <f t="shared" si="19"/>
        <v/>
      </c>
      <c r="C117" s="95"/>
      <c r="D117" s="46"/>
      <c r="E117" s="58"/>
      <c r="F117" s="67"/>
      <c r="G117" s="53"/>
      <c r="H117" s="53"/>
      <c r="I117" s="50"/>
      <c r="J117" s="51"/>
      <c r="K117" s="129" t="str">
        <f t="shared" si="20"/>
        <v/>
      </c>
      <c r="L117" s="103" t="str">
        <f t="shared" si="21"/>
        <v/>
      </c>
      <c r="M117" s="53">
        <v>0</v>
      </c>
      <c r="N117" s="102" t="str">
        <f t="shared" si="22"/>
        <v/>
      </c>
      <c r="O117" s="103" t="str">
        <f t="shared" si="23"/>
        <v/>
      </c>
      <c r="P117" s="53">
        <v>0</v>
      </c>
      <c r="Q117" s="102" t="str">
        <f t="shared" si="24"/>
        <v/>
      </c>
      <c r="R117" s="103" t="str">
        <f t="shared" si="25"/>
        <v/>
      </c>
      <c r="S117" s="53">
        <v>0</v>
      </c>
      <c r="T117" s="102" t="str">
        <f t="shared" si="26"/>
        <v/>
      </c>
      <c r="U117" s="103" t="str">
        <f t="shared" si="27"/>
        <v/>
      </c>
      <c r="V117" s="53">
        <v>0</v>
      </c>
      <c r="W117" s="87" t="str">
        <f t="shared" si="28"/>
        <v/>
      </c>
      <c r="X117" s="103" t="str">
        <f t="shared" si="29"/>
        <v/>
      </c>
      <c r="Y117" s="53">
        <v>0</v>
      </c>
      <c r="Z117" s="56" t="str">
        <f t="shared" si="30"/>
        <v/>
      </c>
      <c r="AA117" s="56" t="str">
        <f t="shared" si="31"/>
        <v/>
      </c>
      <c r="AB117" s="56" t="str">
        <f t="shared" si="32"/>
        <v/>
      </c>
      <c r="AC117" s="56" t="str">
        <f t="shared" si="33"/>
        <v/>
      </c>
      <c r="AD117" s="56" t="str">
        <f t="shared" si="34"/>
        <v/>
      </c>
      <c r="AE117" s="40"/>
      <c r="AF117" s="40"/>
      <c r="AG117" s="40"/>
      <c r="AH117" s="56" t="str">
        <f t="shared" si="35"/>
        <v/>
      </c>
      <c r="AI117" s="54"/>
      <c r="AJ117" s="54"/>
      <c r="AK117" s="54"/>
      <c r="AL117" s="54"/>
      <c r="AM117" s="54"/>
    </row>
    <row r="118" spans="1:39">
      <c r="A118" s="45" t="str" cm="1">
        <f t="array" ref="A118">IF(H118="PROJECT", CHAR(10) &amp; "- " &amp; _xlfn.TEXTJOIN(CHAR(10) &amp; "- ", TRUE, _xlfn._xlws.FILTER($I$9:$I$1000, ($B$9:$B$1000=B118) * ($H$9:$H$1000="Topic"))), "")</f>
        <v/>
      </c>
      <c r="B118" s="45" t="str">
        <f t="shared" si="19"/>
        <v/>
      </c>
      <c r="C118" s="95"/>
      <c r="D118" s="57"/>
      <c r="E118" s="58"/>
      <c r="F118" s="54"/>
      <c r="G118" s="52"/>
      <c r="H118" s="52"/>
      <c r="I118" s="61"/>
      <c r="J118" s="62"/>
      <c r="K118" s="129" t="str">
        <f t="shared" si="20"/>
        <v/>
      </c>
      <c r="L118" s="103" t="str">
        <f t="shared" si="21"/>
        <v/>
      </c>
      <c r="M118" s="52">
        <v>0</v>
      </c>
      <c r="N118" s="102" t="str">
        <f t="shared" si="22"/>
        <v/>
      </c>
      <c r="O118" s="103" t="str">
        <f t="shared" si="23"/>
        <v/>
      </c>
      <c r="P118" s="52">
        <v>0</v>
      </c>
      <c r="Q118" s="102" t="str">
        <f t="shared" si="24"/>
        <v/>
      </c>
      <c r="R118" s="103" t="str">
        <f t="shared" si="25"/>
        <v/>
      </c>
      <c r="S118" s="52">
        <v>0</v>
      </c>
      <c r="T118" s="102" t="str">
        <f t="shared" si="26"/>
        <v/>
      </c>
      <c r="U118" s="103" t="str">
        <f t="shared" si="27"/>
        <v/>
      </c>
      <c r="V118" s="52">
        <v>0</v>
      </c>
      <c r="W118" s="87" t="str">
        <f t="shared" si="28"/>
        <v/>
      </c>
      <c r="X118" s="103" t="str">
        <f t="shared" si="29"/>
        <v/>
      </c>
      <c r="Y118" s="52">
        <v>0</v>
      </c>
      <c r="Z118" s="56" t="str">
        <f t="shared" si="30"/>
        <v/>
      </c>
      <c r="AA118" s="56" t="str">
        <f t="shared" si="31"/>
        <v/>
      </c>
      <c r="AB118" s="56" t="str">
        <f t="shared" si="32"/>
        <v/>
      </c>
      <c r="AC118" s="56" t="str">
        <f t="shared" si="33"/>
        <v/>
      </c>
      <c r="AD118" s="56" t="str">
        <f t="shared" si="34"/>
        <v/>
      </c>
      <c r="AE118" s="40"/>
      <c r="AF118" s="40"/>
      <c r="AG118" s="40"/>
      <c r="AH118" s="56" t="str">
        <f t="shared" si="35"/>
        <v/>
      </c>
      <c r="AI118" s="54"/>
      <c r="AJ118" s="54"/>
      <c r="AK118" s="54"/>
      <c r="AL118" s="54"/>
      <c r="AM118" s="54"/>
    </row>
    <row r="119" spans="1:39">
      <c r="A119" s="45" t="str" cm="1">
        <f t="array" ref="A119">IF(H119="PROJECT", CHAR(10) &amp; "- " &amp; _xlfn.TEXTJOIN(CHAR(10) &amp; "- ", TRUE, _xlfn._xlws.FILTER($I$9:$I$1000, ($B$9:$B$1000=B119) * ($H$9:$H$1000="Topic"))), "")</f>
        <v/>
      </c>
      <c r="B119" s="45" t="str">
        <f t="shared" si="19"/>
        <v/>
      </c>
      <c r="C119" s="95"/>
      <c r="D119" s="46"/>
      <c r="E119" s="58"/>
      <c r="F119" s="67"/>
      <c r="G119" s="53"/>
      <c r="H119" s="53"/>
      <c r="I119" s="50"/>
      <c r="J119" s="51"/>
      <c r="K119" s="129" t="str">
        <f t="shared" si="20"/>
        <v/>
      </c>
      <c r="L119" s="103" t="str">
        <f t="shared" si="21"/>
        <v/>
      </c>
      <c r="M119" s="53">
        <v>0</v>
      </c>
      <c r="N119" s="102" t="str">
        <f t="shared" si="22"/>
        <v/>
      </c>
      <c r="O119" s="103" t="str">
        <f t="shared" si="23"/>
        <v/>
      </c>
      <c r="P119" s="53">
        <v>0</v>
      </c>
      <c r="Q119" s="102" t="str">
        <f t="shared" si="24"/>
        <v/>
      </c>
      <c r="R119" s="103" t="str">
        <f t="shared" si="25"/>
        <v/>
      </c>
      <c r="S119" s="53">
        <v>0</v>
      </c>
      <c r="T119" s="102" t="str">
        <f t="shared" si="26"/>
        <v/>
      </c>
      <c r="U119" s="103" t="str">
        <f t="shared" si="27"/>
        <v/>
      </c>
      <c r="V119" s="53">
        <v>0</v>
      </c>
      <c r="W119" s="87" t="str">
        <f t="shared" si="28"/>
        <v/>
      </c>
      <c r="X119" s="103" t="str">
        <f t="shared" si="29"/>
        <v/>
      </c>
      <c r="Y119" s="53">
        <v>0</v>
      </c>
      <c r="Z119" s="56" t="str">
        <f t="shared" si="30"/>
        <v/>
      </c>
      <c r="AA119" s="56" t="str">
        <f t="shared" si="31"/>
        <v/>
      </c>
      <c r="AB119" s="56" t="str">
        <f t="shared" si="32"/>
        <v/>
      </c>
      <c r="AC119" s="56" t="str">
        <f t="shared" si="33"/>
        <v/>
      </c>
      <c r="AD119" s="56" t="str">
        <f t="shared" si="34"/>
        <v/>
      </c>
      <c r="AE119" s="40"/>
      <c r="AF119" s="40"/>
      <c r="AG119" s="40"/>
      <c r="AH119" s="56" t="str">
        <f t="shared" si="35"/>
        <v/>
      </c>
      <c r="AI119" s="54"/>
      <c r="AJ119" s="54"/>
      <c r="AK119" s="54"/>
      <c r="AL119" s="54"/>
      <c r="AM119" s="54"/>
    </row>
    <row r="120" spans="1:39">
      <c r="A120" s="45" t="str" cm="1">
        <f t="array" ref="A120">IF(H120="PROJECT", CHAR(10) &amp; "- " &amp; _xlfn.TEXTJOIN(CHAR(10) &amp; "- ", TRUE, _xlfn._xlws.FILTER($I$9:$I$1000, ($B$9:$B$1000=B120) * ($H$9:$H$1000="Topic"))), "")</f>
        <v/>
      </c>
      <c r="B120" s="45" t="str">
        <f t="shared" si="19"/>
        <v/>
      </c>
      <c r="C120" s="95"/>
      <c r="D120" s="57"/>
      <c r="E120" s="58"/>
      <c r="F120" s="54"/>
      <c r="G120" s="52"/>
      <c r="H120" s="52"/>
      <c r="I120" s="61"/>
      <c r="J120" s="62"/>
      <c r="K120" s="129" t="str">
        <f t="shared" si="20"/>
        <v/>
      </c>
      <c r="L120" s="103" t="str">
        <f t="shared" si="21"/>
        <v/>
      </c>
      <c r="M120" s="52">
        <v>0</v>
      </c>
      <c r="N120" s="102" t="str">
        <f t="shared" si="22"/>
        <v/>
      </c>
      <c r="O120" s="103" t="str">
        <f t="shared" si="23"/>
        <v/>
      </c>
      <c r="P120" s="52">
        <v>0</v>
      </c>
      <c r="Q120" s="102" t="str">
        <f t="shared" si="24"/>
        <v/>
      </c>
      <c r="R120" s="103" t="str">
        <f t="shared" si="25"/>
        <v/>
      </c>
      <c r="S120" s="52">
        <v>0</v>
      </c>
      <c r="T120" s="102" t="str">
        <f t="shared" si="26"/>
        <v/>
      </c>
      <c r="U120" s="103" t="str">
        <f t="shared" si="27"/>
        <v/>
      </c>
      <c r="V120" s="52">
        <v>0</v>
      </c>
      <c r="W120" s="87" t="str">
        <f t="shared" si="28"/>
        <v/>
      </c>
      <c r="X120" s="103" t="str">
        <f t="shared" si="29"/>
        <v/>
      </c>
      <c r="Y120" s="52">
        <v>0</v>
      </c>
      <c r="Z120" s="56" t="str">
        <f t="shared" si="30"/>
        <v/>
      </c>
      <c r="AA120" s="56" t="str">
        <f t="shared" si="31"/>
        <v/>
      </c>
      <c r="AB120" s="56" t="str">
        <f t="shared" si="32"/>
        <v/>
      </c>
      <c r="AC120" s="56" t="str">
        <f t="shared" si="33"/>
        <v/>
      </c>
      <c r="AD120" s="56" t="str">
        <f t="shared" si="34"/>
        <v/>
      </c>
      <c r="AE120" s="40"/>
      <c r="AF120" s="40"/>
      <c r="AG120" s="40"/>
      <c r="AH120" s="56" t="str">
        <f t="shared" si="35"/>
        <v/>
      </c>
      <c r="AI120" s="54"/>
      <c r="AJ120" s="54"/>
      <c r="AK120" s="54"/>
      <c r="AL120" s="54"/>
      <c r="AM120" s="54"/>
    </row>
    <row r="121" spans="1:39">
      <c r="A121" s="45" t="str" cm="1">
        <f t="array" ref="A121">IF(H121="PROJECT", CHAR(10) &amp; "- " &amp; _xlfn.TEXTJOIN(CHAR(10) &amp; "- ", TRUE, _xlfn._xlws.FILTER($I$9:$I$1000, ($B$9:$B$1000=B121) * ($H$9:$H$1000="Topic"))), "")</f>
        <v/>
      </c>
      <c r="B121" s="45" t="str">
        <f t="shared" si="19"/>
        <v/>
      </c>
      <c r="C121" s="95"/>
      <c r="D121" s="46"/>
      <c r="E121" s="58"/>
      <c r="F121" s="67"/>
      <c r="G121" s="53"/>
      <c r="H121" s="53"/>
      <c r="I121" s="50"/>
      <c r="J121" s="51"/>
      <c r="K121" s="129" t="str">
        <f t="shared" si="20"/>
        <v/>
      </c>
      <c r="L121" s="103" t="str">
        <f t="shared" si="21"/>
        <v/>
      </c>
      <c r="M121" s="53">
        <v>0</v>
      </c>
      <c r="N121" s="102" t="str">
        <f t="shared" si="22"/>
        <v/>
      </c>
      <c r="O121" s="103" t="str">
        <f t="shared" si="23"/>
        <v/>
      </c>
      <c r="P121" s="53">
        <v>0</v>
      </c>
      <c r="Q121" s="102" t="str">
        <f t="shared" si="24"/>
        <v/>
      </c>
      <c r="R121" s="103" t="str">
        <f t="shared" si="25"/>
        <v/>
      </c>
      <c r="S121" s="53">
        <v>0</v>
      </c>
      <c r="T121" s="102" t="str">
        <f t="shared" si="26"/>
        <v/>
      </c>
      <c r="U121" s="103" t="str">
        <f t="shared" si="27"/>
        <v/>
      </c>
      <c r="V121" s="53">
        <v>0</v>
      </c>
      <c r="W121" s="87" t="str">
        <f t="shared" si="28"/>
        <v/>
      </c>
      <c r="X121" s="103" t="str">
        <f t="shared" si="29"/>
        <v/>
      </c>
      <c r="Y121" s="53">
        <v>0</v>
      </c>
      <c r="Z121" s="56" t="str">
        <f t="shared" si="30"/>
        <v/>
      </c>
      <c r="AA121" s="56" t="str">
        <f t="shared" si="31"/>
        <v/>
      </c>
      <c r="AB121" s="56" t="str">
        <f t="shared" si="32"/>
        <v/>
      </c>
      <c r="AC121" s="56" t="str">
        <f t="shared" si="33"/>
        <v/>
      </c>
      <c r="AD121" s="56" t="str">
        <f t="shared" si="34"/>
        <v/>
      </c>
      <c r="AE121" s="40"/>
      <c r="AF121" s="40"/>
      <c r="AG121" s="40"/>
      <c r="AH121" s="56" t="str">
        <f t="shared" si="35"/>
        <v/>
      </c>
      <c r="AI121" s="54"/>
      <c r="AJ121" s="54"/>
      <c r="AK121" s="54"/>
      <c r="AL121" s="54"/>
      <c r="AM121" s="54"/>
    </row>
    <row r="122" spans="1:39">
      <c r="A122" s="45" t="str" cm="1">
        <f t="array" ref="A122">IF(H122="PROJECT", CHAR(10) &amp; "- " &amp; _xlfn.TEXTJOIN(CHAR(10) &amp; "- ", TRUE, _xlfn._xlws.FILTER($I$9:$I$1000, ($B$9:$B$1000=B122) * ($H$9:$H$1000="Topic"))), "")</f>
        <v/>
      </c>
      <c r="B122" s="45" t="str">
        <f t="shared" si="19"/>
        <v/>
      </c>
      <c r="C122" s="95"/>
      <c r="D122" s="57"/>
      <c r="E122" s="58"/>
      <c r="F122" s="54"/>
      <c r="G122" s="52"/>
      <c r="H122" s="52"/>
      <c r="I122" s="61"/>
      <c r="J122" s="62"/>
      <c r="K122" s="129" t="str">
        <f t="shared" si="20"/>
        <v/>
      </c>
      <c r="L122" s="103" t="str">
        <f t="shared" si="21"/>
        <v/>
      </c>
      <c r="M122" s="52">
        <v>0</v>
      </c>
      <c r="N122" s="102" t="str">
        <f t="shared" si="22"/>
        <v/>
      </c>
      <c r="O122" s="103" t="str">
        <f t="shared" si="23"/>
        <v/>
      </c>
      <c r="P122" s="52">
        <v>0</v>
      </c>
      <c r="Q122" s="102" t="str">
        <f t="shared" si="24"/>
        <v/>
      </c>
      <c r="R122" s="103" t="str">
        <f t="shared" si="25"/>
        <v/>
      </c>
      <c r="S122" s="52">
        <v>0</v>
      </c>
      <c r="T122" s="102" t="str">
        <f t="shared" si="26"/>
        <v/>
      </c>
      <c r="U122" s="103" t="str">
        <f t="shared" si="27"/>
        <v/>
      </c>
      <c r="V122" s="52">
        <v>0</v>
      </c>
      <c r="W122" s="87" t="str">
        <f t="shared" si="28"/>
        <v/>
      </c>
      <c r="X122" s="103" t="str">
        <f t="shared" si="29"/>
        <v/>
      </c>
      <c r="Y122" s="52">
        <v>0</v>
      </c>
      <c r="Z122" s="56" t="str">
        <f t="shared" si="30"/>
        <v/>
      </c>
      <c r="AA122" s="56" t="str">
        <f t="shared" si="31"/>
        <v/>
      </c>
      <c r="AB122" s="56" t="str">
        <f t="shared" si="32"/>
        <v/>
      </c>
      <c r="AC122" s="56" t="str">
        <f t="shared" si="33"/>
        <v/>
      </c>
      <c r="AD122" s="56" t="str">
        <f t="shared" si="34"/>
        <v/>
      </c>
      <c r="AE122" s="40"/>
      <c r="AF122" s="40"/>
      <c r="AG122" s="40"/>
      <c r="AH122" s="56" t="str">
        <f t="shared" si="35"/>
        <v/>
      </c>
      <c r="AI122" s="54"/>
      <c r="AJ122" s="54"/>
      <c r="AK122" s="54"/>
      <c r="AL122" s="54"/>
      <c r="AM122" s="54"/>
    </row>
    <row r="123" spans="1:39">
      <c r="A123" s="45" t="str" cm="1">
        <f t="array" ref="A123">IF(H123="PROJECT", CHAR(10) &amp; "- " &amp; _xlfn.TEXTJOIN(CHAR(10) &amp; "- ", TRUE, _xlfn._xlws.FILTER($I$9:$I$1000, ($B$9:$B$1000=B123) * ($H$9:$H$1000="Topic"))), "")</f>
        <v/>
      </c>
      <c r="B123" s="45" t="str">
        <f t="shared" si="19"/>
        <v/>
      </c>
      <c r="C123" s="95"/>
      <c r="D123" s="46"/>
      <c r="E123" s="58"/>
      <c r="F123" s="67"/>
      <c r="G123" s="53"/>
      <c r="H123" s="53"/>
      <c r="I123" s="50"/>
      <c r="J123" s="51"/>
      <c r="K123" s="129" t="str">
        <f t="shared" si="20"/>
        <v/>
      </c>
      <c r="L123" s="103" t="str">
        <f t="shared" si="21"/>
        <v/>
      </c>
      <c r="M123" s="53">
        <v>0</v>
      </c>
      <c r="N123" s="102" t="str">
        <f t="shared" si="22"/>
        <v/>
      </c>
      <c r="O123" s="103" t="str">
        <f t="shared" si="23"/>
        <v/>
      </c>
      <c r="P123" s="53">
        <v>0</v>
      </c>
      <c r="Q123" s="102" t="str">
        <f t="shared" si="24"/>
        <v/>
      </c>
      <c r="R123" s="103" t="str">
        <f t="shared" si="25"/>
        <v/>
      </c>
      <c r="S123" s="53">
        <v>0</v>
      </c>
      <c r="T123" s="102" t="str">
        <f t="shared" si="26"/>
        <v/>
      </c>
      <c r="U123" s="103" t="str">
        <f t="shared" si="27"/>
        <v/>
      </c>
      <c r="V123" s="53">
        <v>0</v>
      </c>
      <c r="W123" s="87" t="str">
        <f t="shared" si="28"/>
        <v/>
      </c>
      <c r="X123" s="103" t="str">
        <f t="shared" si="29"/>
        <v/>
      </c>
      <c r="Y123" s="53">
        <v>0</v>
      </c>
      <c r="Z123" s="56" t="str">
        <f t="shared" si="30"/>
        <v/>
      </c>
      <c r="AA123" s="56" t="str">
        <f t="shared" si="31"/>
        <v/>
      </c>
      <c r="AB123" s="56" t="str">
        <f t="shared" si="32"/>
        <v/>
      </c>
      <c r="AC123" s="56" t="str">
        <f t="shared" si="33"/>
        <v/>
      </c>
      <c r="AD123" s="56" t="str">
        <f t="shared" si="34"/>
        <v/>
      </c>
      <c r="AE123" s="40"/>
      <c r="AF123" s="40"/>
      <c r="AG123" s="40"/>
      <c r="AH123" s="56" t="str">
        <f t="shared" si="35"/>
        <v/>
      </c>
      <c r="AI123" s="54"/>
      <c r="AJ123" s="54"/>
      <c r="AK123" s="54"/>
      <c r="AL123" s="54"/>
      <c r="AM123" s="54"/>
    </row>
    <row r="124" spans="1:39">
      <c r="A124" s="45" t="str" cm="1">
        <f t="array" ref="A124">IF(H124="PROJECT", CHAR(10) &amp; "- " &amp; _xlfn.TEXTJOIN(CHAR(10) &amp; "- ", TRUE, _xlfn._xlws.FILTER($I$9:$I$1000, ($B$9:$B$1000=B124) * ($H$9:$H$1000="Topic"))), "")</f>
        <v/>
      </c>
      <c r="B124" s="45" t="str">
        <f t="shared" si="19"/>
        <v/>
      </c>
      <c r="C124" s="95"/>
      <c r="D124" s="57"/>
      <c r="E124" s="58"/>
      <c r="F124" s="54"/>
      <c r="G124" s="52"/>
      <c r="H124" s="52"/>
      <c r="I124" s="61"/>
      <c r="J124" s="62"/>
      <c r="K124" s="129" t="str">
        <f t="shared" si="20"/>
        <v/>
      </c>
      <c r="L124" s="103" t="str">
        <f t="shared" si="21"/>
        <v/>
      </c>
      <c r="M124" s="52">
        <v>0</v>
      </c>
      <c r="N124" s="102" t="str">
        <f t="shared" si="22"/>
        <v/>
      </c>
      <c r="O124" s="103" t="str">
        <f t="shared" si="23"/>
        <v/>
      </c>
      <c r="P124" s="52">
        <v>0</v>
      </c>
      <c r="Q124" s="102" t="str">
        <f t="shared" si="24"/>
        <v/>
      </c>
      <c r="R124" s="103" t="str">
        <f t="shared" si="25"/>
        <v/>
      </c>
      <c r="S124" s="52">
        <v>0</v>
      </c>
      <c r="T124" s="102" t="str">
        <f t="shared" si="26"/>
        <v/>
      </c>
      <c r="U124" s="103" t="str">
        <f t="shared" si="27"/>
        <v/>
      </c>
      <c r="V124" s="52">
        <v>0</v>
      </c>
      <c r="W124" s="87" t="str">
        <f t="shared" si="28"/>
        <v/>
      </c>
      <c r="X124" s="103" t="str">
        <f t="shared" si="29"/>
        <v/>
      </c>
      <c r="Y124" s="52">
        <v>0</v>
      </c>
      <c r="Z124" s="56" t="str">
        <f t="shared" si="30"/>
        <v/>
      </c>
      <c r="AA124" s="56" t="str">
        <f t="shared" si="31"/>
        <v/>
      </c>
      <c r="AB124" s="56" t="str">
        <f t="shared" si="32"/>
        <v/>
      </c>
      <c r="AC124" s="56" t="str">
        <f t="shared" si="33"/>
        <v/>
      </c>
      <c r="AD124" s="56" t="str">
        <f t="shared" si="34"/>
        <v/>
      </c>
      <c r="AE124" s="40"/>
      <c r="AF124" s="40"/>
      <c r="AG124" s="40"/>
      <c r="AH124" s="56" t="str">
        <f t="shared" si="35"/>
        <v/>
      </c>
      <c r="AI124" s="54"/>
      <c r="AJ124" s="54"/>
      <c r="AK124" s="54"/>
      <c r="AL124" s="54"/>
      <c r="AM124" s="54"/>
    </row>
    <row r="125" spans="1:39">
      <c r="A125" s="45" t="str" cm="1">
        <f t="array" ref="A125">IF(H125="PROJECT", CHAR(10) &amp; "- " &amp; _xlfn.TEXTJOIN(CHAR(10) &amp; "- ", TRUE, _xlfn._xlws.FILTER($I$9:$I$1000, ($B$9:$B$1000=B125) * ($H$9:$H$1000="Topic"))), "")</f>
        <v/>
      </c>
      <c r="B125" s="45" t="str">
        <f t="shared" si="19"/>
        <v/>
      </c>
      <c r="C125" s="95"/>
      <c r="D125" s="46"/>
      <c r="E125" s="58"/>
      <c r="F125" s="67"/>
      <c r="G125" s="53"/>
      <c r="H125" s="53"/>
      <c r="I125" s="50"/>
      <c r="J125" s="51"/>
      <c r="K125" s="129" t="str">
        <f t="shared" si="20"/>
        <v/>
      </c>
      <c r="L125" s="103" t="str">
        <f t="shared" si="21"/>
        <v/>
      </c>
      <c r="M125" s="53">
        <v>0</v>
      </c>
      <c r="N125" s="102" t="str">
        <f t="shared" si="22"/>
        <v/>
      </c>
      <c r="O125" s="103" t="str">
        <f t="shared" si="23"/>
        <v/>
      </c>
      <c r="P125" s="53">
        <v>0</v>
      </c>
      <c r="Q125" s="102" t="str">
        <f t="shared" si="24"/>
        <v/>
      </c>
      <c r="R125" s="103" t="str">
        <f t="shared" si="25"/>
        <v/>
      </c>
      <c r="S125" s="53">
        <v>0</v>
      </c>
      <c r="T125" s="102" t="str">
        <f t="shared" si="26"/>
        <v/>
      </c>
      <c r="U125" s="103" t="str">
        <f t="shared" si="27"/>
        <v/>
      </c>
      <c r="V125" s="53">
        <v>0</v>
      </c>
      <c r="W125" s="87" t="str">
        <f t="shared" si="28"/>
        <v/>
      </c>
      <c r="X125" s="103" t="str">
        <f t="shared" si="29"/>
        <v/>
      </c>
      <c r="Y125" s="53">
        <v>0</v>
      </c>
      <c r="Z125" s="56" t="str">
        <f t="shared" si="30"/>
        <v/>
      </c>
      <c r="AA125" s="56" t="str">
        <f t="shared" si="31"/>
        <v/>
      </c>
      <c r="AB125" s="56" t="str">
        <f t="shared" si="32"/>
        <v/>
      </c>
      <c r="AC125" s="56" t="str">
        <f t="shared" si="33"/>
        <v/>
      </c>
      <c r="AD125" s="56" t="str">
        <f t="shared" si="34"/>
        <v/>
      </c>
      <c r="AE125" s="40"/>
      <c r="AF125" s="40"/>
      <c r="AG125" s="40"/>
      <c r="AH125" s="56" t="str">
        <f t="shared" si="35"/>
        <v/>
      </c>
      <c r="AI125" s="54"/>
      <c r="AJ125" s="54"/>
      <c r="AK125" s="54"/>
      <c r="AL125" s="54"/>
      <c r="AM125" s="54"/>
    </row>
    <row r="126" spans="1:39">
      <c r="A126" s="45" t="str" cm="1">
        <f t="array" ref="A126">IF(H126="PROJECT", CHAR(10) &amp; "- " &amp; _xlfn.TEXTJOIN(CHAR(10) &amp; "- ", TRUE, _xlfn._xlws.FILTER($I$9:$I$1000, ($B$9:$B$1000=B126) * ($H$9:$H$1000="Topic"))), "")</f>
        <v/>
      </c>
      <c r="B126" s="45" t="str">
        <f t="shared" si="19"/>
        <v/>
      </c>
      <c r="C126" s="95"/>
      <c r="D126" s="57"/>
      <c r="E126" s="58"/>
      <c r="F126" s="54"/>
      <c r="G126" s="52"/>
      <c r="H126" s="52"/>
      <c r="I126" s="61"/>
      <c r="J126" s="62"/>
      <c r="K126" s="129" t="str">
        <f t="shared" si="20"/>
        <v/>
      </c>
      <c r="L126" s="103" t="str">
        <f t="shared" si="21"/>
        <v/>
      </c>
      <c r="M126" s="52">
        <v>0</v>
      </c>
      <c r="N126" s="102" t="str">
        <f t="shared" si="22"/>
        <v/>
      </c>
      <c r="O126" s="103" t="str">
        <f t="shared" si="23"/>
        <v/>
      </c>
      <c r="P126" s="52">
        <v>0</v>
      </c>
      <c r="Q126" s="102" t="str">
        <f t="shared" si="24"/>
        <v/>
      </c>
      <c r="R126" s="103" t="str">
        <f t="shared" si="25"/>
        <v/>
      </c>
      <c r="S126" s="52">
        <v>0</v>
      </c>
      <c r="T126" s="102" t="str">
        <f t="shared" si="26"/>
        <v/>
      </c>
      <c r="U126" s="103" t="str">
        <f t="shared" si="27"/>
        <v/>
      </c>
      <c r="V126" s="52">
        <v>0</v>
      </c>
      <c r="W126" s="87" t="str">
        <f t="shared" si="28"/>
        <v/>
      </c>
      <c r="X126" s="103" t="str">
        <f t="shared" si="29"/>
        <v/>
      </c>
      <c r="Y126" s="52">
        <v>0</v>
      </c>
      <c r="Z126" s="56" t="str">
        <f t="shared" si="30"/>
        <v/>
      </c>
      <c r="AA126" s="56" t="str">
        <f t="shared" si="31"/>
        <v/>
      </c>
      <c r="AB126" s="56" t="str">
        <f t="shared" si="32"/>
        <v/>
      </c>
      <c r="AC126" s="56" t="str">
        <f t="shared" si="33"/>
        <v/>
      </c>
      <c r="AD126" s="56" t="str">
        <f t="shared" si="34"/>
        <v/>
      </c>
      <c r="AE126" s="40"/>
      <c r="AF126" s="40"/>
      <c r="AG126" s="40"/>
      <c r="AH126" s="56" t="str">
        <f t="shared" si="35"/>
        <v/>
      </c>
      <c r="AI126" s="54"/>
      <c r="AJ126" s="54"/>
      <c r="AK126" s="54"/>
      <c r="AL126" s="54"/>
      <c r="AM126" s="54"/>
    </row>
    <row r="127" spans="1:39">
      <c r="A127" s="45" t="str" cm="1">
        <f t="array" ref="A127">IF(H127="PROJECT", CHAR(10) &amp; "- " &amp; _xlfn.TEXTJOIN(CHAR(10) &amp; "- ", TRUE, _xlfn._xlws.FILTER($I$9:$I$1000, ($B$9:$B$1000=B127) * ($H$9:$H$1000="Topic"))), "")</f>
        <v/>
      </c>
      <c r="B127" s="45" t="str">
        <f t="shared" si="19"/>
        <v/>
      </c>
      <c r="C127" s="95"/>
      <c r="D127" s="46"/>
      <c r="E127" s="58"/>
      <c r="F127" s="67"/>
      <c r="G127" s="53"/>
      <c r="H127" s="53"/>
      <c r="I127" s="50"/>
      <c r="J127" s="51"/>
      <c r="K127" s="129" t="str">
        <f t="shared" si="20"/>
        <v/>
      </c>
      <c r="L127" s="103" t="str">
        <f t="shared" si="21"/>
        <v/>
      </c>
      <c r="M127" s="53">
        <v>0</v>
      </c>
      <c r="N127" s="102" t="str">
        <f t="shared" si="22"/>
        <v/>
      </c>
      <c r="O127" s="103" t="str">
        <f t="shared" si="23"/>
        <v/>
      </c>
      <c r="P127" s="53">
        <v>0</v>
      </c>
      <c r="Q127" s="102" t="str">
        <f t="shared" si="24"/>
        <v/>
      </c>
      <c r="R127" s="103" t="str">
        <f t="shared" si="25"/>
        <v/>
      </c>
      <c r="S127" s="53">
        <v>0</v>
      </c>
      <c r="T127" s="102" t="str">
        <f t="shared" si="26"/>
        <v/>
      </c>
      <c r="U127" s="103" t="str">
        <f t="shared" si="27"/>
        <v/>
      </c>
      <c r="V127" s="53">
        <v>0</v>
      </c>
      <c r="W127" s="87" t="str">
        <f t="shared" si="28"/>
        <v/>
      </c>
      <c r="X127" s="103" t="str">
        <f t="shared" si="29"/>
        <v/>
      </c>
      <c r="Y127" s="53">
        <v>0</v>
      </c>
      <c r="Z127" s="56" t="str">
        <f t="shared" si="30"/>
        <v/>
      </c>
      <c r="AA127" s="56" t="str">
        <f t="shared" si="31"/>
        <v/>
      </c>
      <c r="AB127" s="56" t="str">
        <f t="shared" si="32"/>
        <v/>
      </c>
      <c r="AC127" s="56" t="str">
        <f t="shared" si="33"/>
        <v/>
      </c>
      <c r="AD127" s="56" t="str">
        <f t="shared" si="34"/>
        <v/>
      </c>
      <c r="AE127" s="40"/>
      <c r="AF127" s="40"/>
      <c r="AG127" s="40"/>
      <c r="AH127" s="56" t="str">
        <f t="shared" si="35"/>
        <v/>
      </c>
      <c r="AI127" s="54"/>
      <c r="AJ127" s="54"/>
      <c r="AK127" s="54"/>
      <c r="AL127" s="54"/>
      <c r="AM127" s="54"/>
    </row>
    <row r="128" spans="1:39">
      <c r="A128" s="45" t="str" cm="1">
        <f t="array" ref="A128">IF(H128="PROJECT", CHAR(10) &amp; "- " &amp; _xlfn.TEXTJOIN(CHAR(10) &amp; "- ", TRUE, _xlfn._xlws.FILTER($I$9:$I$1000, ($B$9:$B$1000=B128) * ($H$9:$H$1000="Topic"))), "")</f>
        <v/>
      </c>
      <c r="B128" s="45" t="str">
        <f t="shared" si="19"/>
        <v/>
      </c>
      <c r="C128" s="95"/>
      <c r="D128" s="57"/>
      <c r="E128" s="58"/>
      <c r="F128" s="54"/>
      <c r="G128" s="52"/>
      <c r="H128" s="52"/>
      <c r="I128" s="61"/>
      <c r="J128" s="62"/>
      <c r="K128" s="129" t="str">
        <f t="shared" si="20"/>
        <v/>
      </c>
      <c r="L128" s="103" t="str">
        <f t="shared" si="21"/>
        <v/>
      </c>
      <c r="M128" s="52">
        <v>0</v>
      </c>
      <c r="N128" s="102" t="str">
        <f t="shared" si="22"/>
        <v/>
      </c>
      <c r="O128" s="103" t="str">
        <f t="shared" si="23"/>
        <v/>
      </c>
      <c r="P128" s="52">
        <v>0</v>
      </c>
      <c r="Q128" s="102" t="str">
        <f t="shared" si="24"/>
        <v/>
      </c>
      <c r="R128" s="103" t="str">
        <f t="shared" si="25"/>
        <v/>
      </c>
      <c r="S128" s="52">
        <v>0</v>
      </c>
      <c r="T128" s="102" t="str">
        <f t="shared" si="26"/>
        <v/>
      </c>
      <c r="U128" s="103" t="str">
        <f t="shared" si="27"/>
        <v/>
      </c>
      <c r="V128" s="52">
        <v>0</v>
      </c>
      <c r="W128" s="87" t="str">
        <f t="shared" si="28"/>
        <v/>
      </c>
      <c r="X128" s="103" t="str">
        <f t="shared" si="29"/>
        <v/>
      </c>
      <c r="Y128" s="52">
        <v>0</v>
      </c>
      <c r="Z128" s="56" t="str">
        <f t="shared" si="30"/>
        <v/>
      </c>
      <c r="AA128" s="56" t="str">
        <f t="shared" si="31"/>
        <v/>
      </c>
      <c r="AB128" s="56" t="str">
        <f t="shared" si="32"/>
        <v/>
      </c>
      <c r="AC128" s="56" t="str">
        <f t="shared" si="33"/>
        <v/>
      </c>
      <c r="AD128" s="56" t="str">
        <f t="shared" si="34"/>
        <v/>
      </c>
      <c r="AE128" s="40"/>
      <c r="AF128" s="40"/>
      <c r="AG128" s="40"/>
      <c r="AH128" s="56" t="str">
        <f t="shared" si="35"/>
        <v/>
      </c>
      <c r="AI128" s="54"/>
      <c r="AJ128" s="54"/>
      <c r="AK128" s="54"/>
      <c r="AL128" s="54"/>
      <c r="AM128" s="54"/>
    </row>
    <row r="129" spans="1:39">
      <c r="A129" s="45" t="str" cm="1">
        <f t="array" ref="A129">IF(H129="PROJECT", CHAR(10) &amp; "- " &amp; _xlfn.TEXTJOIN(CHAR(10) &amp; "- ", TRUE, _xlfn._xlws.FILTER($I$9:$I$1000, ($B$9:$B$1000=B129) * ($H$9:$H$1000="Topic"))), "")</f>
        <v/>
      </c>
      <c r="B129" s="45" t="str">
        <f t="shared" si="19"/>
        <v/>
      </c>
      <c r="C129" s="95"/>
      <c r="D129" s="46"/>
      <c r="E129" s="58"/>
      <c r="F129" s="67"/>
      <c r="G129" s="53"/>
      <c r="H129" s="53"/>
      <c r="I129" s="50"/>
      <c r="J129" s="51"/>
      <c r="K129" s="129" t="str">
        <f t="shared" si="20"/>
        <v/>
      </c>
      <c r="L129" s="103" t="str">
        <f t="shared" si="21"/>
        <v/>
      </c>
      <c r="M129" s="53">
        <v>0</v>
      </c>
      <c r="N129" s="102" t="str">
        <f t="shared" si="22"/>
        <v/>
      </c>
      <c r="O129" s="103" t="str">
        <f t="shared" si="23"/>
        <v/>
      </c>
      <c r="P129" s="53">
        <v>0</v>
      </c>
      <c r="Q129" s="102" t="str">
        <f t="shared" si="24"/>
        <v/>
      </c>
      <c r="R129" s="103" t="str">
        <f t="shared" si="25"/>
        <v/>
      </c>
      <c r="S129" s="53">
        <v>0</v>
      </c>
      <c r="T129" s="102" t="str">
        <f t="shared" si="26"/>
        <v/>
      </c>
      <c r="U129" s="103" t="str">
        <f t="shared" si="27"/>
        <v/>
      </c>
      <c r="V129" s="53">
        <v>0</v>
      </c>
      <c r="W129" s="87" t="str">
        <f t="shared" si="28"/>
        <v/>
      </c>
      <c r="X129" s="103" t="str">
        <f t="shared" si="29"/>
        <v/>
      </c>
      <c r="Y129" s="53">
        <v>0</v>
      </c>
      <c r="Z129" s="56" t="str">
        <f t="shared" si="30"/>
        <v/>
      </c>
      <c r="AA129" s="56" t="str">
        <f t="shared" si="31"/>
        <v/>
      </c>
      <c r="AB129" s="56" t="str">
        <f t="shared" si="32"/>
        <v/>
      </c>
      <c r="AC129" s="56" t="str">
        <f t="shared" si="33"/>
        <v/>
      </c>
      <c r="AD129" s="56" t="str">
        <f t="shared" si="34"/>
        <v/>
      </c>
      <c r="AE129" s="40"/>
      <c r="AF129" s="40"/>
      <c r="AG129" s="40"/>
      <c r="AH129" s="56" t="str">
        <f t="shared" si="35"/>
        <v/>
      </c>
      <c r="AI129" s="54"/>
      <c r="AJ129" s="54"/>
      <c r="AK129" s="54"/>
      <c r="AL129" s="54"/>
      <c r="AM129" s="54"/>
    </row>
    <row r="130" spans="1:39">
      <c r="A130" s="45" t="str" cm="1">
        <f t="array" ref="A130">IF(H130="PROJECT", CHAR(10) &amp; "- " &amp; _xlfn.TEXTJOIN(CHAR(10) &amp; "- ", TRUE, _xlfn._xlws.FILTER($I$9:$I$1000, ($B$9:$B$1000=B130) * ($H$9:$H$1000="Topic"))), "")</f>
        <v/>
      </c>
      <c r="B130" s="45" t="str">
        <f t="shared" si="19"/>
        <v/>
      </c>
      <c r="C130" s="95"/>
      <c r="D130" s="57"/>
      <c r="E130" s="58"/>
      <c r="F130" s="54"/>
      <c r="G130" s="52"/>
      <c r="H130" s="52"/>
      <c r="I130" s="61"/>
      <c r="J130" s="62"/>
      <c r="K130" s="129" t="str">
        <f t="shared" si="20"/>
        <v/>
      </c>
      <c r="L130" s="103" t="str">
        <f t="shared" si="21"/>
        <v/>
      </c>
      <c r="M130" s="52">
        <v>0</v>
      </c>
      <c r="N130" s="102" t="str">
        <f t="shared" si="22"/>
        <v/>
      </c>
      <c r="O130" s="103" t="str">
        <f t="shared" si="23"/>
        <v/>
      </c>
      <c r="P130" s="52">
        <v>0</v>
      </c>
      <c r="Q130" s="102" t="str">
        <f t="shared" si="24"/>
        <v/>
      </c>
      <c r="R130" s="103" t="str">
        <f t="shared" si="25"/>
        <v/>
      </c>
      <c r="S130" s="52">
        <v>0</v>
      </c>
      <c r="T130" s="102" t="str">
        <f t="shared" si="26"/>
        <v/>
      </c>
      <c r="U130" s="103" t="str">
        <f t="shared" si="27"/>
        <v/>
      </c>
      <c r="V130" s="52">
        <v>0</v>
      </c>
      <c r="W130" s="87" t="str">
        <f t="shared" si="28"/>
        <v/>
      </c>
      <c r="X130" s="103" t="str">
        <f t="shared" si="29"/>
        <v/>
      </c>
      <c r="Y130" s="52">
        <v>0</v>
      </c>
      <c r="Z130" s="56" t="str">
        <f t="shared" si="30"/>
        <v/>
      </c>
      <c r="AA130" s="56" t="str">
        <f t="shared" si="31"/>
        <v/>
      </c>
      <c r="AB130" s="56" t="str">
        <f t="shared" si="32"/>
        <v/>
      </c>
      <c r="AC130" s="56" t="str">
        <f t="shared" si="33"/>
        <v/>
      </c>
      <c r="AD130" s="56" t="str">
        <f t="shared" si="34"/>
        <v/>
      </c>
      <c r="AE130" s="40"/>
      <c r="AF130" s="40"/>
      <c r="AG130" s="40"/>
      <c r="AH130" s="56" t="str">
        <f t="shared" si="35"/>
        <v/>
      </c>
      <c r="AI130" s="54"/>
      <c r="AJ130" s="54"/>
      <c r="AK130" s="54"/>
      <c r="AL130" s="54"/>
      <c r="AM130" s="54"/>
    </row>
    <row r="131" spans="1:39">
      <c r="A131" s="45" t="str" cm="1">
        <f t="array" ref="A131">IF(H131="PROJECT", CHAR(10) &amp; "- " &amp; _xlfn.TEXTJOIN(CHAR(10) &amp; "- ", TRUE, _xlfn._xlws.FILTER($I$9:$I$1000, ($B$9:$B$1000=B131) * ($H$9:$H$1000="Topic"))), "")</f>
        <v/>
      </c>
      <c r="B131" s="45" t="str">
        <f t="shared" si="19"/>
        <v/>
      </c>
      <c r="C131" s="95"/>
      <c r="D131" s="46"/>
      <c r="E131" s="58"/>
      <c r="F131" s="67"/>
      <c r="G131" s="53"/>
      <c r="H131" s="53"/>
      <c r="I131" s="50"/>
      <c r="J131" s="51"/>
      <c r="K131" s="129" t="str">
        <f t="shared" si="20"/>
        <v/>
      </c>
      <c r="L131" s="103" t="str">
        <f t="shared" si="21"/>
        <v/>
      </c>
      <c r="M131" s="53">
        <v>0</v>
      </c>
      <c r="N131" s="102" t="str">
        <f t="shared" si="22"/>
        <v/>
      </c>
      <c r="O131" s="103" t="str">
        <f t="shared" si="23"/>
        <v/>
      </c>
      <c r="P131" s="53">
        <v>0</v>
      </c>
      <c r="Q131" s="102" t="str">
        <f t="shared" si="24"/>
        <v/>
      </c>
      <c r="R131" s="103" t="str">
        <f t="shared" si="25"/>
        <v/>
      </c>
      <c r="S131" s="53">
        <v>0</v>
      </c>
      <c r="T131" s="102" t="str">
        <f t="shared" si="26"/>
        <v/>
      </c>
      <c r="U131" s="103" t="str">
        <f t="shared" si="27"/>
        <v/>
      </c>
      <c r="V131" s="53">
        <v>0</v>
      </c>
      <c r="W131" s="87" t="str">
        <f t="shared" si="28"/>
        <v/>
      </c>
      <c r="X131" s="103" t="str">
        <f t="shared" si="29"/>
        <v/>
      </c>
      <c r="Y131" s="53">
        <v>0</v>
      </c>
      <c r="Z131" s="56" t="str">
        <f t="shared" si="30"/>
        <v/>
      </c>
      <c r="AA131" s="56" t="str">
        <f t="shared" si="31"/>
        <v/>
      </c>
      <c r="AB131" s="56" t="str">
        <f t="shared" si="32"/>
        <v/>
      </c>
      <c r="AC131" s="56" t="str">
        <f t="shared" si="33"/>
        <v/>
      </c>
      <c r="AD131" s="56" t="str">
        <f t="shared" si="34"/>
        <v/>
      </c>
      <c r="AE131" s="40"/>
      <c r="AF131" s="40"/>
      <c r="AG131" s="40"/>
      <c r="AH131" s="56" t="str">
        <f t="shared" si="35"/>
        <v/>
      </c>
      <c r="AI131" s="54"/>
      <c r="AJ131" s="54"/>
      <c r="AK131" s="54"/>
      <c r="AL131" s="54"/>
      <c r="AM131" s="54"/>
    </row>
    <row r="132" spans="1:39">
      <c r="A132" s="45" t="str" cm="1">
        <f t="array" ref="A132">IF(H132="PROJECT", CHAR(10) &amp; "- " &amp; _xlfn.TEXTJOIN(CHAR(10) &amp; "- ", TRUE, _xlfn._xlws.FILTER($I$9:$I$1000, ($B$9:$B$1000=B132) * ($H$9:$H$1000="Topic"))), "")</f>
        <v/>
      </c>
      <c r="B132" s="45" t="str">
        <f t="shared" si="19"/>
        <v/>
      </c>
      <c r="C132" s="95"/>
      <c r="D132" s="57"/>
      <c r="E132" s="58"/>
      <c r="F132" s="54"/>
      <c r="G132" s="52"/>
      <c r="H132" s="52"/>
      <c r="I132" s="61"/>
      <c r="J132" s="62"/>
      <c r="K132" s="129" t="str">
        <f t="shared" si="20"/>
        <v/>
      </c>
      <c r="L132" s="103" t="str">
        <f t="shared" si="21"/>
        <v/>
      </c>
      <c r="M132" s="52">
        <v>0</v>
      </c>
      <c r="N132" s="102" t="str">
        <f t="shared" si="22"/>
        <v/>
      </c>
      <c r="O132" s="103" t="str">
        <f t="shared" si="23"/>
        <v/>
      </c>
      <c r="P132" s="52">
        <v>0</v>
      </c>
      <c r="Q132" s="102" t="str">
        <f t="shared" si="24"/>
        <v/>
      </c>
      <c r="R132" s="103" t="str">
        <f t="shared" si="25"/>
        <v/>
      </c>
      <c r="S132" s="52">
        <v>0</v>
      </c>
      <c r="T132" s="102" t="str">
        <f t="shared" si="26"/>
        <v/>
      </c>
      <c r="U132" s="103" t="str">
        <f t="shared" si="27"/>
        <v/>
      </c>
      <c r="V132" s="52">
        <v>0</v>
      </c>
      <c r="W132" s="87" t="str">
        <f t="shared" si="28"/>
        <v/>
      </c>
      <c r="X132" s="103" t="str">
        <f t="shared" si="29"/>
        <v/>
      </c>
      <c r="Y132" s="52">
        <v>0</v>
      </c>
      <c r="Z132" s="56" t="str">
        <f t="shared" si="30"/>
        <v/>
      </c>
      <c r="AA132" s="56" t="str">
        <f t="shared" si="31"/>
        <v/>
      </c>
      <c r="AB132" s="56" t="str">
        <f t="shared" si="32"/>
        <v/>
      </c>
      <c r="AC132" s="56" t="str">
        <f t="shared" si="33"/>
        <v/>
      </c>
      <c r="AD132" s="56" t="str">
        <f t="shared" si="34"/>
        <v/>
      </c>
      <c r="AE132" s="40"/>
      <c r="AF132" s="40"/>
      <c r="AG132" s="40"/>
      <c r="AH132" s="56" t="str">
        <f t="shared" si="35"/>
        <v/>
      </c>
      <c r="AI132" s="54"/>
      <c r="AJ132" s="54"/>
      <c r="AK132" s="54"/>
      <c r="AL132" s="54"/>
      <c r="AM132" s="54"/>
    </row>
    <row r="133" spans="1:39">
      <c r="A133" s="45" t="str" cm="1">
        <f t="array" ref="A133">IF(H133="PROJECT", CHAR(10) &amp; "- " &amp; _xlfn.TEXTJOIN(CHAR(10) &amp; "- ", TRUE, _xlfn._xlws.FILTER($I$9:$I$1000, ($B$9:$B$1000=B133) * ($H$9:$H$1000="Topic"))), "")</f>
        <v/>
      </c>
      <c r="B133" s="45" t="str">
        <f t="shared" si="19"/>
        <v/>
      </c>
      <c r="C133" s="95"/>
      <c r="D133" s="46"/>
      <c r="E133" s="58"/>
      <c r="F133" s="67"/>
      <c r="G133" s="53"/>
      <c r="H133" s="53"/>
      <c r="I133" s="50"/>
      <c r="J133" s="51"/>
      <c r="K133" s="129" t="str">
        <f t="shared" si="20"/>
        <v/>
      </c>
      <c r="L133" s="103" t="str">
        <f t="shared" si="21"/>
        <v/>
      </c>
      <c r="M133" s="53">
        <v>0</v>
      </c>
      <c r="N133" s="102" t="str">
        <f t="shared" si="22"/>
        <v/>
      </c>
      <c r="O133" s="103" t="str">
        <f t="shared" si="23"/>
        <v/>
      </c>
      <c r="P133" s="53">
        <v>0</v>
      </c>
      <c r="Q133" s="102" t="str">
        <f t="shared" si="24"/>
        <v/>
      </c>
      <c r="R133" s="103" t="str">
        <f t="shared" si="25"/>
        <v/>
      </c>
      <c r="S133" s="53">
        <v>0</v>
      </c>
      <c r="T133" s="102" t="str">
        <f t="shared" si="26"/>
        <v/>
      </c>
      <c r="U133" s="103" t="str">
        <f t="shared" si="27"/>
        <v/>
      </c>
      <c r="V133" s="53">
        <v>0</v>
      </c>
      <c r="W133" s="87" t="str">
        <f t="shared" si="28"/>
        <v/>
      </c>
      <c r="X133" s="103" t="str">
        <f t="shared" si="29"/>
        <v/>
      </c>
      <c r="Y133" s="53">
        <v>0</v>
      </c>
      <c r="Z133" s="56" t="str">
        <f t="shared" si="30"/>
        <v/>
      </c>
      <c r="AA133" s="56" t="str">
        <f t="shared" si="31"/>
        <v/>
      </c>
      <c r="AB133" s="56" t="str">
        <f t="shared" si="32"/>
        <v/>
      </c>
      <c r="AC133" s="56" t="str">
        <f t="shared" si="33"/>
        <v/>
      </c>
      <c r="AD133" s="56" t="str">
        <f t="shared" si="34"/>
        <v/>
      </c>
      <c r="AE133" s="40"/>
      <c r="AF133" s="40"/>
      <c r="AG133" s="40"/>
      <c r="AH133" s="56" t="str">
        <f t="shared" si="35"/>
        <v/>
      </c>
      <c r="AI133" s="54"/>
      <c r="AJ133" s="54"/>
      <c r="AK133" s="54"/>
      <c r="AL133" s="54"/>
      <c r="AM133" s="54"/>
    </row>
    <row r="134" spans="1:39">
      <c r="A134" s="45" t="str" cm="1">
        <f t="array" ref="A134">IF(H134="PROJECT", CHAR(10) &amp; "- " &amp; _xlfn.TEXTJOIN(CHAR(10) &amp; "- ", TRUE, _xlfn._xlws.FILTER($I$9:$I$1000, ($B$9:$B$1000=B134) * ($H$9:$H$1000="Topic"))), "")</f>
        <v/>
      </c>
      <c r="B134" s="45" t="str">
        <f t="shared" si="19"/>
        <v/>
      </c>
      <c r="C134" s="95"/>
      <c r="D134" s="57"/>
      <c r="E134" s="58"/>
      <c r="F134" s="54"/>
      <c r="G134" s="52"/>
      <c r="H134" s="52"/>
      <c r="I134" s="61"/>
      <c r="J134" s="62"/>
      <c r="K134" s="129" t="str">
        <f t="shared" si="20"/>
        <v/>
      </c>
      <c r="L134" s="103" t="str">
        <f t="shared" si="21"/>
        <v/>
      </c>
      <c r="M134" s="52">
        <v>0</v>
      </c>
      <c r="N134" s="102" t="str">
        <f t="shared" si="22"/>
        <v/>
      </c>
      <c r="O134" s="103" t="str">
        <f t="shared" si="23"/>
        <v/>
      </c>
      <c r="P134" s="52">
        <v>0</v>
      </c>
      <c r="Q134" s="102" t="str">
        <f t="shared" si="24"/>
        <v/>
      </c>
      <c r="R134" s="103" t="str">
        <f t="shared" si="25"/>
        <v/>
      </c>
      <c r="S134" s="52">
        <v>0</v>
      </c>
      <c r="T134" s="102" t="str">
        <f t="shared" si="26"/>
        <v/>
      </c>
      <c r="U134" s="103" t="str">
        <f t="shared" si="27"/>
        <v/>
      </c>
      <c r="V134" s="52">
        <v>0</v>
      </c>
      <c r="W134" s="87" t="str">
        <f t="shared" si="28"/>
        <v/>
      </c>
      <c r="X134" s="103" t="str">
        <f t="shared" si="29"/>
        <v/>
      </c>
      <c r="Y134" s="52">
        <v>0</v>
      </c>
      <c r="Z134" s="56" t="str">
        <f t="shared" si="30"/>
        <v/>
      </c>
      <c r="AA134" s="56" t="str">
        <f t="shared" si="31"/>
        <v/>
      </c>
      <c r="AB134" s="56" t="str">
        <f t="shared" si="32"/>
        <v/>
      </c>
      <c r="AC134" s="56" t="str">
        <f t="shared" si="33"/>
        <v/>
      </c>
      <c r="AD134" s="56" t="str">
        <f t="shared" si="34"/>
        <v/>
      </c>
      <c r="AE134" s="40"/>
      <c r="AF134" s="40"/>
      <c r="AG134" s="40"/>
      <c r="AH134" s="56" t="str">
        <f t="shared" si="35"/>
        <v/>
      </c>
      <c r="AI134" s="54"/>
      <c r="AJ134" s="54"/>
      <c r="AK134" s="54"/>
      <c r="AL134" s="54"/>
      <c r="AM134" s="54"/>
    </row>
    <row r="135" spans="1:39">
      <c r="A135" s="45" t="str" cm="1">
        <f t="array" ref="A135">IF(H135="PROJECT", CHAR(10) &amp; "- " &amp; _xlfn.TEXTJOIN(CHAR(10) &amp; "- ", TRUE, _xlfn._xlws.FILTER($I$9:$I$1000, ($B$9:$B$1000=B135) * ($H$9:$H$1000="Topic"))), "")</f>
        <v/>
      </c>
      <c r="B135" s="45" t="str">
        <f t="shared" si="19"/>
        <v/>
      </c>
      <c r="C135" s="95"/>
      <c r="D135" s="46"/>
      <c r="E135" s="58"/>
      <c r="F135" s="67"/>
      <c r="G135" s="53"/>
      <c r="H135" s="53"/>
      <c r="I135" s="50"/>
      <c r="J135" s="51"/>
      <c r="K135" s="129" t="str">
        <f t="shared" si="20"/>
        <v/>
      </c>
      <c r="L135" s="103" t="str">
        <f t="shared" si="21"/>
        <v/>
      </c>
      <c r="M135" s="53">
        <v>0</v>
      </c>
      <c r="N135" s="102" t="str">
        <f t="shared" si="22"/>
        <v/>
      </c>
      <c r="O135" s="103" t="str">
        <f t="shared" si="23"/>
        <v/>
      </c>
      <c r="P135" s="53">
        <v>0</v>
      </c>
      <c r="Q135" s="102" t="str">
        <f t="shared" si="24"/>
        <v/>
      </c>
      <c r="R135" s="103" t="str">
        <f t="shared" si="25"/>
        <v/>
      </c>
      <c r="S135" s="53">
        <v>0</v>
      </c>
      <c r="T135" s="102" t="str">
        <f t="shared" si="26"/>
        <v/>
      </c>
      <c r="U135" s="103" t="str">
        <f t="shared" si="27"/>
        <v/>
      </c>
      <c r="V135" s="53">
        <v>0</v>
      </c>
      <c r="W135" s="87" t="str">
        <f t="shared" si="28"/>
        <v/>
      </c>
      <c r="X135" s="103" t="str">
        <f t="shared" si="29"/>
        <v/>
      </c>
      <c r="Y135" s="53">
        <v>0</v>
      </c>
      <c r="Z135" s="56" t="str">
        <f t="shared" si="30"/>
        <v/>
      </c>
      <c r="AA135" s="56" t="str">
        <f t="shared" si="31"/>
        <v/>
      </c>
      <c r="AB135" s="56" t="str">
        <f t="shared" si="32"/>
        <v/>
      </c>
      <c r="AC135" s="56" t="str">
        <f t="shared" si="33"/>
        <v/>
      </c>
      <c r="AD135" s="56" t="str">
        <f t="shared" si="34"/>
        <v/>
      </c>
      <c r="AE135" s="40"/>
      <c r="AF135" s="40"/>
      <c r="AG135" s="40"/>
      <c r="AH135" s="56" t="str">
        <f t="shared" si="35"/>
        <v/>
      </c>
      <c r="AI135" s="54"/>
      <c r="AJ135" s="54"/>
      <c r="AK135" s="54"/>
      <c r="AL135" s="54"/>
      <c r="AM135" s="54"/>
    </row>
    <row r="136" spans="1:39">
      <c r="A136" s="45" t="str" cm="1">
        <f t="array" ref="A136">IF(H136="PROJECT", CHAR(10) &amp; "- " &amp; _xlfn.TEXTJOIN(CHAR(10) &amp; "- ", TRUE, _xlfn._xlws.FILTER($I$9:$I$1000, ($B$9:$B$1000=B136) * ($H$9:$H$1000="Topic"))), "")</f>
        <v/>
      </c>
      <c r="B136" s="45" t="str">
        <f t="shared" si="19"/>
        <v/>
      </c>
      <c r="C136" s="95"/>
      <c r="D136" s="57"/>
      <c r="E136" s="58"/>
      <c r="F136" s="54"/>
      <c r="G136" s="52"/>
      <c r="H136" s="52"/>
      <c r="I136" s="61"/>
      <c r="J136" s="62"/>
      <c r="K136" s="129" t="str">
        <f t="shared" si="20"/>
        <v/>
      </c>
      <c r="L136" s="103" t="str">
        <f t="shared" si="21"/>
        <v/>
      </c>
      <c r="M136" s="52">
        <v>0</v>
      </c>
      <c r="N136" s="102" t="str">
        <f t="shared" si="22"/>
        <v/>
      </c>
      <c r="O136" s="103" t="str">
        <f t="shared" si="23"/>
        <v/>
      </c>
      <c r="P136" s="52">
        <v>0</v>
      </c>
      <c r="Q136" s="102" t="str">
        <f t="shared" si="24"/>
        <v/>
      </c>
      <c r="R136" s="103" t="str">
        <f t="shared" si="25"/>
        <v/>
      </c>
      <c r="S136" s="52">
        <v>0</v>
      </c>
      <c r="T136" s="102" t="str">
        <f t="shared" si="26"/>
        <v/>
      </c>
      <c r="U136" s="103" t="str">
        <f t="shared" si="27"/>
        <v/>
      </c>
      <c r="V136" s="52">
        <v>0</v>
      </c>
      <c r="W136" s="87" t="str">
        <f t="shared" si="28"/>
        <v/>
      </c>
      <c r="X136" s="103" t="str">
        <f t="shared" si="29"/>
        <v/>
      </c>
      <c r="Y136" s="52">
        <v>0</v>
      </c>
      <c r="Z136" s="56" t="str">
        <f t="shared" si="30"/>
        <v/>
      </c>
      <c r="AA136" s="56" t="str">
        <f t="shared" si="31"/>
        <v/>
      </c>
      <c r="AB136" s="56" t="str">
        <f t="shared" si="32"/>
        <v/>
      </c>
      <c r="AC136" s="56" t="str">
        <f t="shared" si="33"/>
        <v/>
      </c>
      <c r="AD136" s="56" t="str">
        <f t="shared" si="34"/>
        <v/>
      </c>
      <c r="AE136" s="40"/>
      <c r="AF136" s="40"/>
      <c r="AG136" s="40"/>
      <c r="AH136" s="56" t="str">
        <f t="shared" si="35"/>
        <v/>
      </c>
      <c r="AI136" s="54"/>
      <c r="AJ136" s="54"/>
      <c r="AK136" s="54"/>
      <c r="AL136" s="54"/>
      <c r="AM136" s="54"/>
    </row>
    <row r="137" spans="1:39">
      <c r="A137" s="45" t="str" cm="1">
        <f t="array" ref="A137">IF(H137="PROJECT", CHAR(10) &amp; "- " &amp; _xlfn.TEXTJOIN(CHAR(10) &amp; "- ", TRUE, _xlfn._xlws.FILTER($I$9:$I$1000, ($B$9:$B$1000=B137) * ($H$9:$H$1000="Topic"))), "")</f>
        <v/>
      </c>
      <c r="B137" s="45" t="str">
        <f t="shared" si="19"/>
        <v/>
      </c>
      <c r="C137" s="95"/>
      <c r="D137" s="46"/>
      <c r="E137" s="58"/>
      <c r="F137" s="67"/>
      <c r="G137" s="53"/>
      <c r="H137" s="53"/>
      <c r="I137" s="50"/>
      <c r="J137" s="51"/>
      <c r="K137" s="129" t="str">
        <f t="shared" si="20"/>
        <v/>
      </c>
      <c r="L137" s="103" t="str">
        <f t="shared" si="21"/>
        <v/>
      </c>
      <c r="M137" s="53">
        <v>0</v>
      </c>
      <c r="N137" s="102" t="str">
        <f t="shared" si="22"/>
        <v/>
      </c>
      <c r="O137" s="103" t="str">
        <f t="shared" si="23"/>
        <v/>
      </c>
      <c r="P137" s="53">
        <v>0</v>
      </c>
      <c r="Q137" s="102" t="str">
        <f t="shared" si="24"/>
        <v/>
      </c>
      <c r="R137" s="103" t="str">
        <f t="shared" si="25"/>
        <v/>
      </c>
      <c r="S137" s="53">
        <v>0</v>
      </c>
      <c r="T137" s="102" t="str">
        <f t="shared" si="26"/>
        <v/>
      </c>
      <c r="U137" s="103" t="str">
        <f t="shared" si="27"/>
        <v/>
      </c>
      <c r="V137" s="53">
        <v>0</v>
      </c>
      <c r="W137" s="87" t="str">
        <f t="shared" si="28"/>
        <v/>
      </c>
      <c r="X137" s="103" t="str">
        <f t="shared" si="29"/>
        <v/>
      </c>
      <c r="Y137" s="53">
        <v>0</v>
      </c>
      <c r="Z137" s="56" t="str">
        <f t="shared" si="30"/>
        <v/>
      </c>
      <c r="AA137" s="56" t="str">
        <f t="shared" si="31"/>
        <v/>
      </c>
      <c r="AB137" s="56" t="str">
        <f t="shared" si="32"/>
        <v/>
      </c>
      <c r="AC137" s="56" t="str">
        <f t="shared" si="33"/>
        <v/>
      </c>
      <c r="AD137" s="56" t="str">
        <f t="shared" si="34"/>
        <v/>
      </c>
      <c r="AE137" s="40"/>
      <c r="AF137" s="40"/>
      <c r="AG137" s="40"/>
      <c r="AH137" s="56" t="str">
        <f t="shared" ref="AH137:AH168" si="36">IF(AE137=$B$6,AG137,"")</f>
        <v/>
      </c>
      <c r="AI137" s="54"/>
      <c r="AJ137" s="54"/>
      <c r="AK137" s="54"/>
      <c r="AL137" s="54"/>
      <c r="AM137" s="54"/>
    </row>
    <row r="138" spans="1:39">
      <c r="A138" s="45" t="str" cm="1">
        <f t="array" ref="A138">IF(H138="PROJECT", CHAR(10) &amp; "- " &amp; _xlfn.TEXTJOIN(CHAR(10) &amp; "- ", TRUE, _xlfn._xlws.FILTER($I$9:$I$1000, ($B$9:$B$1000=B138) * ($H$9:$H$1000="Topic"))), "")</f>
        <v/>
      </c>
      <c r="B138" s="45" t="str">
        <f t="shared" ref="B138:B200" si="37">IF(H138="","",IF(AND(H138="Topic",H137="PROJECT"),B137+1,IF(H138="PROJECT",B137,IF(AND(H138="Topic",H137="Topic"),B137,B137+1))))</f>
        <v/>
      </c>
      <c r="C138" s="95"/>
      <c r="D138" s="57"/>
      <c r="E138" s="58"/>
      <c r="F138" s="54"/>
      <c r="G138" s="52"/>
      <c r="H138" s="52"/>
      <c r="I138" s="61"/>
      <c r="J138" s="62"/>
      <c r="K138" s="129" t="str">
        <f t="shared" ref="K138:K200" si="38">IF(H138="Topic",
"[ROLE] Friendly tutor specializing in " &amp; $I$2 &amp; " | " &amp;
"[TOPIC] " &amp; I138 &amp; " | " &amp;
"[LEVEL] " &amp; G138 &amp; " | " &amp;
"[COUNT] " &amp; D138 &amp; " examples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$C138 &amp; " lines of EXECUTABLE code (STRICT: Do NOT count comments or blank lines). - NEVER exceed this limit. | " &amp;
"[FUNCTION RULE] Rule: " &amp; IF(G138="Beginner","Focus strictly on basic class definitions, the 'init' method, and simple object instantiation. DO NOT use flat linear scripts or procedural code outside of classes.", IF(G138="Intermediate", "STRICT REQUIREMENT: Integrate custom class definitions ('class'), 'init' constructor methods, and instance methods in EVERY example.", "Advanced OOP: Inheritance, method overriding, custom dunder methods ('str', 'repr', 'len'), property decorators (@property), and class/static methods.")) &amp; " | " &amp;
_xlfn._LONGTEXT("[CODE_CONSTRAINTS_RULE]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 &amp;
"[I_O_PARADIGM] Use Basic primitive types (int, float, str, bool) or simple lists/dictionaries. and gracefully handle print() statements with comma-separated values to display outputs clearly. when applicable. | " &amp;
"[INLINE_PACKAGE_MANAGER] If using external packages, use Native built-in functions, basic operators, and standard core execution models. at the top of the code block.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F138 &amp; " | Stage 1 📖 Practice | " &amp; IF($I$3="", $I$2, $I$2&amp; " - " &amp;$I$3) &amp; " | 📊 Level: " &amp; G138 &amp; " | 🌐 Coding5s.com" &amp; CHAR(10) &amp; "**Concept:** " &amp; J138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D138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IF(AJ138&lt;&gt;"", AJ138,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IF(H138="PROJECT", Z138, ""))</f>
        <v/>
      </c>
      <c r="L138" s="103" t="str">
        <f t="shared" ref="L138:L200" si="39">IF(OR(H138="Topic", UPPER(H138)="PROJECT"),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IF(UPPER(H138)="PROJECT", "building a PROJECT: " &amp; I138 &amp; ". Topics applied in this project: " &amp; A138 &amp; ". Project objective: " &amp; J138, "learning: " &amp; I138 &amp; ". Topic details: " &amp; J138) &amp; " | " &amp;
"[LIBRARY BEING LEARNED] " &amp; $I$3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IF(G138="Beginner", "Evaluate based on basic class instantiation, attribute assignment, and simple method calls. Do NOT expect advanced inheritance or decorators unless explicitly demanded.", IF(G138="Intermediate", "Expect clean class definitions, proper encapsulation, instance initialization via init, and correct use of self. Enforce basic OOP principles.", "Expect advanced OOP architecture using abstract base classes (abc.ABC), inheritance, polymorphism, custom exceptions, and composition over inheritance.")) &amp; " | " &amp;
_xlfn._LONGTEXT("[CODE_QUALITY_POLICIES]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&amp; IF(AJ138&lt;&gt;"", "[MENTOR CONTEXT ALERT] Be aware of the following infrastructure limitation for this exercise: " &amp; AJ138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IF(UPPER(H138)="PROJECT",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IF(UPPER(H138)="PROJECT",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IF(UPPER(H138)="PROJECT", "Project #", "Topic #") &amp; F138 &amp; " | Practice | " &amp; IF($I$3="", $I$2, $I$2&amp; " - " &amp;$I$3) &amp; " | 📊 Level: " &amp; G138 &amp; CHAR(10) &amp; "**" &amp; IF(UPPER(H138)="PROJECT", "Project", "Topic") &amp; ":** " &amp; I138 &amp; CHAR(10) &amp; "---" &amp; CHAR(10) &amp; " | " &amp;
"[FOOTER RULE - STRICT] End your response with: '--- ⚡ *Coding5s Mentor System — Eliminating Epistemic Debt*' | ","")</f>
        <v/>
      </c>
      <c r="M138" s="52">
        <v>0</v>
      </c>
      <c r="N138" s="102" t="str">
        <f t="shared" ref="N138:N200" si="40">IF(H138="Topic",
"[ROLE] Careless " &amp; $I$2 &amp; " Developer | " &amp;
"[TASK] Generate debugging challenges in " &amp; $I$2 &amp; " | | " &amp;
"[TOPIC] " &amp; I138 &amp; " | | " &amp;
"[LEVEL] " &amp; G138 &amp; " | | " &amp;
"[COUNT] " &amp; D138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F138 &amp; " | Stage 2 🐛 Debug | " &amp; IF($I$3="", $I$2, $I$2&amp; " - " &amp;$I$3) &amp; " | 📊 Level: " &amp; G138 &amp; " | 🌐 Coding5s.com" &amp; CHAR(10) &amp; "Concept: " &amp; J138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
"[TESTING_FRAMEWORK_RULE] Validation using native assert statements or standard unittest.TestCase classes. | " &amp;
"[DEPENDENCY_MANAGEMENT_RULE] Standard Python runtime context. If external packages are needed, specify them strictly in support files or inline pip comments. | " &amp;
"[CODE CONSTRAINTS] Each challenge MUST include: EXACTLY 1 class definition, 1 init method, at least 1 instance method, and 1 class instantiation with method call. - " &amp; IF(G138="Beginner", "5–15", IF(G138="Intermediate", "10–25", "15–35")) &amp; " lines of EXECUTABLE broken Python code per challenge (STRICT: Do NOT count blank lines). All logic MUST be encapsulated inside class methods. | All challenges MUST have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D138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IF(H138="PROJECT", AA138, ""))</f>
        <v/>
      </c>
      <c r="O138" s="103" t="str">
        <f t="shared" ref="O138:O200" si="41">IF(OR(H138="Topic", UPPER(H138)="PROJECT"),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IF(UPPER(H138)="PROJECT", "PROJECT: " &amp; I138 &amp; ". Topics involved: " &amp; A138 &amp; ". Project objective: " &amp; J138, "TOPIC: " &amp; I138 &amp; ". Topic details: " &amp; J138)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IF(UPPER(H138)="PROJECT", "Project #", "Topic #") &amp; F138 &amp; " | Debug | " &amp; IF($I$3="", $I$2, $I$2&amp; " - " &amp;$I$3) &amp; " | 📊 Level: " &amp; G138 &amp; CHAR(10) &amp; "**" &amp; IF(UPPER(H138)="PROJECT", "Project", "Topic") &amp; ":** " &amp; I138 &amp; CHAR(10) &amp; "---" &amp; CHAR(10) &amp; " | " &amp;
_xlfn._LONGTEXT("[CORE_QUALITY_POLICY]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c>
      <c r="P138" s="52">
        <v>0</v>
      </c>
      <c r="Q138" s="102" t="str">
        <f t="shared" ref="Q138:Q200" si="42">IF(H138="Topic",
"[ROLE] Tech Lead | " &amp;
"[TASK] Assign incomplete " &amp; $I$2 &amp; " script challenges | " &amp;
"[TOPIC] " &amp; I138 &amp; " | " &amp;
"[LEVEL] " &amp; G138 &amp; " | " &amp;
"[COUNT] " &amp; D138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F138 &amp; " | Stage 3 🧩 Complete | " &amp; IF($I$3="", $I$2, $I$2&amp; " - " &amp;$I$3) &amp; " | 📊 Level: " &amp; G138 &amp; " | 🌐 Coding5s.com" &amp; CHAR(10) &amp; "**Concept:** " &amp; J138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Standard Python built-ins. Strictly ZERO external PyPI packages required for beginner topics. | " &amp;
"[TESTING_FRAMEWORK_PROTOCOL] Simple console output verification via standard print() statements. | " &amp;
"[CHALLENGE_CONSTRAINTS_POLICY] For Beginner level, # TODO MUST be atomic (1-2 simple lines max, e.g., basic attribute assignment, primitive print call, or direct comparison). NO complex buffer redirections or string parsing. - " &amp; IF(G138="Beginner","5–15", IF(G138="Intermediate","10–25","15–35")) &amp; " 5–15 lines of EXECUTABLE base code. Code outside # TODO MUST be 100% valid and readable. All code MUST be encapsulated within a class structure; NEVER use flat linear scripts.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D138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I138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IF(G138="Beginner", "Clear explicit hint (no code) | ", IF(G138="Intermediate",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IF(H138="PROJECT", AB138, ""))</f>
        <v/>
      </c>
      <c r="R138" s="103" t="str">
        <f t="shared" ref="R138:R200" si="43">IF(OR(H138="Topic", UPPER(H138)="PROJECT"),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IF(UPPER(H138)="PROJECT", "PROJECT: " &amp; I138 &amp; ". Topics involved: " &amp; A138 &amp; ". Project objective: " &amp; J138, "TOPIC: " &amp; I138 &amp; ". Topic details: " &amp; J138)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IF(UPPER(H138)="PROJECT", "Project #", "Topic #") &amp; F138 &amp; " | Complete | " &amp; IF($I$3="", $I$2, $I$2&amp; " - " &amp;$I$3) &amp; " | 📊 Level: " &amp; G138 &amp; CHAR(10) &amp; "**" &amp; IF(UPPER(H138)="PROJECT", "Project", "Topic") &amp; ":** " &amp; I138 &amp; CHAR(10) &amp; "---" &amp; CHAR(10) &amp; " | " &amp;
_xlfn._LONGTEXT("[CORE_QUALITY_POLICY]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c>
      <c r="S138" s="52">
        <v>0</v>
      </c>
      <c r="T138" s="102" t="str">
        <f t="shared" ref="T138:T200" si="44">IF(H138="Topic",
"[ROLE] Tech Lead | " &amp;
"[TASK] Provide intentionally messy but functional code for learning debugging and improvement | " &amp;
"[TOPIC] " &amp; I138 &amp; " | " &amp;
"[LEVEL] " &amp; G138 &amp; " | " &amp;
"[COUNT] " &amp; D138 &amp; " challenges | " &amp;
"[LIBRARY BEING LEARNED] " &amp; $I$3 &amp; " | " &amp;
_xlfn._LONGTEXT("[ECOSYSTEM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F138 &amp; " | Stage 4 🧹 Refactor | " &amp; IF($I$3="", $I$2, $I$2&amp; " - " &amp;$I$3) &amp; " | 📊 Level: " &amp; G138 &amp; " | 🌐 Coding5s.com" &amp; CHAR(10) &amp; "**Concept:** " &amp; J138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D138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IF(G138="Beginner", "5–15", IF(G138="Intermediate",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IF(H138="PROJECT", AC138, ""))</f>
        <v/>
      </c>
      <c r="U138" s="103" t="str">
        <f t="shared" ref="U138:U200" si="45">IF(OR(H138="Topic", UPPER(H138)="PROJECT"),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IF(UPPER(H138)="PROJECT", "PROJECT: " &amp; I138 &amp; ". Topics involved: " &amp; A138 &amp; ". Project objective: " &amp; J138, "TOPIC: " &amp; I138 &amp; ". Topic details: " &amp; J138)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IF(UPPER(H138)="PROJECT", "Project #", "Topic #") &amp; F138 &amp; " | Refactor | " &amp; IF($I$3="", $I$2, $I$2&amp; " - " &amp;$I$3) &amp; " | 📊 Level: " &amp; G138 &amp; CHAR(10) &amp; "**" &amp; IF(UPPER(H138)="PROJECT", "Project", "Topic") &amp; ":** " &amp; I138 &amp; CHAR(10) &amp; "---" &amp; CHAR(10) &amp; " | " &amp;
"[PYTHON QUALITY RULE - STRICT] Code MUST adhere strictly to PEP 8 guidelines. Use PascalCase for Classes, snake_case for methods/variables. Enforce solid OOP patterns: encapsulation, inheritance, and object composition.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
      </c>
      <c r="V138" s="52">
        <v>0</v>
      </c>
      <c r="W138" s="87" t="str">
        <f t="shared" ref="W138:W200" si="46">IF(H138="Topic",
"[ROLE] Tech Product Manager assigning a " &amp; $I$2 &amp; " Jira Ticket | " &amp;
"[TASK] Provide a guided implementation exercise with full solution for learning purposes | " &amp;
"[TOPIC] " &amp; I138 &amp; " | " &amp;
"[LEVEL] " &amp; G138 &amp; " | " &amp;
"[LIBRARY BEING LEARNED] " &amp; $I$3 &amp; " | " &amp;
_xlfn._LONGTEXT("[ECOSYSTEM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F138 &amp; " | Stage 5 | " &amp; IF($I$3="", $I$2, $I$2&amp; " - " &amp;$I$3) &amp; " | 📊 Level: " &amp; G138 &amp; " | 🌐 Coding5s.com" &amp; CHAR(10) &amp; "**Concept:** " &amp; J138 &amp; CHAR(10) &amp; "---" &amp; CHAR(10) &amp; " | " &amp;
"[FUNCTIONAL_STRUCTURE_POLICY] Rule: " &amp; IF(G138="Beginner", "Use simple scripts or minimal functions. ", IF(G138="Intermediate",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IF(G138="Beginner", "10–20", IF(G138="Intermediate", "15–30", "25–40")) &amp; " lines of EXECUTABLE code (STRICT) - V1.1 MUST be between " &amp; IF(G138="Beginner", "15–30", IF(G138="Intermediate",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IF(H138="PROJECT", AD138, ""))</f>
        <v/>
      </c>
      <c r="X138" s="103" t="str">
        <f t="shared" ref="X138:X200" si="47">IF(OR(H138="Topic", UPPER(H138)="PROJECT"),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IF(UPPER(H138)="PROJECT", "PROJECT: " &amp; I138 &amp; ". Topics integrated: " &amp; A138 &amp; ". Business Goal: " &amp; J138, "TOPIC: " &amp; I138 &amp; ". Goal: " &amp; J138)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IF(UPPER(H138)="PROJECT", "Project #", "Topic #") &amp; F138 &amp; " | Extend | " &amp; IF($I$3="", $I$2, $I$2&amp; " - " &amp;$I$3) &amp; " | 📊 Level: " &amp; G138 &amp; CHAR(10) &amp; "**" &amp; IF(UPPER(H138)="PROJECT", "Project", "Topic") &amp; ":** " &amp; I138 &amp; CHAR(10) &amp; "---" &amp; CHAR(10) &amp; " | " &amp;
_xlfn._LONGTEXT("[CODE_QUALITY_PROTOCOL] Code MUST adhere strictly to PEP 8 guidelines. Use PascalCase for Classes, snake_case for methods/variables. Enforce robust OOP architecture, design patterns (Factory, Strategy, Singleton), and abstract base classes using the abc m","odule.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
      </c>
      <c r="Y138" s="52">
        <v>0</v>
      </c>
      <c r="Z138" s="56" t="str">
        <f t="shared" ref="Z138:Z200" si="48">IF(H138&lt;&gt;"PROJECT","",
"[TASK] Teach through a practical " &amp; $I$2 &amp; " - " &amp; $I$3 &amp; " project following the micro-learning methodology, acting as a supportive tutor, creating a project about  " &amp; I138 &amp; " | " &amp;
"[TOPICS USED] " &amp; A138 &amp; " | " &amp;
"[LEVEL] " &amp; G138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Native built-in functions, basic operators, and standard core execution models. at the top of the code block. Assume no project configuration file exists. | " &amp;
"[CODE_CONSTRAINTS_RULE] Standard basic logic validation using native assert statements. | " &amp;
_xlfn._LONGTEXT("[VISUAL_ARCHITECTURE_COMMENTS]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 &amp;
"[DATA ROBUSTNESS RULE] Handle real-world data safely | " &amp;
"[CODE CONSTRAINTS] MUST be between " &amp; IF(G138="Beginner", "25–40", IF(G138="Intermediate",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F138 &amp; " | Stage 1 | " &amp; IF($I$3="", $I$2, $I$2&amp; " - " &amp;$I$3) &amp; " | 📊 Level: " &amp; G138 &amp; " | 🌐 Coding5s.com" &amp; CHAR(10) &amp; "**Project:** " &amp; J138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38" s="56" t="str">
        <f t="shared" ref="AA138:AA200" si="49">IF(H138&lt;&gt;"PROJECT","",
"[ROLE] Careless " &amp; $I$2 &amp; " Developer | " &amp;
"[TASK] Generate debugging project in " &amp; $I$2 &amp; " | " &amp;
"[PROJECT] " &amp; I138 &amp; " | " &amp;
"[TOPICS USED] " &amp; A138 &amp; " | " &amp;
"[LEVEL] " &amp; G138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F138 &amp; " | Stage 2 | " &amp; IF($I$3="", $I$2, $I$2&amp; " - " &amp;$I$3) &amp; " | 📊 Level: " &amp; G138 &amp; " | 🌐 Coding5s.com" &amp; CHAR(10) &amp; "Project: " &amp; J138 &amp; CHAR(10) &amp; "---" &amp; CHAR(10) &amp; " | " &amp;
"[LIBRARY BEING LEARNED] " &amp; $I$3 &amp; " | " &amp;
"[ECOSYSTEM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AE136 &amp; " | " &amp;
"[LANGUAGE SEED CONTEXT] " &amp; IF($AE$7 = "", "Language Seed Not Necessary", "You MUST strictly follow this seed context to enhance, adapt, and naturalize your tone, vocabulary, and instructional quality in " &amp; $B$6 &amp; ": " &amp; $AE$7) &amp; " | " &amp;
_xlfn._LONGTEXT("[BUG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IF(G138="Beginner", "25–40", IF(G138="Intermediate", "30–60", "40–100")) &amp; " lines of EXECUTABLE code (STRICT: Do NOT count blank lines towards this limit) - Multi-step flow - 2–4 functions ONLY - main() as entry point " &amp; IF(G138&lt;&gt;"Advanced",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38" s="56" t="str">
        <f t="shared" ref="AB138:AB200" si="50">IF(H138&lt;&gt;"PROJECT","",
"[ROLE] Tech Lead | " &amp;
"[TASK] Assign incomplete project script | " &amp;
"[PROJECT] " &amp; I138 &amp; " | " &amp;
"[TOPICS USED] " &amp; A138 &amp; " | " &amp;
"[LEVEL] " &amp; G138 &amp; "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F138 &amp; " | Stage 3 | " &amp; IF($I$3="", $I$2, $I$2&amp; " - " &amp;$I$3) &amp; " | 📊 Level: " &amp; G138 &amp; " | 🌐 Coding5s.com" &amp; CHAR(10) &amp; "**Project:** " &amp; J138 &amp; CHAR(10) &amp; "---" &amp; CHAR(10) &amp; " | " &amp;
"[EXTERNAL_PACKAGE_PROTOCOL] Require standard pip tooling and requirements.txt file for external dependencies when applicable. | " &amp;
"[CHALLENGE_CONSTRAINTS_POLICY] MUST be between 25–40 lines of EXECUTABLE base Python code (STRICT: Do NOT count comments or # TODO blocks). " &amp; IF(G138="Beginner","25–40", IF(G138="Intermediate","30–60","40–100")) &amp; " Class-based object architecture. Require at least 1 class with internal state management. Logic integration located exclusively inside # TODO blocks.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38" s="56" t="str">
        <f t="shared" ref="AC138:AC200" si="51">IF(H138&lt;&gt;"PROJECT","",
"[ROLE] Tech Lead | " &amp;
"[TASK] Provide a messy but functional project for refactoring | " &amp;
"[PROJECT] " &amp; I138 &amp; " | " &amp;
"[TOPICS USED] " &amp; A138 &amp; " | " &amp;
"[LEVEL] " &amp; G138 &amp; " | " &amp;
"[PERSONA RULE] Act as a Tech Lead. A junior wrote this working but messy code. Tone: professional but exhausted | " &amp;
"[HEADER RULE - STRICT] You MUST start your entire response EXACTLY with this markdown block (do not print anything before it):" &amp; CHAR(10) &amp; "### 🚀 Project #" &amp; F138 &amp; " | Stage 4 | " &amp; IF($I$3="", $I$2, $I$2&amp; " - " &amp;$I$3) &amp; " | 📊 Level: " &amp; G138 &amp; " | 🌐 Coding5s.com" &amp; CHAR(10) &amp; "**Project:** " &amp; J138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IF(G138="Beginner", "25–40", IF(G138="Intermediate",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38" s="56" t="str">
        <f t="shared" ref="AD138:AD200" si="52">IF(H138&lt;&gt;"PROJECT","",
"[ROLE] Tech Product Manager assigning a " &amp; $I$2 &amp; " Jira Ticket | " &amp;
"[TASK] Provide a guided project implementation with full solution | " &amp;
"[PROJECT] " &amp; I138 &amp; " | " &amp;
"[TOPICS USED] " &amp; A138 &amp; " | " &amp;
"[LEVEL] " &amp; G138 &amp; " | " &amp;
"[PERSONA RULE] Act as a professional Tech Product Manager defining a project ticket | " &amp;
"[LIBRARY BEING LEARNED] " &amp; $I$3 &amp; " | " &amp;
_xlfn._LONGTEXT("[ECOSYSTEM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 &amp;
"[HEADER RULE - STRICT] You MUST start your entire response EXACTLY with this markdown block (do not print anything before it):" &amp; CHAR(10) &amp; "### 🚀 Project #" &amp; F138 &amp; " | Stage 5 | " &amp; IF($I$3="", $I$2, $I$2&amp; " - " &amp;$I$3) &amp; " | 📊 Level: " &amp; G138 &amp; " | 🌐 Coding5s.com" &amp; CHAR(10) &amp; "**Project:** " &amp; J138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IF(G138="Beginner", "20–35", IF(G138="Intermediate", "30–50", "45–70")) &amp; " lines of EXECUTABLE code (STRICT) - V1.1 MUST be between " &amp; IF(G138="Beginner", "30–50", IF(G138="Intermediate",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IF(G138="Beginner", "Avoid complex structure. ", IF(G138="Intermediate",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38" s="40"/>
      <c r="AF138" s="40"/>
      <c r="AG138" s="40"/>
      <c r="AH138" s="56" t="str">
        <f t="shared" si="36"/>
        <v/>
      </c>
      <c r="AI138" s="54"/>
      <c r="AJ138" s="54"/>
      <c r="AK138" s="54"/>
      <c r="AL138" s="54"/>
      <c r="AM138" s="54"/>
    </row>
    <row r="139" spans="1:39">
      <c r="A139" s="45" t="str" cm="1">
        <f t="array" ref="A139">IF(H139="PROJECT", CHAR(10) &amp; "- " &amp; _xlfn.TEXTJOIN(CHAR(10) &amp; "- ", TRUE, _xlfn._xlws.FILTER($I$9:$I$1000, ($B$9:$B$1000=B139) * ($H$9:$H$1000="Topic"))), "")</f>
        <v/>
      </c>
      <c r="B139" s="45" t="str">
        <f t="shared" si="37"/>
        <v/>
      </c>
      <c r="C139" s="95"/>
      <c r="D139" s="46"/>
      <c r="E139" s="58"/>
      <c r="F139" s="67"/>
      <c r="G139" s="53"/>
      <c r="H139" s="53"/>
      <c r="I139" s="50"/>
      <c r="J139" s="51"/>
      <c r="K139" s="129" t="str">
        <f t="shared" si="38"/>
        <v/>
      </c>
      <c r="L139" s="103" t="str">
        <f t="shared" si="39"/>
        <v/>
      </c>
      <c r="M139" s="53">
        <v>0</v>
      </c>
      <c r="N139" s="102" t="str">
        <f t="shared" si="40"/>
        <v/>
      </c>
      <c r="O139" s="103" t="str">
        <f t="shared" si="41"/>
        <v/>
      </c>
      <c r="P139" s="53">
        <v>0</v>
      </c>
      <c r="Q139" s="102" t="str">
        <f t="shared" si="42"/>
        <v/>
      </c>
      <c r="R139" s="103" t="str">
        <f t="shared" si="43"/>
        <v/>
      </c>
      <c r="S139" s="53">
        <v>0</v>
      </c>
      <c r="T139" s="102" t="str">
        <f t="shared" si="44"/>
        <v/>
      </c>
      <c r="U139" s="103" t="str">
        <f t="shared" si="45"/>
        <v/>
      </c>
      <c r="V139" s="53">
        <v>0</v>
      </c>
      <c r="W139" s="87" t="str">
        <f t="shared" si="46"/>
        <v/>
      </c>
      <c r="X139" s="103" t="str">
        <f t="shared" si="47"/>
        <v/>
      </c>
      <c r="Y139" s="53">
        <v>0</v>
      </c>
      <c r="Z139" s="56" t="str">
        <f t="shared" si="48"/>
        <v/>
      </c>
      <c r="AA139" s="56" t="str">
        <f t="shared" si="49"/>
        <v/>
      </c>
      <c r="AB139" s="56" t="str">
        <f t="shared" si="50"/>
        <v/>
      </c>
      <c r="AC139" s="56" t="str">
        <f t="shared" si="51"/>
        <v/>
      </c>
      <c r="AD139" s="56" t="str">
        <f t="shared" si="52"/>
        <v/>
      </c>
      <c r="AE139" s="40"/>
      <c r="AF139" s="40"/>
      <c r="AG139" s="40"/>
      <c r="AH139" s="56" t="str">
        <f t="shared" si="36"/>
        <v/>
      </c>
      <c r="AI139" s="54"/>
      <c r="AJ139" s="54"/>
      <c r="AK139" s="54"/>
      <c r="AL139" s="54"/>
      <c r="AM139" s="54"/>
    </row>
    <row r="140" spans="1:39">
      <c r="A140" s="45" t="str" cm="1">
        <f t="array" ref="A140">IF(H140="PROJECT", CHAR(10) &amp; "- " &amp; _xlfn.TEXTJOIN(CHAR(10) &amp; "- ", TRUE, _xlfn._xlws.FILTER($I$9:$I$1000, ($B$9:$B$1000=B140) * ($H$9:$H$1000="Topic"))), "")</f>
        <v/>
      </c>
      <c r="B140" s="45" t="str">
        <f t="shared" si="37"/>
        <v/>
      </c>
      <c r="C140" s="95"/>
      <c r="D140" s="57"/>
      <c r="E140" s="58"/>
      <c r="F140" s="54"/>
      <c r="G140" s="52"/>
      <c r="H140" s="52"/>
      <c r="I140" s="61"/>
      <c r="J140" s="62"/>
      <c r="K140" s="129" t="str">
        <f t="shared" si="38"/>
        <v/>
      </c>
      <c r="L140" s="103" t="str">
        <f t="shared" si="39"/>
        <v/>
      </c>
      <c r="M140" s="52">
        <v>0</v>
      </c>
      <c r="N140" s="102" t="str">
        <f t="shared" si="40"/>
        <v/>
      </c>
      <c r="O140" s="103" t="str">
        <f t="shared" si="41"/>
        <v/>
      </c>
      <c r="P140" s="52">
        <v>0</v>
      </c>
      <c r="Q140" s="102" t="str">
        <f t="shared" si="42"/>
        <v/>
      </c>
      <c r="R140" s="103" t="str">
        <f t="shared" si="43"/>
        <v/>
      </c>
      <c r="S140" s="52">
        <v>0</v>
      </c>
      <c r="T140" s="102" t="str">
        <f t="shared" si="44"/>
        <v/>
      </c>
      <c r="U140" s="103" t="str">
        <f t="shared" si="45"/>
        <v/>
      </c>
      <c r="V140" s="52">
        <v>0</v>
      </c>
      <c r="W140" s="87" t="str">
        <f t="shared" si="46"/>
        <v/>
      </c>
      <c r="X140" s="103" t="str">
        <f t="shared" si="47"/>
        <v/>
      </c>
      <c r="Y140" s="52">
        <v>0</v>
      </c>
      <c r="Z140" s="56" t="str">
        <f t="shared" si="48"/>
        <v/>
      </c>
      <c r="AA140" s="56" t="str">
        <f t="shared" si="49"/>
        <v/>
      </c>
      <c r="AB140" s="56" t="str">
        <f t="shared" si="50"/>
        <v/>
      </c>
      <c r="AC140" s="56" t="str">
        <f t="shared" si="51"/>
        <v/>
      </c>
      <c r="AD140" s="56" t="str">
        <f t="shared" si="52"/>
        <v/>
      </c>
      <c r="AE140" s="40"/>
      <c r="AF140" s="40"/>
      <c r="AG140" s="40"/>
      <c r="AH140" s="56" t="str">
        <f t="shared" si="36"/>
        <v/>
      </c>
      <c r="AI140" s="54"/>
      <c r="AJ140" s="54"/>
      <c r="AK140" s="54"/>
      <c r="AL140" s="54"/>
      <c r="AM140" s="54"/>
    </row>
    <row r="141" spans="1:39">
      <c r="A141" s="45" t="str" cm="1">
        <f t="array" ref="A141">IF(H141="PROJECT", CHAR(10) &amp; "- " &amp; _xlfn.TEXTJOIN(CHAR(10) &amp; "- ", TRUE, _xlfn._xlws.FILTER($I$9:$I$1000, ($B$9:$B$1000=B141) * ($H$9:$H$1000="Topic"))), "")</f>
        <v/>
      </c>
      <c r="B141" s="45" t="str">
        <f t="shared" si="37"/>
        <v/>
      </c>
      <c r="C141" s="95"/>
      <c r="D141" s="46"/>
      <c r="E141" s="58"/>
      <c r="F141" s="67"/>
      <c r="G141" s="53"/>
      <c r="H141" s="53"/>
      <c r="I141" s="50"/>
      <c r="J141" s="51"/>
      <c r="K141" s="129" t="str">
        <f t="shared" si="38"/>
        <v/>
      </c>
      <c r="L141" s="103" t="str">
        <f t="shared" si="39"/>
        <v/>
      </c>
      <c r="M141" s="53">
        <v>0</v>
      </c>
      <c r="N141" s="102" t="str">
        <f t="shared" si="40"/>
        <v/>
      </c>
      <c r="O141" s="103" t="str">
        <f t="shared" si="41"/>
        <v/>
      </c>
      <c r="P141" s="53">
        <v>0</v>
      </c>
      <c r="Q141" s="102" t="str">
        <f t="shared" si="42"/>
        <v/>
      </c>
      <c r="R141" s="103" t="str">
        <f t="shared" si="43"/>
        <v/>
      </c>
      <c r="S141" s="53">
        <v>0</v>
      </c>
      <c r="T141" s="102" t="str">
        <f t="shared" si="44"/>
        <v/>
      </c>
      <c r="U141" s="103" t="str">
        <f t="shared" si="45"/>
        <v/>
      </c>
      <c r="V141" s="53">
        <v>0</v>
      </c>
      <c r="W141" s="87" t="str">
        <f t="shared" si="46"/>
        <v/>
      </c>
      <c r="X141" s="103" t="str">
        <f t="shared" si="47"/>
        <v/>
      </c>
      <c r="Y141" s="53">
        <v>0</v>
      </c>
      <c r="Z141" s="56" t="str">
        <f t="shared" si="48"/>
        <v/>
      </c>
      <c r="AA141" s="56" t="str">
        <f t="shared" si="49"/>
        <v/>
      </c>
      <c r="AB141" s="56" t="str">
        <f t="shared" si="50"/>
        <v/>
      </c>
      <c r="AC141" s="56" t="str">
        <f t="shared" si="51"/>
        <v/>
      </c>
      <c r="AD141" s="56" t="str">
        <f t="shared" si="52"/>
        <v/>
      </c>
      <c r="AE141" s="40"/>
      <c r="AF141" s="40"/>
      <c r="AG141" s="40"/>
      <c r="AH141" s="56" t="str">
        <f t="shared" si="36"/>
        <v/>
      </c>
      <c r="AI141" s="54"/>
      <c r="AJ141" s="54"/>
      <c r="AK141" s="54"/>
      <c r="AL141" s="54"/>
      <c r="AM141" s="54"/>
    </row>
    <row r="142" spans="1:39">
      <c r="A142" s="45" t="str" cm="1">
        <f t="array" ref="A142">IF(H142="PROJECT", CHAR(10) &amp; "- " &amp; _xlfn.TEXTJOIN(CHAR(10) &amp; "- ", TRUE, _xlfn._xlws.FILTER($I$9:$I$1000, ($B$9:$B$1000=B142) * ($H$9:$H$1000="Topic"))), "")</f>
        <v/>
      </c>
      <c r="B142" s="45" t="str">
        <f t="shared" si="37"/>
        <v/>
      </c>
      <c r="C142" s="95"/>
      <c r="D142" s="57"/>
      <c r="E142" s="58"/>
      <c r="F142" s="54"/>
      <c r="G142" s="52"/>
      <c r="H142" s="52"/>
      <c r="I142" s="61"/>
      <c r="J142" s="62"/>
      <c r="K142" s="129" t="str">
        <f t="shared" si="38"/>
        <v/>
      </c>
      <c r="L142" s="103" t="str">
        <f t="shared" si="39"/>
        <v/>
      </c>
      <c r="M142" s="52">
        <v>0</v>
      </c>
      <c r="N142" s="102" t="str">
        <f t="shared" si="40"/>
        <v/>
      </c>
      <c r="O142" s="103" t="str">
        <f t="shared" si="41"/>
        <v/>
      </c>
      <c r="P142" s="52">
        <v>0</v>
      </c>
      <c r="Q142" s="102" t="str">
        <f t="shared" si="42"/>
        <v/>
      </c>
      <c r="R142" s="103" t="str">
        <f t="shared" si="43"/>
        <v/>
      </c>
      <c r="S142" s="52">
        <v>0</v>
      </c>
      <c r="T142" s="102" t="str">
        <f t="shared" si="44"/>
        <v/>
      </c>
      <c r="U142" s="103" t="str">
        <f t="shared" si="45"/>
        <v/>
      </c>
      <c r="V142" s="52">
        <v>0</v>
      </c>
      <c r="W142" s="87" t="str">
        <f t="shared" si="46"/>
        <v/>
      </c>
      <c r="X142" s="103" t="str">
        <f t="shared" si="47"/>
        <v/>
      </c>
      <c r="Y142" s="52">
        <v>0</v>
      </c>
      <c r="Z142" s="56" t="str">
        <f t="shared" si="48"/>
        <v/>
      </c>
      <c r="AA142" s="56" t="str">
        <f t="shared" si="49"/>
        <v/>
      </c>
      <c r="AB142" s="56" t="str">
        <f t="shared" si="50"/>
        <v/>
      </c>
      <c r="AC142" s="56" t="str">
        <f t="shared" si="51"/>
        <v/>
      </c>
      <c r="AD142" s="56" t="str">
        <f t="shared" si="52"/>
        <v/>
      </c>
      <c r="AE142" s="40"/>
      <c r="AF142" s="40"/>
      <c r="AG142" s="40"/>
      <c r="AH142" s="56" t="str">
        <f t="shared" si="36"/>
        <v/>
      </c>
      <c r="AI142" s="54"/>
      <c r="AJ142" s="54"/>
      <c r="AK142" s="54"/>
      <c r="AL142" s="54"/>
      <c r="AM142" s="54"/>
    </row>
    <row r="143" spans="1:39">
      <c r="A143" s="45" t="str" cm="1">
        <f t="array" ref="A143">IF(H143="PROJECT", CHAR(10) &amp; "- " &amp; _xlfn.TEXTJOIN(CHAR(10) &amp; "- ", TRUE, _xlfn._xlws.FILTER($I$9:$I$1000, ($B$9:$B$1000=B143) * ($H$9:$H$1000="Topic"))), "")</f>
        <v/>
      </c>
      <c r="B143" s="45" t="str">
        <f t="shared" si="37"/>
        <v/>
      </c>
      <c r="C143" s="95"/>
      <c r="D143" s="46"/>
      <c r="E143" s="58"/>
      <c r="F143" s="67"/>
      <c r="G143" s="53"/>
      <c r="H143" s="53"/>
      <c r="I143" s="50"/>
      <c r="J143" s="51"/>
      <c r="K143" s="129" t="str">
        <f t="shared" si="38"/>
        <v/>
      </c>
      <c r="L143" s="103" t="str">
        <f t="shared" si="39"/>
        <v/>
      </c>
      <c r="M143" s="53">
        <v>0</v>
      </c>
      <c r="N143" s="102" t="str">
        <f t="shared" si="40"/>
        <v/>
      </c>
      <c r="O143" s="103" t="str">
        <f t="shared" si="41"/>
        <v/>
      </c>
      <c r="P143" s="53">
        <v>0</v>
      </c>
      <c r="Q143" s="102" t="str">
        <f t="shared" si="42"/>
        <v/>
      </c>
      <c r="R143" s="103" t="str">
        <f t="shared" si="43"/>
        <v/>
      </c>
      <c r="S143" s="53">
        <v>0</v>
      </c>
      <c r="T143" s="102" t="str">
        <f t="shared" si="44"/>
        <v/>
      </c>
      <c r="U143" s="103" t="str">
        <f t="shared" si="45"/>
        <v/>
      </c>
      <c r="V143" s="53">
        <v>0</v>
      </c>
      <c r="W143" s="87" t="str">
        <f t="shared" si="46"/>
        <v/>
      </c>
      <c r="X143" s="103" t="str">
        <f t="shared" si="47"/>
        <v/>
      </c>
      <c r="Y143" s="53">
        <v>0</v>
      </c>
      <c r="Z143" s="56" t="str">
        <f t="shared" si="48"/>
        <v/>
      </c>
      <c r="AA143" s="56" t="str">
        <f t="shared" si="49"/>
        <v/>
      </c>
      <c r="AB143" s="56" t="str">
        <f t="shared" si="50"/>
        <v/>
      </c>
      <c r="AC143" s="56" t="str">
        <f t="shared" si="51"/>
        <v/>
      </c>
      <c r="AD143" s="56" t="str">
        <f t="shared" si="52"/>
        <v/>
      </c>
      <c r="AE143" s="40"/>
      <c r="AF143" s="40"/>
      <c r="AG143" s="40"/>
      <c r="AH143" s="56" t="str">
        <f t="shared" si="36"/>
        <v/>
      </c>
      <c r="AI143" s="54"/>
      <c r="AJ143" s="54"/>
      <c r="AK143" s="54"/>
      <c r="AL143" s="54"/>
      <c r="AM143" s="54"/>
    </row>
    <row r="144" spans="1:39">
      <c r="A144" s="45" t="str" cm="1">
        <f t="array" ref="A144">IF(H144="PROJECT", CHAR(10) &amp; "- " &amp; _xlfn.TEXTJOIN(CHAR(10) &amp; "- ", TRUE, _xlfn._xlws.FILTER($I$9:$I$1000, ($B$9:$B$1000=B144) * ($H$9:$H$1000="Topic"))), "")</f>
        <v/>
      </c>
      <c r="B144" s="45" t="str">
        <f t="shared" si="37"/>
        <v/>
      </c>
      <c r="C144" s="95"/>
      <c r="D144" s="57"/>
      <c r="E144" s="58"/>
      <c r="F144" s="54"/>
      <c r="G144" s="52"/>
      <c r="H144" s="52"/>
      <c r="I144" s="61"/>
      <c r="J144" s="62"/>
      <c r="K144" s="129" t="str">
        <f t="shared" si="38"/>
        <v/>
      </c>
      <c r="L144" s="103" t="str">
        <f t="shared" si="39"/>
        <v/>
      </c>
      <c r="M144" s="52">
        <v>0</v>
      </c>
      <c r="N144" s="102" t="str">
        <f t="shared" si="40"/>
        <v/>
      </c>
      <c r="O144" s="103" t="str">
        <f t="shared" si="41"/>
        <v/>
      </c>
      <c r="P144" s="52">
        <v>0</v>
      </c>
      <c r="Q144" s="102" t="str">
        <f t="shared" si="42"/>
        <v/>
      </c>
      <c r="R144" s="103" t="str">
        <f t="shared" si="43"/>
        <v/>
      </c>
      <c r="S144" s="52">
        <v>0</v>
      </c>
      <c r="T144" s="102" t="str">
        <f t="shared" si="44"/>
        <v/>
      </c>
      <c r="U144" s="103" t="str">
        <f t="shared" si="45"/>
        <v/>
      </c>
      <c r="V144" s="52">
        <v>0</v>
      </c>
      <c r="W144" s="87" t="str">
        <f t="shared" si="46"/>
        <v/>
      </c>
      <c r="X144" s="103" t="str">
        <f t="shared" si="47"/>
        <v/>
      </c>
      <c r="Y144" s="52">
        <v>0</v>
      </c>
      <c r="Z144" s="56" t="str">
        <f t="shared" si="48"/>
        <v/>
      </c>
      <c r="AA144" s="56" t="str">
        <f t="shared" si="49"/>
        <v/>
      </c>
      <c r="AB144" s="56" t="str">
        <f t="shared" si="50"/>
        <v/>
      </c>
      <c r="AC144" s="56" t="str">
        <f t="shared" si="51"/>
        <v/>
      </c>
      <c r="AD144" s="56" t="str">
        <f t="shared" si="52"/>
        <v/>
      </c>
      <c r="AE144" s="40"/>
      <c r="AF144" s="40"/>
      <c r="AG144" s="40"/>
      <c r="AH144" s="56" t="str">
        <f t="shared" si="36"/>
        <v/>
      </c>
      <c r="AI144" s="54"/>
      <c r="AJ144" s="54"/>
      <c r="AK144" s="54"/>
      <c r="AL144" s="54"/>
      <c r="AM144" s="54"/>
    </row>
    <row r="145" spans="1:39">
      <c r="A145" s="45" t="str" cm="1">
        <f t="array" ref="A145">IF(H145="PROJECT", CHAR(10) &amp; "- " &amp; _xlfn.TEXTJOIN(CHAR(10) &amp; "- ", TRUE, _xlfn._xlws.FILTER($I$9:$I$1000, ($B$9:$B$1000=B145) * ($H$9:$H$1000="Topic"))), "")</f>
        <v/>
      </c>
      <c r="B145" s="45" t="str">
        <f t="shared" si="37"/>
        <v/>
      </c>
      <c r="C145" s="95"/>
      <c r="D145" s="46"/>
      <c r="E145" s="58"/>
      <c r="F145" s="67"/>
      <c r="G145" s="53"/>
      <c r="H145" s="53"/>
      <c r="I145" s="50"/>
      <c r="J145" s="51"/>
      <c r="K145" s="129" t="str">
        <f t="shared" si="38"/>
        <v/>
      </c>
      <c r="L145" s="103" t="str">
        <f t="shared" si="39"/>
        <v/>
      </c>
      <c r="M145" s="53">
        <v>0</v>
      </c>
      <c r="N145" s="102" t="str">
        <f t="shared" si="40"/>
        <v/>
      </c>
      <c r="O145" s="103" t="str">
        <f t="shared" si="41"/>
        <v/>
      </c>
      <c r="P145" s="53">
        <v>0</v>
      </c>
      <c r="Q145" s="102" t="str">
        <f t="shared" si="42"/>
        <v/>
      </c>
      <c r="R145" s="103" t="str">
        <f t="shared" si="43"/>
        <v/>
      </c>
      <c r="S145" s="53">
        <v>0</v>
      </c>
      <c r="T145" s="102" t="str">
        <f t="shared" si="44"/>
        <v/>
      </c>
      <c r="U145" s="103" t="str">
        <f t="shared" si="45"/>
        <v/>
      </c>
      <c r="V145" s="53">
        <v>0</v>
      </c>
      <c r="W145" s="87" t="str">
        <f t="shared" si="46"/>
        <v/>
      </c>
      <c r="X145" s="103" t="str">
        <f t="shared" si="47"/>
        <v/>
      </c>
      <c r="Y145" s="53">
        <v>0</v>
      </c>
      <c r="Z145" s="56" t="str">
        <f t="shared" si="48"/>
        <v/>
      </c>
      <c r="AA145" s="56" t="str">
        <f t="shared" si="49"/>
        <v/>
      </c>
      <c r="AB145" s="56" t="str">
        <f t="shared" si="50"/>
        <v/>
      </c>
      <c r="AC145" s="56" t="str">
        <f t="shared" si="51"/>
        <v/>
      </c>
      <c r="AD145" s="56" t="str">
        <f t="shared" si="52"/>
        <v/>
      </c>
      <c r="AE145" s="40"/>
      <c r="AF145" s="40"/>
      <c r="AG145" s="40"/>
      <c r="AH145" s="56" t="str">
        <f t="shared" si="36"/>
        <v/>
      </c>
      <c r="AI145" s="54"/>
      <c r="AJ145" s="54"/>
      <c r="AK145" s="54"/>
      <c r="AL145" s="54"/>
      <c r="AM145" s="54"/>
    </row>
    <row r="146" spans="1:39">
      <c r="A146" s="45" t="str" cm="1">
        <f t="array" ref="A146">IF(H146="PROJECT", CHAR(10) &amp; "- " &amp; _xlfn.TEXTJOIN(CHAR(10) &amp; "- ", TRUE, _xlfn._xlws.FILTER($I$9:$I$1000, ($B$9:$B$1000=B146) * ($H$9:$H$1000="Topic"))), "")</f>
        <v/>
      </c>
      <c r="B146" s="45" t="str">
        <f t="shared" si="37"/>
        <v/>
      </c>
      <c r="C146" s="95"/>
      <c r="D146" s="57"/>
      <c r="E146" s="58"/>
      <c r="F146" s="54"/>
      <c r="G146" s="52"/>
      <c r="H146" s="52"/>
      <c r="I146" s="61"/>
      <c r="J146" s="62"/>
      <c r="K146" s="129" t="str">
        <f t="shared" si="38"/>
        <v/>
      </c>
      <c r="L146" s="103" t="str">
        <f t="shared" si="39"/>
        <v/>
      </c>
      <c r="M146" s="52">
        <v>0</v>
      </c>
      <c r="N146" s="102" t="str">
        <f t="shared" si="40"/>
        <v/>
      </c>
      <c r="O146" s="103" t="str">
        <f t="shared" si="41"/>
        <v/>
      </c>
      <c r="P146" s="52">
        <v>0</v>
      </c>
      <c r="Q146" s="102" t="str">
        <f t="shared" si="42"/>
        <v/>
      </c>
      <c r="R146" s="103" t="str">
        <f t="shared" si="43"/>
        <v/>
      </c>
      <c r="S146" s="52">
        <v>0</v>
      </c>
      <c r="T146" s="102" t="str">
        <f t="shared" si="44"/>
        <v/>
      </c>
      <c r="U146" s="103" t="str">
        <f t="shared" si="45"/>
        <v/>
      </c>
      <c r="V146" s="52">
        <v>0</v>
      </c>
      <c r="W146" s="87" t="str">
        <f t="shared" si="46"/>
        <v/>
      </c>
      <c r="X146" s="103" t="str">
        <f t="shared" si="47"/>
        <v/>
      </c>
      <c r="Y146" s="52">
        <v>0</v>
      </c>
      <c r="Z146" s="56" t="str">
        <f t="shared" si="48"/>
        <v/>
      </c>
      <c r="AA146" s="56" t="str">
        <f t="shared" si="49"/>
        <v/>
      </c>
      <c r="AB146" s="56" t="str">
        <f t="shared" si="50"/>
        <v/>
      </c>
      <c r="AC146" s="56" t="str">
        <f t="shared" si="51"/>
        <v/>
      </c>
      <c r="AD146" s="56" t="str">
        <f t="shared" si="52"/>
        <v/>
      </c>
      <c r="AE146" s="40"/>
      <c r="AF146" s="40"/>
      <c r="AG146" s="40"/>
      <c r="AH146" s="56" t="str">
        <f t="shared" si="36"/>
        <v/>
      </c>
      <c r="AI146" s="54"/>
      <c r="AJ146" s="54"/>
      <c r="AK146" s="54"/>
      <c r="AL146" s="54"/>
      <c r="AM146" s="54"/>
    </row>
    <row r="147" spans="1:39">
      <c r="A147" s="45" t="str" cm="1">
        <f t="array" ref="A147">IF(H147="PROJECT", CHAR(10) &amp; "- " &amp; _xlfn.TEXTJOIN(CHAR(10) &amp; "- ", TRUE, _xlfn._xlws.FILTER($I$9:$I$1000, ($B$9:$B$1000=B147) * ($H$9:$H$1000="Topic"))), "")</f>
        <v/>
      </c>
      <c r="B147" s="45" t="str">
        <f t="shared" si="37"/>
        <v/>
      </c>
      <c r="C147" s="95"/>
      <c r="D147" s="46"/>
      <c r="E147" s="58"/>
      <c r="F147" s="67"/>
      <c r="G147" s="53"/>
      <c r="H147" s="53"/>
      <c r="I147" s="50"/>
      <c r="J147" s="51"/>
      <c r="K147" s="129" t="str">
        <f t="shared" si="38"/>
        <v/>
      </c>
      <c r="L147" s="103" t="str">
        <f t="shared" si="39"/>
        <v/>
      </c>
      <c r="M147" s="53">
        <v>0</v>
      </c>
      <c r="N147" s="102" t="str">
        <f t="shared" si="40"/>
        <v/>
      </c>
      <c r="O147" s="103" t="str">
        <f t="shared" si="41"/>
        <v/>
      </c>
      <c r="P147" s="53">
        <v>0</v>
      </c>
      <c r="Q147" s="102" t="str">
        <f t="shared" si="42"/>
        <v/>
      </c>
      <c r="R147" s="103" t="str">
        <f t="shared" si="43"/>
        <v/>
      </c>
      <c r="S147" s="53">
        <v>0</v>
      </c>
      <c r="T147" s="102" t="str">
        <f t="shared" si="44"/>
        <v/>
      </c>
      <c r="U147" s="103" t="str">
        <f t="shared" si="45"/>
        <v/>
      </c>
      <c r="V147" s="53">
        <v>0</v>
      </c>
      <c r="W147" s="87" t="str">
        <f t="shared" si="46"/>
        <v/>
      </c>
      <c r="X147" s="103" t="str">
        <f t="shared" si="47"/>
        <v/>
      </c>
      <c r="Y147" s="53">
        <v>0</v>
      </c>
      <c r="Z147" s="56" t="str">
        <f t="shared" si="48"/>
        <v/>
      </c>
      <c r="AA147" s="56" t="str">
        <f t="shared" si="49"/>
        <v/>
      </c>
      <c r="AB147" s="56" t="str">
        <f t="shared" si="50"/>
        <v/>
      </c>
      <c r="AC147" s="56" t="str">
        <f t="shared" si="51"/>
        <v/>
      </c>
      <c r="AD147" s="56" t="str">
        <f t="shared" si="52"/>
        <v/>
      </c>
      <c r="AE147" s="40"/>
      <c r="AF147" s="40"/>
      <c r="AG147" s="40"/>
      <c r="AH147" s="56" t="str">
        <f t="shared" si="36"/>
        <v/>
      </c>
      <c r="AI147" s="54"/>
      <c r="AJ147" s="54"/>
      <c r="AK147" s="54"/>
      <c r="AL147" s="54"/>
      <c r="AM147" s="54"/>
    </row>
    <row r="148" spans="1:39">
      <c r="A148" s="45" t="str" cm="1">
        <f t="array" ref="A148">IF(H148="PROJECT", CHAR(10) &amp; "- " &amp; _xlfn.TEXTJOIN(CHAR(10) &amp; "- ", TRUE, _xlfn._xlws.FILTER($I$9:$I$1000, ($B$9:$B$1000=B148) * ($H$9:$H$1000="Topic"))), "")</f>
        <v/>
      </c>
      <c r="B148" s="45" t="str">
        <f t="shared" si="37"/>
        <v/>
      </c>
      <c r="C148" s="95"/>
      <c r="D148" s="57"/>
      <c r="E148" s="58"/>
      <c r="F148" s="54"/>
      <c r="G148" s="52"/>
      <c r="H148" s="52"/>
      <c r="I148" s="61"/>
      <c r="J148" s="62"/>
      <c r="K148" s="129" t="str">
        <f t="shared" si="38"/>
        <v/>
      </c>
      <c r="L148" s="103" t="str">
        <f t="shared" si="39"/>
        <v/>
      </c>
      <c r="M148" s="52">
        <v>0</v>
      </c>
      <c r="N148" s="102" t="str">
        <f t="shared" si="40"/>
        <v/>
      </c>
      <c r="O148" s="103" t="str">
        <f t="shared" si="41"/>
        <v/>
      </c>
      <c r="P148" s="52">
        <v>0</v>
      </c>
      <c r="Q148" s="102" t="str">
        <f t="shared" si="42"/>
        <v/>
      </c>
      <c r="R148" s="103" t="str">
        <f t="shared" si="43"/>
        <v/>
      </c>
      <c r="S148" s="52">
        <v>0</v>
      </c>
      <c r="T148" s="102" t="str">
        <f t="shared" si="44"/>
        <v/>
      </c>
      <c r="U148" s="103" t="str">
        <f t="shared" si="45"/>
        <v/>
      </c>
      <c r="V148" s="52">
        <v>0</v>
      </c>
      <c r="W148" s="87" t="str">
        <f t="shared" si="46"/>
        <v/>
      </c>
      <c r="X148" s="103" t="str">
        <f t="shared" si="47"/>
        <v/>
      </c>
      <c r="Y148" s="52">
        <v>0</v>
      </c>
      <c r="Z148" s="56" t="str">
        <f t="shared" si="48"/>
        <v/>
      </c>
      <c r="AA148" s="56" t="str">
        <f t="shared" si="49"/>
        <v/>
      </c>
      <c r="AB148" s="56" t="str">
        <f t="shared" si="50"/>
        <v/>
      </c>
      <c r="AC148" s="56" t="str">
        <f t="shared" si="51"/>
        <v/>
      </c>
      <c r="AD148" s="56" t="str">
        <f t="shared" si="52"/>
        <v/>
      </c>
      <c r="AE148" s="40"/>
      <c r="AF148" s="40"/>
      <c r="AG148" s="40"/>
      <c r="AH148" s="56" t="str">
        <f t="shared" si="36"/>
        <v/>
      </c>
      <c r="AI148" s="54"/>
      <c r="AJ148" s="54"/>
      <c r="AK148" s="54"/>
      <c r="AL148" s="54"/>
      <c r="AM148" s="54"/>
    </row>
    <row r="149" spans="1:39">
      <c r="A149" s="45" t="str" cm="1">
        <f t="array" ref="A149">IF(H149="PROJECT", CHAR(10) &amp; "- " &amp; _xlfn.TEXTJOIN(CHAR(10) &amp; "- ", TRUE, _xlfn._xlws.FILTER($I$9:$I$1000, ($B$9:$B$1000=B149) * ($H$9:$H$1000="Topic"))), "")</f>
        <v/>
      </c>
      <c r="B149" s="45" t="str">
        <f t="shared" si="37"/>
        <v/>
      </c>
      <c r="C149" s="95"/>
      <c r="D149" s="46"/>
      <c r="E149" s="58"/>
      <c r="F149" s="67"/>
      <c r="G149" s="53"/>
      <c r="H149" s="53"/>
      <c r="I149" s="50"/>
      <c r="J149" s="51"/>
      <c r="K149" s="129" t="str">
        <f t="shared" si="38"/>
        <v/>
      </c>
      <c r="L149" s="103" t="str">
        <f t="shared" si="39"/>
        <v/>
      </c>
      <c r="M149" s="53">
        <v>0</v>
      </c>
      <c r="N149" s="102" t="str">
        <f t="shared" si="40"/>
        <v/>
      </c>
      <c r="O149" s="103" t="str">
        <f t="shared" si="41"/>
        <v/>
      </c>
      <c r="P149" s="53">
        <v>0</v>
      </c>
      <c r="Q149" s="102" t="str">
        <f t="shared" si="42"/>
        <v/>
      </c>
      <c r="R149" s="103" t="str">
        <f t="shared" si="43"/>
        <v/>
      </c>
      <c r="S149" s="53">
        <v>0</v>
      </c>
      <c r="T149" s="102" t="str">
        <f t="shared" si="44"/>
        <v/>
      </c>
      <c r="U149" s="103" t="str">
        <f t="shared" si="45"/>
        <v/>
      </c>
      <c r="V149" s="53">
        <v>0</v>
      </c>
      <c r="W149" s="87" t="str">
        <f t="shared" si="46"/>
        <v/>
      </c>
      <c r="X149" s="103" t="str">
        <f t="shared" si="47"/>
        <v/>
      </c>
      <c r="Y149" s="53">
        <v>0</v>
      </c>
      <c r="Z149" s="56" t="str">
        <f t="shared" si="48"/>
        <v/>
      </c>
      <c r="AA149" s="56" t="str">
        <f t="shared" si="49"/>
        <v/>
      </c>
      <c r="AB149" s="56" t="str">
        <f t="shared" si="50"/>
        <v/>
      </c>
      <c r="AC149" s="56" t="str">
        <f t="shared" si="51"/>
        <v/>
      </c>
      <c r="AD149" s="56" t="str">
        <f t="shared" si="52"/>
        <v/>
      </c>
      <c r="AE149" s="40"/>
      <c r="AF149" s="40"/>
      <c r="AG149" s="40"/>
      <c r="AH149" s="56" t="str">
        <f t="shared" si="36"/>
        <v/>
      </c>
      <c r="AI149" s="54"/>
      <c r="AJ149" s="54"/>
      <c r="AK149" s="54"/>
      <c r="AL149" s="54"/>
      <c r="AM149" s="54"/>
    </row>
    <row r="150" spans="1:39">
      <c r="A150" s="45" t="str" cm="1">
        <f t="array" ref="A150">IF(H150="PROJECT", CHAR(10) &amp; "- " &amp; _xlfn.TEXTJOIN(CHAR(10) &amp; "- ", TRUE, _xlfn._xlws.FILTER($I$9:$I$1000, ($B$9:$B$1000=B150) * ($H$9:$H$1000="Topic"))), "")</f>
        <v/>
      </c>
      <c r="B150" s="45" t="str">
        <f t="shared" si="37"/>
        <v/>
      </c>
      <c r="C150" s="95"/>
      <c r="D150" s="57"/>
      <c r="E150" s="58"/>
      <c r="F150" s="54"/>
      <c r="G150" s="52"/>
      <c r="H150" s="52"/>
      <c r="I150" s="61"/>
      <c r="J150" s="62"/>
      <c r="K150" s="129" t="str">
        <f t="shared" si="38"/>
        <v/>
      </c>
      <c r="L150" s="103" t="str">
        <f t="shared" si="39"/>
        <v/>
      </c>
      <c r="M150" s="52">
        <v>0</v>
      </c>
      <c r="N150" s="102" t="str">
        <f t="shared" si="40"/>
        <v/>
      </c>
      <c r="O150" s="103" t="str">
        <f t="shared" si="41"/>
        <v/>
      </c>
      <c r="P150" s="52">
        <v>0</v>
      </c>
      <c r="Q150" s="102" t="str">
        <f t="shared" si="42"/>
        <v/>
      </c>
      <c r="R150" s="103" t="str">
        <f t="shared" si="43"/>
        <v/>
      </c>
      <c r="S150" s="52">
        <v>0</v>
      </c>
      <c r="T150" s="102" t="str">
        <f t="shared" si="44"/>
        <v/>
      </c>
      <c r="U150" s="103" t="str">
        <f t="shared" si="45"/>
        <v/>
      </c>
      <c r="V150" s="52">
        <v>0</v>
      </c>
      <c r="W150" s="87" t="str">
        <f t="shared" si="46"/>
        <v/>
      </c>
      <c r="X150" s="103" t="str">
        <f t="shared" si="47"/>
        <v/>
      </c>
      <c r="Y150" s="52">
        <v>0</v>
      </c>
      <c r="Z150" s="56" t="str">
        <f t="shared" si="48"/>
        <v/>
      </c>
      <c r="AA150" s="56" t="str">
        <f t="shared" si="49"/>
        <v/>
      </c>
      <c r="AB150" s="56" t="str">
        <f t="shared" si="50"/>
        <v/>
      </c>
      <c r="AC150" s="56" t="str">
        <f t="shared" si="51"/>
        <v/>
      </c>
      <c r="AD150" s="56" t="str">
        <f t="shared" si="52"/>
        <v/>
      </c>
      <c r="AE150" s="40"/>
      <c r="AF150" s="40"/>
      <c r="AG150" s="40"/>
      <c r="AH150" s="56" t="str">
        <f t="shared" si="36"/>
        <v/>
      </c>
      <c r="AI150" s="54"/>
      <c r="AJ150" s="54"/>
      <c r="AK150" s="54"/>
      <c r="AL150" s="54"/>
      <c r="AM150" s="54"/>
    </row>
    <row r="151" spans="1:39">
      <c r="A151" s="45" t="str" cm="1">
        <f t="array" ref="A151">IF(H151="PROJECT", CHAR(10) &amp; "- " &amp; _xlfn.TEXTJOIN(CHAR(10) &amp; "- ", TRUE, _xlfn._xlws.FILTER($I$9:$I$1000, ($B$9:$B$1000=B151) * ($H$9:$H$1000="Topic"))), "")</f>
        <v/>
      </c>
      <c r="B151" s="45" t="str">
        <f t="shared" si="37"/>
        <v/>
      </c>
      <c r="C151" s="95"/>
      <c r="D151" s="46"/>
      <c r="E151" s="58"/>
      <c r="F151" s="67"/>
      <c r="G151" s="53"/>
      <c r="H151" s="53"/>
      <c r="I151" s="50"/>
      <c r="J151" s="51"/>
      <c r="K151" s="129" t="str">
        <f t="shared" si="38"/>
        <v/>
      </c>
      <c r="L151" s="103" t="str">
        <f t="shared" si="39"/>
        <v/>
      </c>
      <c r="M151" s="53">
        <v>0</v>
      </c>
      <c r="N151" s="102" t="str">
        <f t="shared" si="40"/>
        <v/>
      </c>
      <c r="O151" s="103" t="str">
        <f t="shared" si="41"/>
        <v/>
      </c>
      <c r="P151" s="53">
        <v>0</v>
      </c>
      <c r="Q151" s="102" t="str">
        <f t="shared" si="42"/>
        <v/>
      </c>
      <c r="R151" s="103" t="str">
        <f t="shared" si="43"/>
        <v/>
      </c>
      <c r="S151" s="53">
        <v>0</v>
      </c>
      <c r="T151" s="102" t="str">
        <f t="shared" si="44"/>
        <v/>
      </c>
      <c r="U151" s="103" t="str">
        <f t="shared" si="45"/>
        <v/>
      </c>
      <c r="V151" s="53">
        <v>0</v>
      </c>
      <c r="W151" s="87" t="str">
        <f t="shared" si="46"/>
        <v/>
      </c>
      <c r="X151" s="103" t="str">
        <f t="shared" si="47"/>
        <v/>
      </c>
      <c r="Y151" s="53">
        <v>0</v>
      </c>
      <c r="Z151" s="56" t="str">
        <f t="shared" si="48"/>
        <v/>
      </c>
      <c r="AA151" s="56" t="str">
        <f t="shared" si="49"/>
        <v/>
      </c>
      <c r="AB151" s="56" t="str">
        <f t="shared" si="50"/>
        <v/>
      </c>
      <c r="AC151" s="56" t="str">
        <f t="shared" si="51"/>
        <v/>
      </c>
      <c r="AD151" s="56" t="str">
        <f t="shared" si="52"/>
        <v/>
      </c>
      <c r="AE151" s="40"/>
      <c r="AF151" s="40"/>
      <c r="AG151" s="40"/>
      <c r="AH151" s="56" t="str">
        <f t="shared" si="36"/>
        <v/>
      </c>
      <c r="AI151" s="54"/>
      <c r="AJ151" s="54"/>
      <c r="AK151" s="54"/>
      <c r="AL151" s="54"/>
      <c r="AM151" s="54"/>
    </row>
    <row r="152" spans="1:39">
      <c r="A152" s="45" t="str" cm="1">
        <f t="array" ref="A152">IF(H152="PROJECT", CHAR(10) &amp; "- " &amp; _xlfn.TEXTJOIN(CHAR(10) &amp; "- ", TRUE, _xlfn._xlws.FILTER($I$9:$I$1000, ($B$9:$B$1000=B152) * ($H$9:$H$1000="Topic"))), "")</f>
        <v/>
      </c>
      <c r="B152" s="45" t="str">
        <f t="shared" si="37"/>
        <v/>
      </c>
      <c r="C152" s="95"/>
      <c r="D152" s="57"/>
      <c r="E152" s="58"/>
      <c r="F152" s="54"/>
      <c r="G152" s="52"/>
      <c r="H152" s="52"/>
      <c r="I152" s="61"/>
      <c r="J152" s="62"/>
      <c r="K152" s="129" t="str">
        <f t="shared" si="38"/>
        <v/>
      </c>
      <c r="L152" s="103" t="str">
        <f t="shared" si="39"/>
        <v/>
      </c>
      <c r="M152" s="52">
        <v>0</v>
      </c>
      <c r="N152" s="102" t="str">
        <f t="shared" si="40"/>
        <v/>
      </c>
      <c r="O152" s="103" t="str">
        <f t="shared" si="41"/>
        <v/>
      </c>
      <c r="P152" s="52">
        <v>0</v>
      </c>
      <c r="Q152" s="102" t="str">
        <f t="shared" si="42"/>
        <v/>
      </c>
      <c r="R152" s="103" t="str">
        <f t="shared" si="43"/>
        <v/>
      </c>
      <c r="S152" s="52">
        <v>0</v>
      </c>
      <c r="T152" s="102" t="str">
        <f t="shared" si="44"/>
        <v/>
      </c>
      <c r="U152" s="103" t="str">
        <f t="shared" si="45"/>
        <v/>
      </c>
      <c r="V152" s="52">
        <v>0</v>
      </c>
      <c r="W152" s="87" t="str">
        <f t="shared" si="46"/>
        <v/>
      </c>
      <c r="X152" s="103" t="str">
        <f t="shared" si="47"/>
        <v/>
      </c>
      <c r="Y152" s="52">
        <v>0</v>
      </c>
      <c r="Z152" s="56" t="str">
        <f t="shared" si="48"/>
        <v/>
      </c>
      <c r="AA152" s="56" t="str">
        <f t="shared" si="49"/>
        <v/>
      </c>
      <c r="AB152" s="56" t="str">
        <f t="shared" si="50"/>
        <v/>
      </c>
      <c r="AC152" s="56" t="str">
        <f t="shared" si="51"/>
        <v/>
      </c>
      <c r="AD152" s="56" t="str">
        <f t="shared" si="52"/>
        <v/>
      </c>
      <c r="AE152" s="40"/>
      <c r="AF152" s="40"/>
      <c r="AG152" s="40"/>
      <c r="AH152" s="56" t="str">
        <f t="shared" si="36"/>
        <v/>
      </c>
      <c r="AI152" s="54"/>
      <c r="AJ152" s="54"/>
      <c r="AK152" s="54"/>
      <c r="AL152" s="54"/>
      <c r="AM152" s="54"/>
    </row>
    <row r="153" spans="1:39">
      <c r="A153" s="45" t="str" cm="1">
        <f t="array" ref="A153">IF(H153="PROJECT", CHAR(10) &amp; "- " &amp; _xlfn.TEXTJOIN(CHAR(10) &amp; "- ", TRUE, _xlfn._xlws.FILTER($I$9:$I$1000, ($B$9:$B$1000=B153) * ($H$9:$H$1000="Topic"))), "")</f>
        <v/>
      </c>
      <c r="B153" s="45" t="str">
        <f t="shared" si="37"/>
        <v/>
      </c>
      <c r="C153" s="95"/>
      <c r="D153" s="46"/>
      <c r="E153" s="58"/>
      <c r="F153" s="67"/>
      <c r="G153" s="53"/>
      <c r="H153" s="53"/>
      <c r="I153" s="50"/>
      <c r="J153" s="51"/>
      <c r="K153" s="129" t="str">
        <f t="shared" si="38"/>
        <v/>
      </c>
      <c r="L153" s="103" t="str">
        <f t="shared" si="39"/>
        <v/>
      </c>
      <c r="M153" s="53">
        <v>0</v>
      </c>
      <c r="N153" s="102" t="str">
        <f t="shared" si="40"/>
        <v/>
      </c>
      <c r="O153" s="103" t="str">
        <f t="shared" si="41"/>
        <v/>
      </c>
      <c r="P153" s="53">
        <v>0</v>
      </c>
      <c r="Q153" s="102" t="str">
        <f t="shared" si="42"/>
        <v/>
      </c>
      <c r="R153" s="103" t="str">
        <f t="shared" si="43"/>
        <v/>
      </c>
      <c r="S153" s="53">
        <v>0</v>
      </c>
      <c r="T153" s="102" t="str">
        <f t="shared" si="44"/>
        <v/>
      </c>
      <c r="U153" s="103" t="str">
        <f t="shared" si="45"/>
        <v/>
      </c>
      <c r="V153" s="53">
        <v>0</v>
      </c>
      <c r="W153" s="87" t="str">
        <f t="shared" si="46"/>
        <v/>
      </c>
      <c r="X153" s="103" t="str">
        <f t="shared" si="47"/>
        <v/>
      </c>
      <c r="Y153" s="53">
        <v>0</v>
      </c>
      <c r="Z153" s="56" t="str">
        <f t="shared" si="48"/>
        <v/>
      </c>
      <c r="AA153" s="56" t="str">
        <f t="shared" si="49"/>
        <v/>
      </c>
      <c r="AB153" s="56" t="str">
        <f t="shared" si="50"/>
        <v/>
      </c>
      <c r="AC153" s="56" t="str">
        <f t="shared" si="51"/>
        <v/>
      </c>
      <c r="AD153" s="56" t="str">
        <f t="shared" si="52"/>
        <v/>
      </c>
      <c r="AE153" s="40"/>
      <c r="AF153" s="40"/>
      <c r="AG153" s="40"/>
      <c r="AH153" s="56" t="str">
        <f t="shared" si="36"/>
        <v/>
      </c>
      <c r="AI153" s="54"/>
      <c r="AJ153" s="54"/>
      <c r="AK153" s="54"/>
      <c r="AL153" s="54"/>
      <c r="AM153" s="54"/>
    </row>
    <row r="154" spans="1:39">
      <c r="A154" s="45" t="str" cm="1">
        <f t="array" ref="A154">IF(H154="PROJECT", CHAR(10) &amp; "- " &amp; _xlfn.TEXTJOIN(CHAR(10) &amp; "- ", TRUE, _xlfn._xlws.FILTER($I$9:$I$1000, ($B$9:$B$1000=B154) * ($H$9:$H$1000="Topic"))), "")</f>
        <v/>
      </c>
      <c r="B154" s="45" t="str">
        <f t="shared" si="37"/>
        <v/>
      </c>
      <c r="C154" s="95"/>
      <c r="D154" s="57"/>
      <c r="E154" s="58"/>
      <c r="F154" s="54"/>
      <c r="G154" s="52"/>
      <c r="H154" s="52"/>
      <c r="I154" s="61"/>
      <c r="J154" s="62"/>
      <c r="K154" s="129" t="str">
        <f t="shared" si="38"/>
        <v/>
      </c>
      <c r="L154" s="103" t="str">
        <f t="shared" si="39"/>
        <v/>
      </c>
      <c r="M154" s="52">
        <v>0</v>
      </c>
      <c r="N154" s="102" t="str">
        <f t="shared" si="40"/>
        <v/>
      </c>
      <c r="O154" s="103" t="str">
        <f t="shared" si="41"/>
        <v/>
      </c>
      <c r="P154" s="52">
        <v>0</v>
      </c>
      <c r="Q154" s="102" t="str">
        <f t="shared" si="42"/>
        <v/>
      </c>
      <c r="R154" s="103" t="str">
        <f t="shared" si="43"/>
        <v/>
      </c>
      <c r="S154" s="52">
        <v>0</v>
      </c>
      <c r="T154" s="102" t="str">
        <f t="shared" si="44"/>
        <v/>
      </c>
      <c r="U154" s="103" t="str">
        <f t="shared" si="45"/>
        <v/>
      </c>
      <c r="V154" s="52">
        <v>0</v>
      </c>
      <c r="W154" s="87" t="str">
        <f t="shared" si="46"/>
        <v/>
      </c>
      <c r="X154" s="103" t="str">
        <f t="shared" si="47"/>
        <v/>
      </c>
      <c r="Y154" s="52">
        <v>0</v>
      </c>
      <c r="Z154" s="56" t="str">
        <f t="shared" si="48"/>
        <v/>
      </c>
      <c r="AA154" s="56" t="str">
        <f t="shared" si="49"/>
        <v/>
      </c>
      <c r="AB154" s="56" t="str">
        <f t="shared" si="50"/>
        <v/>
      </c>
      <c r="AC154" s="56" t="str">
        <f t="shared" si="51"/>
        <v/>
      </c>
      <c r="AD154" s="56" t="str">
        <f t="shared" si="52"/>
        <v/>
      </c>
      <c r="AE154" s="40"/>
      <c r="AF154" s="40"/>
      <c r="AG154" s="40"/>
      <c r="AH154" s="56" t="str">
        <f t="shared" si="36"/>
        <v/>
      </c>
      <c r="AI154" s="54"/>
      <c r="AJ154" s="54"/>
      <c r="AK154" s="54"/>
      <c r="AL154" s="54"/>
      <c r="AM154" s="54"/>
    </row>
    <row r="155" spans="1:39">
      <c r="A155" s="45" t="str" cm="1">
        <f t="array" ref="A155">IF(H155="PROJECT", CHAR(10) &amp; "- " &amp; _xlfn.TEXTJOIN(CHAR(10) &amp; "- ", TRUE, _xlfn._xlws.FILTER($I$9:$I$1000, ($B$9:$B$1000=B155) * ($H$9:$H$1000="Topic"))), "")</f>
        <v/>
      </c>
      <c r="B155" s="45" t="str">
        <f t="shared" si="37"/>
        <v/>
      </c>
      <c r="C155" s="95"/>
      <c r="D155" s="46"/>
      <c r="E155" s="58"/>
      <c r="F155" s="67"/>
      <c r="G155" s="53"/>
      <c r="H155" s="53"/>
      <c r="I155" s="50"/>
      <c r="J155" s="51"/>
      <c r="K155" s="129" t="str">
        <f t="shared" si="38"/>
        <v/>
      </c>
      <c r="L155" s="103" t="str">
        <f t="shared" si="39"/>
        <v/>
      </c>
      <c r="M155" s="53">
        <v>0</v>
      </c>
      <c r="N155" s="102" t="str">
        <f t="shared" si="40"/>
        <v/>
      </c>
      <c r="O155" s="103" t="str">
        <f t="shared" si="41"/>
        <v/>
      </c>
      <c r="P155" s="53">
        <v>0</v>
      </c>
      <c r="Q155" s="102" t="str">
        <f t="shared" si="42"/>
        <v/>
      </c>
      <c r="R155" s="103" t="str">
        <f t="shared" si="43"/>
        <v/>
      </c>
      <c r="S155" s="53">
        <v>0</v>
      </c>
      <c r="T155" s="102" t="str">
        <f t="shared" si="44"/>
        <v/>
      </c>
      <c r="U155" s="103" t="str">
        <f t="shared" si="45"/>
        <v/>
      </c>
      <c r="V155" s="53">
        <v>0</v>
      </c>
      <c r="W155" s="87" t="str">
        <f t="shared" si="46"/>
        <v/>
      </c>
      <c r="X155" s="103" t="str">
        <f t="shared" si="47"/>
        <v/>
      </c>
      <c r="Y155" s="53">
        <v>0</v>
      </c>
      <c r="Z155" s="56" t="str">
        <f t="shared" si="48"/>
        <v/>
      </c>
      <c r="AA155" s="56" t="str">
        <f t="shared" si="49"/>
        <v/>
      </c>
      <c r="AB155" s="56" t="str">
        <f t="shared" si="50"/>
        <v/>
      </c>
      <c r="AC155" s="56" t="str">
        <f t="shared" si="51"/>
        <v/>
      </c>
      <c r="AD155" s="56" t="str">
        <f t="shared" si="52"/>
        <v/>
      </c>
      <c r="AE155" s="40"/>
      <c r="AF155" s="40"/>
      <c r="AG155" s="40"/>
      <c r="AH155" s="56" t="str">
        <f t="shared" si="36"/>
        <v/>
      </c>
      <c r="AI155" s="54"/>
      <c r="AJ155" s="54"/>
      <c r="AK155" s="54"/>
      <c r="AL155" s="54"/>
      <c r="AM155" s="54"/>
    </row>
    <row r="156" spans="1:39">
      <c r="A156" s="45" t="str" cm="1">
        <f t="array" ref="A156">IF(H156="PROJECT", CHAR(10) &amp; "- " &amp; _xlfn.TEXTJOIN(CHAR(10) &amp; "- ", TRUE, _xlfn._xlws.FILTER($I$9:$I$1000, ($B$9:$B$1000=B156) * ($H$9:$H$1000="Topic"))), "")</f>
        <v/>
      </c>
      <c r="B156" s="45" t="str">
        <f t="shared" si="37"/>
        <v/>
      </c>
      <c r="C156" s="95"/>
      <c r="D156" s="57"/>
      <c r="E156" s="58"/>
      <c r="F156" s="54"/>
      <c r="G156" s="52"/>
      <c r="H156" s="52"/>
      <c r="I156" s="61"/>
      <c r="J156" s="62"/>
      <c r="K156" s="129" t="str">
        <f t="shared" si="38"/>
        <v/>
      </c>
      <c r="L156" s="103" t="str">
        <f t="shared" si="39"/>
        <v/>
      </c>
      <c r="M156" s="52">
        <v>0</v>
      </c>
      <c r="N156" s="102" t="str">
        <f t="shared" si="40"/>
        <v/>
      </c>
      <c r="O156" s="103" t="str">
        <f t="shared" si="41"/>
        <v/>
      </c>
      <c r="P156" s="52">
        <v>0</v>
      </c>
      <c r="Q156" s="102" t="str">
        <f t="shared" si="42"/>
        <v/>
      </c>
      <c r="R156" s="103" t="str">
        <f t="shared" si="43"/>
        <v/>
      </c>
      <c r="S156" s="52">
        <v>0</v>
      </c>
      <c r="T156" s="102" t="str">
        <f t="shared" si="44"/>
        <v/>
      </c>
      <c r="U156" s="103" t="str">
        <f t="shared" si="45"/>
        <v/>
      </c>
      <c r="V156" s="52">
        <v>0</v>
      </c>
      <c r="W156" s="87" t="str">
        <f t="shared" si="46"/>
        <v/>
      </c>
      <c r="X156" s="103" t="str">
        <f t="shared" si="47"/>
        <v/>
      </c>
      <c r="Y156" s="52">
        <v>0</v>
      </c>
      <c r="Z156" s="56" t="str">
        <f t="shared" si="48"/>
        <v/>
      </c>
      <c r="AA156" s="56" t="str">
        <f t="shared" si="49"/>
        <v/>
      </c>
      <c r="AB156" s="56" t="str">
        <f t="shared" si="50"/>
        <v/>
      </c>
      <c r="AC156" s="56" t="str">
        <f t="shared" si="51"/>
        <v/>
      </c>
      <c r="AD156" s="56" t="str">
        <f t="shared" si="52"/>
        <v/>
      </c>
      <c r="AE156" s="40"/>
      <c r="AF156" s="40"/>
      <c r="AG156" s="40"/>
      <c r="AH156" s="56" t="str">
        <f t="shared" si="36"/>
        <v/>
      </c>
      <c r="AI156" s="54"/>
      <c r="AJ156" s="54"/>
      <c r="AK156" s="54"/>
      <c r="AL156" s="54"/>
      <c r="AM156" s="54"/>
    </row>
    <row r="157" spans="1:39">
      <c r="A157" s="45" t="str" cm="1">
        <f t="array" ref="A157">IF(H157="PROJECT", CHAR(10) &amp; "- " &amp; _xlfn.TEXTJOIN(CHAR(10) &amp; "- ", TRUE, _xlfn._xlws.FILTER($I$9:$I$1000, ($B$9:$B$1000=B157) * ($H$9:$H$1000="Topic"))), "")</f>
        <v/>
      </c>
      <c r="B157" s="45" t="str">
        <f t="shared" si="37"/>
        <v/>
      </c>
      <c r="C157" s="95"/>
      <c r="D157" s="46"/>
      <c r="E157" s="58"/>
      <c r="F157" s="67"/>
      <c r="G157" s="53"/>
      <c r="H157" s="53"/>
      <c r="I157" s="50"/>
      <c r="J157" s="51"/>
      <c r="K157" s="129" t="str">
        <f t="shared" si="38"/>
        <v/>
      </c>
      <c r="L157" s="103" t="str">
        <f t="shared" si="39"/>
        <v/>
      </c>
      <c r="M157" s="53">
        <v>0</v>
      </c>
      <c r="N157" s="102" t="str">
        <f t="shared" si="40"/>
        <v/>
      </c>
      <c r="O157" s="103" t="str">
        <f t="shared" si="41"/>
        <v/>
      </c>
      <c r="P157" s="53">
        <v>0</v>
      </c>
      <c r="Q157" s="102" t="str">
        <f t="shared" si="42"/>
        <v/>
      </c>
      <c r="R157" s="103" t="str">
        <f t="shared" si="43"/>
        <v/>
      </c>
      <c r="S157" s="53">
        <v>0</v>
      </c>
      <c r="T157" s="102" t="str">
        <f t="shared" si="44"/>
        <v/>
      </c>
      <c r="U157" s="103" t="str">
        <f t="shared" si="45"/>
        <v/>
      </c>
      <c r="V157" s="53">
        <v>0</v>
      </c>
      <c r="W157" s="87" t="str">
        <f t="shared" si="46"/>
        <v/>
      </c>
      <c r="X157" s="103" t="str">
        <f t="shared" si="47"/>
        <v/>
      </c>
      <c r="Y157" s="53">
        <v>0</v>
      </c>
      <c r="Z157" s="56" t="str">
        <f t="shared" si="48"/>
        <v/>
      </c>
      <c r="AA157" s="56" t="str">
        <f t="shared" si="49"/>
        <v/>
      </c>
      <c r="AB157" s="56" t="str">
        <f t="shared" si="50"/>
        <v/>
      </c>
      <c r="AC157" s="56" t="str">
        <f t="shared" si="51"/>
        <v/>
      </c>
      <c r="AD157" s="56" t="str">
        <f t="shared" si="52"/>
        <v/>
      </c>
      <c r="AE157" s="40"/>
      <c r="AF157" s="40"/>
      <c r="AG157" s="40"/>
      <c r="AH157" s="56" t="str">
        <f t="shared" si="36"/>
        <v/>
      </c>
      <c r="AI157" s="54"/>
      <c r="AJ157" s="54"/>
      <c r="AK157" s="54"/>
      <c r="AL157" s="54"/>
      <c r="AM157" s="54"/>
    </row>
    <row r="158" spans="1:39">
      <c r="A158" s="45" t="str" cm="1">
        <f t="array" ref="A158">IF(H158="PROJECT", CHAR(10) &amp; "- " &amp; _xlfn.TEXTJOIN(CHAR(10) &amp; "- ", TRUE, _xlfn._xlws.FILTER($I$9:$I$1000, ($B$9:$B$1000=B158) * ($H$9:$H$1000="Topic"))), "")</f>
        <v/>
      </c>
      <c r="B158" s="45" t="str">
        <f t="shared" si="37"/>
        <v/>
      </c>
      <c r="C158" s="95"/>
      <c r="D158" s="57"/>
      <c r="E158" s="58"/>
      <c r="F158" s="54"/>
      <c r="G158" s="52"/>
      <c r="H158" s="52"/>
      <c r="I158" s="61"/>
      <c r="J158" s="62"/>
      <c r="K158" s="129" t="str">
        <f t="shared" si="38"/>
        <v/>
      </c>
      <c r="L158" s="103" t="str">
        <f t="shared" si="39"/>
        <v/>
      </c>
      <c r="M158" s="52">
        <v>0</v>
      </c>
      <c r="N158" s="102" t="str">
        <f t="shared" si="40"/>
        <v/>
      </c>
      <c r="O158" s="103" t="str">
        <f t="shared" si="41"/>
        <v/>
      </c>
      <c r="P158" s="52">
        <v>0</v>
      </c>
      <c r="Q158" s="102" t="str">
        <f t="shared" si="42"/>
        <v/>
      </c>
      <c r="R158" s="103" t="str">
        <f t="shared" si="43"/>
        <v/>
      </c>
      <c r="S158" s="52">
        <v>0</v>
      </c>
      <c r="T158" s="102" t="str">
        <f t="shared" si="44"/>
        <v/>
      </c>
      <c r="U158" s="103" t="str">
        <f t="shared" si="45"/>
        <v/>
      </c>
      <c r="V158" s="52">
        <v>0</v>
      </c>
      <c r="W158" s="87" t="str">
        <f t="shared" si="46"/>
        <v/>
      </c>
      <c r="X158" s="103" t="str">
        <f t="shared" si="47"/>
        <v/>
      </c>
      <c r="Y158" s="52">
        <v>0</v>
      </c>
      <c r="Z158" s="56" t="str">
        <f t="shared" si="48"/>
        <v/>
      </c>
      <c r="AA158" s="56" t="str">
        <f t="shared" si="49"/>
        <v/>
      </c>
      <c r="AB158" s="56" t="str">
        <f t="shared" si="50"/>
        <v/>
      </c>
      <c r="AC158" s="56" t="str">
        <f t="shared" si="51"/>
        <v/>
      </c>
      <c r="AD158" s="56" t="str">
        <f t="shared" si="52"/>
        <v/>
      </c>
      <c r="AE158" s="40"/>
      <c r="AF158" s="40"/>
      <c r="AG158" s="40"/>
      <c r="AH158" s="56" t="str">
        <f t="shared" si="36"/>
        <v/>
      </c>
      <c r="AI158" s="54"/>
      <c r="AJ158" s="54"/>
      <c r="AK158" s="54"/>
      <c r="AL158" s="54"/>
      <c r="AM158" s="54"/>
    </row>
    <row r="159" spans="1:39">
      <c r="A159" s="45" t="str" cm="1">
        <f t="array" ref="A159">IF(H159="PROJECT", CHAR(10) &amp; "- " &amp; _xlfn.TEXTJOIN(CHAR(10) &amp; "- ", TRUE, _xlfn._xlws.FILTER($I$9:$I$1000, ($B$9:$B$1000=B159) * ($H$9:$H$1000="Topic"))), "")</f>
        <v/>
      </c>
      <c r="B159" s="45" t="str">
        <f t="shared" si="37"/>
        <v/>
      </c>
      <c r="C159" s="95"/>
      <c r="D159" s="46"/>
      <c r="E159" s="58"/>
      <c r="F159" s="67"/>
      <c r="G159" s="53"/>
      <c r="H159" s="53"/>
      <c r="I159" s="50"/>
      <c r="J159" s="51"/>
      <c r="K159" s="129" t="str">
        <f t="shared" si="38"/>
        <v/>
      </c>
      <c r="L159" s="103" t="str">
        <f t="shared" si="39"/>
        <v/>
      </c>
      <c r="M159" s="53">
        <v>0</v>
      </c>
      <c r="N159" s="102" t="str">
        <f t="shared" si="40"/>
        <v/>
      </c>
      <c r="O159" s="103" t="str">
        <f t="shared" si="41"/>
        <v/>
      </c>
      <c r="P159" s="53">
        <v>0</v>
      </c>
      <c r="Q159" s="102" t="str">
        <f t="shared" si="42"/>
        <v/>
      </c>
      <c r="R159" s="103" t="str">
        <f t="shared" si="43"/>
        <v/>
      </c>
      <c r="S159" s="53">
        <v>0</v>
      </c>
      <c r="T159" s="102" t="str">
        <f t="shared" si="44"/>
        <v/>
      </c>
      <c r="U159" s="103" t="str">
        <f t="shared" si="45"/>
        <v/>
      </c>
      <c r="V159" s="53">
        <v>0</v>
      </c>
      <c r="W159" s="87" t="str">
        <f t="shared" si="46"/>
        <v/>
      </c>
      <c r="X159" s="103" t="str">
        <f t="shared" si="47"/>
        <v/>
      </c>
      <c r="Y159" s="53">
        <v>0</v>
      </c>
      <c r="Z159" s="56" t="str">
        <f t="shared" si="48"/>
        <v/>
      </c>
      <c r="AA159" s="56" t="str">
        <f t="shared" si="49"/>
        <v/>
      </c>
      <c r="AB159" s="56" t="str">
        <f t="shared" si="50"/>
        <v/>
      </c>
      <c r="AC159" s="56" t="str">
        <f t="shared" si="51"/>
        <v/>
      </c>
      <c r="AD159" s="56" t="str">
        <f t="shared" si="52"/>
        <v/>
      </c>
      <c r="AE159" s="40"/>
      <c r="AF159" s="40"/>
      <c r="AG159" s="40"/>
      <c r="AH159" s="56" t="str">
        <f t="shared" si="36"/>
        <v/>
      </c>
      <c r="AI159" s="54"/>
      <c r="AJ159" s="54"/>
      <c r="AK159" s="54"/>
      <c r="AL159" s="54"/>
      <c r="AM159" s="54"/>
    </row>
    <row r="160" spans="1:39">
      <c r="A160" s="45" t="str" cm="1">
        <f t="array" ref="A160">IF(H160="PROJECT", CHAR(10) &amp; "- " &amp; _xlfn.TEXTJOIN(CHAR(10) &amp; "- ", TRUE, _xlfn._xlws.FILTER($I$9:$I$1000, ($B$9:$B$1000=B160) * ($H$9:$H$1000="Topic"))), "")</f>
        <v/>
      </c>
      <c r="B160" s="45" t="str">
        <f t="shared" si="37"/>
        <v/>
      </c>
      <c r="C160" s="95"/>
      <c r="D160" s="57"/>
      <c r="E160" s="58"/>
      <c r="F160" s="54"/>
      <c r="G160" s="52"/>
      <c r="H160" s="52"/>
      <c r="I160" s="61"/>
      <c r="J160" s="62"/>
      <c r="K160" s="129" t="str">
        <f t="shared" si="38"/>
        <v/>
      </c>
      <c r="L160" s="103" t="str">
        <f t="shared" si="39"/>
        <v/>
      </c>
      <c r="M160" s="52">
        <v>0</v>
      </c>
      <c r="N160" s="102" t="str">
        <f t="shared" si="40"/>
        <v/>
      </c>
      <c r="O160" s="103" t="str">
        <f t="shared" si="41"/>
        <v/>
      </c>
      <c r="P160" s="52">
        <v>0</v>
      </c>
      <c r="Q160" s="102" t="str">
        <f t="shared" si="42"/>
        <v/>
      </c>
      <c r="R160" s="103" t="str">
        <f t="shared" si="43"/>
        <v/>
      </c>
      <c r="S160" s="52">
        <v>0</v>
      </c>
      <c r="T160" s="102" t="str">
        <f t="shared" si="44"/>
        <v/>
      </c>
      <c r="U160" s="103" t="str">
        <f t="shared" si="45"/>
        <v/>
      </c>
      <c r="V160" s="52">
        <v>0</v>
      </c>
      <c r="W160" s="87" t="str">
        <f t="shared" si="46"/>
        <v/>
      </c>
      <c r="X160" s="103" t="str">
        <f t="shared" si="47"/>
        <v/>
      </c>
      <c r="Y160" s="52">
        <v>0</v>
      </c>
      <c r="Z160" s="56" t="str">
        <f t="shared" si="48"/>
        <v/>
      </c>
      <c r="AA160" s="56" t="str">
        <f t="shared" si="49"/>
        <v/>
      </c>
      <c r="AB160" s="56" t="str">
        <f t="shared" si="50"/>
        <v/>
      </c>
      <c r="AC160" s="56" t="str">
        <f t="shared" si="51"/>
        <v/>
      </c>
      <c r="AD160" s="56" t="str">
        <f t="shared" si="52"/>
        <v/>
      </c>
      <c r="AE160" s="40"/>
      <c r="AF160" s="40"/>
      <c r="AG160" s="40"/>
      <c r="AH160" s="56" t="str">
        <f t="shared" si="36"/>
        <v/>
      </c>
      <c r="AI160" s="54"/>
      <c r="AJ160" s="54"/>
      <c r="AK160" s="54"/>
      <c r="AL160" s="54"/>
      <c r="AM160" s="54"/>
    </row>
    <row r="161" spans="1:39">
      <c r="A161" s="45" t="str" cm="1">
        <f t="array" ref="A161">IF(H161="PROJECT", CHAR(10) &amp; "- " &amp; _xlfn.TEXTJOIN(CHAR(10) &amp; "- ", TRUE, _xlfn._xlws.FILTER($I$9:$I$1000, ($B$9:$B$1000=B161) * ($H$9:$H$1000="Topic"))), "")</f>
        <v/>
      </c>
      <c r="B161" s="45" t="str">
        <f t="shared" si="37"/>
        <v/>
      </c>
      <c r="C161" s="95"/>
      <c r="D161" s="46"/>
      <c r="E161" s="58"/>
      <c r="F161" s="67"/>
      <c r="G161" s="53"/>
      <c r="H161" s="53"/>
      <c r="I161" s="50"/>
      <c r="J161" s="51"/>
      <c r="K161" s="129" t="str">
        <f t="shared" si="38"/>
        <v/>
      </c>
      <c r="L161" s="103" t="str">
        <f t="shared" si="39"/>
        <v/>
      </c>
      <c r="M161" s="53">
        <v>0</v>
      </c>
      <c r="N161" s="102" t="str">
        <f t="shared" si="40"/>
        <v/>
      </c>
      <c r="O161" s="103" t="str">
        <f t="shared" si="41"/>
        <v/>
      </c>
      <c r="P161" s="53">
        <v>0</v>
      </c>
      <c r="Q161" s="102" t="str">
        <f t="shared" si="42"/>
        <v/>
      </c>
      <c r="R161" s="103" t="str">
        <f t="shared" si="43"/>
        <v/>
      </c>
      <c r="S161" s="53">
        <v>0</v>
      </c>
      <c r="T161" s="102" t="str">
        <f t="shared" si="44"/>
        <v/>
      </c>
      <c r="U161" s="103" t="str">
        <f t="shared" si="45"/>
        <v/>
      </c>
      <c r="V161" s="53">
        <v>0</v>
      </c>
      <c r="W161" s="87" t="str">
        <f t="shared" si="46"/>
        <v/>
      </c>
      <c r="X161" s="103" t="str">
        <f t="shared" si="47"/>
        <v/>
      </c>
      <c r="Y161" s="53">
        <v>0</v>
      </c>
      <c r="Z161" s="56" t="str">
        <f t="shared" si="48"/>
        <v/>
      </c>
      <c r="AA161" s="56" t="str">
        <f t="shared" si="49"/>
        <v/>
      </c>
      <c r="AB161" s="56" t="str">
        <f t="shared" si="50"/>
        <v/>
      </c>
      <c r="AC161" s="56" t="str">
        <f t="shared" si="51"/>
        <v/>
      </c>
      <c r="AD161" s="56" t="str">
        <f t="shared" si="52"/>
        <v/>
      </c>
      <c r="AE161" s="40"/>
      <c r="AF161" s="40"/>
      <c r="AG161" s="40"/>
      <c r="AH161" s="56" t="str">
        <f t="shared" si="36"/>
        <v/>
      </c>
      <c r="AI161" s="54"/>
      <c r="AJ161" s="54"/>
      <c r="AK161" s="54"/>
      <c r="AL161" s="54"/>
      <c r="AM161" s="54"/>
    </row>
    <row r="162" spans="1:39">
      <c r="A162" s="45" t="str" cm="1">
        <f t="array" ref="A162">IF(H162="PROJECT", CHAR(10) &amp; "- " &amp; _xlfn.TEXTJOIN(CHAR(10) &amp; "- ", TRUE, _xlfn._xlws.FILTER($I$9:$I$1000, ($B$9:$B$1000=B162) * ($H$9:$H$1000="Topic"))), "")</f>
        <v/>
      </c>
      <c r="B162" s="45" t="str">
        <f t="shared" si="37"/>
        <v/>
      </c>
      <c r="C162" s="95"/>
      <c r="D162" s="57"/>
      <c r="E162" s="58"/>
      <c r="F162" s="54"/>
      <c r="G162" s="52"/>
      <c r="H162" s="52"/>
      <c r="I162" s="61"/>
      <c r="J162" s="62"/>
      <c r="K162" s="129" t="str">
        <f t="shared" si="38"/>
        <v/>
      </c>
      <c r="L162" s="103" t="str">
        <f t="shared" si="39"/>
        <v/>
      </c>
      <c r="M162" s="52">
        <v>0</v>
      </c>
      <c r="N162" s="102" t="str">
        <f t="shared" si="40"/>
        <v/>
      </c>
      <c r="O162" s="103" t="str">
        <f t="shared" si="41"/>
        <v/>
      </c>
      <c r="P162" s="52">
        <v>0</v>
      </c>
      <c r="Q162" s="102" t="str">
        <f t="shared" si="42"/>
        <v/>
      </c>
      <c r="R162" s="103" t="str">
        <f t="shared" si="43"/>
        <v/>
      </c>
      <c r="S162" s="52">
        <v>0</v>
      </c>
      <c r="T162" s="102" t="str">
        <f t="shared" si="44"/>
        <v/>
      </c>
      <c r="U162" s="103" t="str">
        <f t="shared" si="45"/>
        <v/>
      </c>
      <c r="V162" s="52">
        <v>0</v>
      </c>
      <c r="W162" s="87" t="str">
        <f t="shared" si="46"/>
        <v/>
      </c>
      <c r="X162" s="103" t="str">
        <f t="shared" si="47"/>
        <v/>
      </c>
      <c r="Y162" s="52">
        <v>0</v>
      </c>
      <c r="Z162" s="56" t="str">
        <f t="shared" si="48"/>
        <v/>
      </c>
      <c r="AA162" s="56" t="str">
        <f t="shared" si="49"/>
        <v/>
      </c>
      <c r="AB162" s="56" t="str">
        <f t="shared" si="50"/>
        <v/>
      </c>
      <c r="AC162" s="56" t="str">
        <f t="shared" si="51"/>
        <v/>
      </c>
      <c r="AD162" s="56" t="str">
        <f t="shared" si="52"/>
        <v/>
      </c>
      <c r="AE162" s="40"/>
      <c r="AF162" s="40"/>
      <c r="AG162" s="40"/>
      <c r="AH162" s="56" t="str">
        <f t="shared" si="36"/>
        <v/>
      </c>
      <c r="AI162" s="54"/>
      <c r="AJ162" s="54"/>
      <c r="AK162" s="54"/>
      <c r="AL162" s="54"/>
      <c r="AM162" s="54"/>
    </row>
    <row r="163" spans="1:39">
      <c r="A163" s="45" t="str" cm="1">
        <f t="array" ref="A163">IF(H163="PROJECT", CHAR(10) &amp; "- " &amp; _xlfn.TEXTJOIN(CHAR(10) &amp; "- ", TRUE, _xlfn._xlws.FILTER($I$9:$I$1000, ($B$9:$B$1000=B163) * ($H$9:$H$1000="Topic"))), "")</f>
        <v/>
      </c>
      <c r="B163" s="45" t="str">
        <f t="shared" si="37"/>
        <v/>
      </c>
      <c r="C163" s="95"/>
      <c r="D163" s="46"/>
      <c r="E163" s="58"/>
      <c r="F163" s="67"/>
      <c r="G163" s="53"/>
      <c r="H163" s="53"/>
      <c r="I163" s="50"/>
      <c r="J163" s="51"/>
      <c r="K163" s="129" t="str">
        <f t="shared" si="38"/>
        <v/>
      </c>
      <c r="L163" s="103" t="str">
        <f t="shared" si="39"/>
        <v/>
      </c>
      <c r="M163" s="53">
        <v>0</v>
      </c>
      <c r="N163" s="102" t="str">
        <f t="shared" si="40"/>
        <v/>
      </c>
      <c r="O163" s="103" t="str">
        <f t="shared" si="41"/>
        <v/>
      </c>
      <c r="P163" s="53">
        <v>0</v>
      </c>
      <c r="Q163" s="102" t="str">
        <f t="shared" si="42"/>
        <v/>
      </c>
      <c r="R163" s="103" t="str">
        <f t="shared" si="43"/>
        <v/>
      </c>
      <c r="S163" s="53">
        <v>0</v>
      </c>
      <c r="T163" s="102" t="str">
        <f t="shared" si="44"/>
        <v/>
      </c>
      <c r="U163" s="103" t="str">
        <f t="shared" si="45"/>
        <v/>
      </c>
      <c r="V163" s="53">
        <v>0</v>
      </c>
      <c r="W163" s="87" t="str">
        <f t="shared" si="46"/>
        <v/>
      </c>
      <c r="X163" s="103" t="str">
        <f t="shared" si="47"/>
        <v/>
      </c>
      <c r="Y163" s="53">
        <v>0</v>
      </c>
      <c r="Z163" s="56" t="str">
        <f t="shared" si="48"/>
        <v/>
      </c>
      <c r="AA163" s="56" t="str">
        <f t="shared" si="49"/>
        <v/>
      </c>
      <c r="AB163" s="56" t="str">
        <f t="shared" si="50"/>
        <v/>
      </c>
      <c r="AC163" s="56" t="str">
        <f t="shared" si="51"/>
        <v/>
      </c>
      <c r="AD163" s="56" t="str">
        <f t="shared" si="52"/>
        <v/>
      </c>
      <c r="AE163" s="40"/>
      <c r="AF163" s="40"/>
      <c r="AG163" s="40"/>
      <c r="AH163" s="56" t="str">
        <f t="shared" si="36"/>
        <v/>
      </c>
      <c r="AI163" s="54"/>
      <c r="AJ163" s="54"/>
      <c r="AK163" s="54"/>
      <c r="AL163" s="54"/>
      <c r="AM163" s="54"/>
    </row>
    <row r="164" spans="1:39">
      <c r="A164" s="45" t="str" cm="1">
        <f t="array" ref="A164">IF(H164="PROJECT", CHAR(10) &amp; "- " &amp; _xlfn.TEXTJOIN(CHAR(10) &amp; "- ", TRUE, _xlfn._xlws.FILTER($I$9:$I$1000, ($B$9:$B$1000=B164) * ($H$9:$H$1000="Topic"))), "")</f>
        <v/>
      </c>
      <c r="B164" s="45" t="str">
        <f t="shared" si="37"/>
        <v/>
      </c>
      <c r="C164" s="95"/>
      <c r="D164" s="57"/>
      <c r="E164" s="58"/>
      <c r="F164" s="54"/>
      <c r="G164" s="52"/>
      <c r="H164" s="52"/>
      <c r="I164" s="61"/>
      <c r="J164" s="62"/>
      <c r="K164" s="129" t="str">
        <f t="shared" si="38"/>
        <v/>
      </c>
      <c r="L164" s="103" t="str">
        <f t="shared" si="39"/>
        <v/>
      </c>
      <c r="M164" s="52">
        <v>0</v>
      </c>
      <c r="N164" s="102" t="str">
        <f t="shared" si="40"/>
        <v/>
      </c>
      <c r="O164" s="103" t="str">
        <f t="shared" si="41"/>
        <v/>
      </c>
      <c r="P164" s="52">
        <v>0</v>
      </c>
      <c r="Q164" s="102" t="str">
        <f t="shared" si="42"/>
        <v/>
      </c>
      <c r="R164" s="103" t="str">
        <f t="shared" si="43"/>
        <v/>
      </c>
      <c r="S164" s="52">
        <v>0</v>
      </c>
      <c r="T164" s="102" t="str">
        <f t="shared" si="44"/>
        <v/>
      </c>
      <c r="U164" s="103" t="str">
        <f t="shared" si="45"/>
        <v/>
      </c>
      <c r="V164" s="52">
        <v>0</v>
      </c>
      <c r="W164" s="87" t="str">
        <f t="shared" si="46"/>
        <v/>
      </c>
      <c r="X164" s="103" t="str">
        <f t="shared" si="47"/>
        <v/>
      </c>
      <c r="Y164" s="52">
        <v>0</v>
      </c>
      <c r="Z164" s="56" t="str">
        <f t="shared" si="48"/>
        <v/>
      </c>
      <c r="AA164" s="56" t="str">
        <f t="shared" si="49"/>
        <v/>
      </c>
      <c r="AB164" s="56" t="str">
        <f t="shared" si="50"/>
        <v/>
      </c>
      <c r="AC164" s="56" t="str">
        <f t="shared" si="51"/>
        <v/>
      </c>
      <c r="AD164" s="56" t="str">
        <f t="shared" si="52"/>
        <v/>
      </c>
      <c r="AE164" s="40"/>
      <c r="AF164" s="40"/>
      <c r="AG164" s="40"/>
      <c r="AH164" s="56" t="str">
        <f t="shared" si="36"/>
        <v/>
      </c>
      <c r="AI164" s="54"/>
      <c r="AJ164" s="54"/>
      <c r="AK164" s="54"/>
      <c r="AL164" s="54"/>
      <c r="AM164" s="54"/>
    </row>
    <row r="165" spans="1:39">
      <c r="A165" s="45" t="str" cm="1">
        <f t="array" ref="A165">IF(H165="PROJECT", CHAR(10) &amp; "- " &amp; _xlfn.TEXTJOIN(CHAR(10) &amp; "- ", TRUE, _xlfn._xlws.FILTER($I$9:$I$1000, ($B$9:$B$1000=B165) * ($H$9:$H$1000="Topic"))), "")</f>
        <v/>
      </c>
      <c r="B165" s="45" t="str">
        <f t="shared" si="37"/>
        <v/>
      </c>
      <c r="C165" s="95"/>
      <c r="D165" s="46"/>
      <c r="E165" s="58"/>
      <c r="F165" s="67"/>
      <c r="G165" s="53"/>
      <c r="H165" s="53"/>
      <c r="I165" s="50"/>
      <c r="J165" s="51"/>
      <c r="K165" s="129" t="str">
        <f t="shared" si="38"/>
        <v/>
      </c>
      <c r="L165" s="103" t="str">
        <f t="shared" si="39"/>
        <v/>
      </c>
      <c r="M165" s="53">
        <v>0</v>
      </c>
      <c r="N165" s="102" t="str">
        <f t="shared" si="40"/>
        <v/>
      </c>
      <c r="O165" s="103" t="str">
        <f t="shared" si="41"/>
        <v/>
      </c>
      <c r="P165" s="53">
        <v>0</v>
      </c>
      <c r="Q165" s="102" t="str">
        <f t="shared" si="42"/>
        <v/>
      </c>
      <c r="R165" s="103" t="str">
        <f t="shared" si="43"/>
        <v/>
      </c>
      <c r="S165" s="53">
        <v>0</v>
      </c>
      <c r="T165" s="102" t="str">
        <f t="shared" si="44"/>
        <v/>
      </c>
      <c r="U165" s="103" t="str">
        <f t="shared" si="45"/>
        <v/>
      </c>
      <c r="V165" s="53">
        <v>0</v>
      </c>
      <c r="W165" s="87" t="str">
        <f t="shared" si="46"/>
        <v/>
      </c>
      <c r="X165" s="103" t="str">
        <f t="shared" si="47"/>
        <v/>
      </c>
      <c r="Y165" s="53">
        <v>0</v>
      </c>
      <c r="Z165" s="56" t="str">
        <f t="shared" si="48"/>
        <v/>
      </c>
      <c r="AA165" s="56" t="str">
        <f t="shared" si="49"/>
        <v/>
      </c>
      <c r="AB165" s="56" t="str">
        <f t="shared" si="50"/>
        <v/>
      </c>
      <c r="AC165" s="56" t="str">
        <f t="shared" si="51"/>
        <v/>
      </c>
      <c r="AD165" s="56" t="str">
        <f t="shared" si="52"/>
        <v/>
      </c>
      <c r="AE165" s="40"/>
      <c r="AF165" s="40"/>
      <c r="AG165" s="40"/>
      <c r="AH165" s="56" t="str">
        <f t="shared" si="36"/>
        <v/>
      </c>
      <c r="AI165" s="54"/>
      <c r="AJ165" s="54"/>
      <c r="AK165" s="54"/>
      <c r="AL165" s="54"/>
      <c r="AM165" s="54"/>
    </row>
    <row r="166" spans="1:39">
      <c r="A166" s="45" t="str" cm="1">
        <f t="array" ref="A166">IF(H166="PROJECT", CHAR(10) &amp; "- " &amp; _xlfn.TEXTJOIN(CHAR(10) &amp; "- ", TRUE, _xlfn._xlws.FILTER($I$9:$I$1000, ($B$9:$B$1000=B166) * ($H$9:$H$1000="Topic"))), "")</f>
        <v/>
      </c>
      <c r="B166" s="45" t="str">
        <f t="shared" si="37"/>
        <v/>
      </c>
      <c r="C166" s="95"/>
      <c r="D166" s="57"/>
      <c r="E166" s="58"/>
      <c r="F166" s="54"/>
      <c r="G166" s="52"/>
      <c r="H166" s="52"/>
      <c r="I166" s="61"/>
      <c r="J166" s="62"/>
      <c r="K166" s="129" t="str">
        <f t="shared" si="38"/>
        <v/>
      </c>
      <c r="L166" s="103" t="str">
        <f t="shared" si="39"/>
        <v/>
      </c>
      <c r="M166" s="52">
        <v>0</v>
      </c>
      <c r="N166" s="102" t="str">
        <f t="shared" si="40"/>
        <v/>
      </c>
      <c r="O166" s="103" t="str">
        <f t="shared" si="41"/>
        <v/>
      </c>
      <c r="P166" s="52">
        <v>0</v>
      </c>
      <c r="Q166" s="102" t="str">
        <f t="shared" si="42"/>
        <v/>
      </c>
      <c r="R166" s="103" t="str">
        <f t="shared" si="43"/>
        <v/>
      </c>
      <c r="S166" s="52">
        <v>0</v>
      </c>
      <c r="T166" s="102" t="str">
        <f t="shared" si="44"/>
        <v/>
      </c>
      <c r="U166" s="103" t="str">
        <f t="shared" si="45"/>
        <v/>
      </c>
      <c r="V166" s="52">
        <v>0</v>
      </c>
      <c r="W166" s="87" t="str">
        <f t="shared" si="46"/>
        <v/>
      </c>
      <c r="X166" s="103" t="str">
        <f t="shared" si="47"/>
        <v/>
      </c>
      <c r="Y166" s="52">
        <v>0</v>
      </c>
      <c r="Z166" s="56" t="str">
        <f t="shared" si="48"/>
        <v/>
      </c>
      <c r="AA166" s="56" t="str">
        <f t="shared" si="49"/>
        <v/>
      </c>
      <c r="AB166" s="56" t="str">
        <f t="shared" si="50"/>
        <v/>
      </c>
      <c r="AC166" s="56" t="str">
        <f t="shared" si="51"/>
        <v/>
      </c>
      <c r="AD166" s="56" t="str">
        <f t="shared" si="52"/>
        <v/>
      </c>
      <c r="AE166" s="40"/>
      <c r="AF166" s="40"/>
      <c r="AG166" s="40"/>
      <c r="AH166" s="56" t="str">
        <f t="shared" si="36"/>
        <v/>
      </c>
      <c r="AI166" s="54"/>
      <c r="AJ166" s="54"/>
      <c r="AK166" s="54"/>
      <c r="AL166" s="54"/>
      <c r="AM166" s="54"/>
    </row>
    <row r="167" spans="1:39">
      <c r="A167" s="45" t="str" cm="1">
        <f t="array" ref="A167">IF(H167="PROJECT", CHAR(10) &amp; "- " &amp; _xlfn.TEXTJOIN(CHAR(10) &amp; "- ", TRUE, _xlfn._xlws.FILTER($I$9:$I$1000, ($B$9:$B$1000=B167) * ($H$9:$H$1000="Topic"))), "")</f>
        <v/>
      </c>
      <c r="B167" s="45" t="str">
        <f t="shared" si="37"/>
        <v/>
      </c>
      <c r="C167" s="95"/>
      <c r="D167" s="46"/>
      <c r="E167" s="58"/>
      <c r="F167" s="67"/>
      <c r="G167" s="53"/>
      <c r="H167" s="53"/>
      <c r="I167" s="50"/>
      <c r="J167" s="51"/>
      <c r="K167" s="129" t="str">
        <f t="shared" si="38"/>
        <v/>
      </c>
      <c r="L167" s="103" t="str">
        <f t="shared" si="39"/>
        <v/>
      </c>
      <c r="M167" s="53">
        <v>0</v>
      </c>
      <c r="N167" s="102" t="str">
        <f t="shared" si="40"/>
        <v/>
      </c>
      <c r="O167" s="103" t="str">
        <f t="shared" si="41"/>
        <v/>
      </c>
      <c r="P167" s="53">
        <v>0</v>
      </c>
      <c r="Q167" s="102" t="str">
        <f t="shared" si="42"/>
        <v/>
      </c>
      <c r="R167" s="103" t="str">
        <f t="shared" si="43"/>
        <v/>
      </c>
      <c r="S167" s="53">
        <v>0</v>
      </c>
      <c r="T167" s="102" t="str">
        <f t="shared" si="44"/>
        <v/>
      </c>
      <c r="U167" s="103" t="str">
        <f t="shared" si="45"/>
        <v/>
      </c>
      <c r="V167" s="53">
        <v>0</v>
      </c>
      <c r="W167" s="87" t="str">
        <f t="shared" si="46"/>
        <v/>
      </c>
      <c r="X167" s="103" t="str">
        <f t="shared" si="47"/>
        <v/>
      </c>
      <c r="Y167" s="53">
        <v>0</v>
      </c>
      <c r="Z167" s="56" t="str">
        <f t="shared" si="48"/>
        <v/>
      </c>
      <c r="AA167" s="56" t="str">
        <f t="shared" si="49"/>
        <v/>
      </c>
      <c r="AB167" s="56" t="str">
        <f t="shared" si="50"/>
        <v/>
      </c>
      <c r="AC167" s="56" t="str">
        <f t="shared" si="51"/>
        <v/>
      </c>
      <c r="AD167" s="56" t="str">
        <f t="shared" si="52"/>
        <v/>
      </c>
      <c r="AE167" s="40"/>
      <c r="AF167" s="40"/>
      <c r="AG167" s="40"/>
      <c r="AH167" s="56" t="str">
        <f t="shared" si="36"/>
        <v/>
      </c>
      <c r="AI167" s="54"/>
      <c r="AJ167" s="54"/>
      <c r="AK167" s="54"/>
      <c r="AL167" s="54"/>
      <c r="AM167" s="54"/>
    </row>
    <row r="168" spans="1:39">
      <c r="A168" s="45" t="str" cm="1">
        <f t="array" ref="A168">IF(H168="PROJECT", CHAR(10) &amp; "- " &amp; _xlfn.TEXTJOIN(CHAR(10) &amp; "- ", TRUE, _xlfn._xlws.FILTER($I$9:$I$1000, ($B$9:$B$1000=B168) * ($H$9:$H$1000="Topic"))), "")</f>
        <v/>
      </c>
      <c r="B168" s="45" t="str">
        <f t="shared" si="37"/>
        <v/>
      </c>
      <c r="C168" s="95"/>
      <c r="D168" s="57"/>
      <c r="E168" s="58"/>
      <c r="F168" s="54"/>
      <c r="G168" s="52"/>
      <c r="H168" s="52"/>
      <c r="I168" s="61"/>
      <c r="J168" s="62"/>
      <c r="K168" s="129" t="str">
        <f t="shared" si="38"/>
        <v/>
      </c>
      <c r="L168" s="103" t="str">
        <f t="shared" si="39"/>
        <v/>
      </c>
      <c r="M168" s="52">
        <v>0</v>
      </c>
      <c r="N168" s="102" t="str">
        <f t="shared" si="40"/>
        <v/>
      </c>
      <c r="O168" s="103" t="str">
        <f t="shared" si="41"/>
        <v/>
      </c>
      <c r="P168" s="52">
        <v>0</v>
      </c>
      <c r="Q168" s="102" t="str">
        <f t="shared" si="42"/>
        <v/>
      </c>
      <c r="R168" s="103" t="str">
        <f t="shared" si="43"/>
        <v/>
      </c>
      <c r="S168" s="52">
        <v>0</v>
      </c>
      <c r="T168" s="102" t="str">
        <f t="shared" si="44"/>
        <v/>
      </c>
      <c r="U168" s="103" t="str">
        <f t="shared" si="45"/>
        <v/>
      </c>
      <c r="V168" s="52">
        <v>0</v>
      </c>
      <c r="W168" s="87" t="str">
        <f t="shared" si="46"/>
        <v/>
      </c>
      <c r="X168" s="103" t="str">
        <f t="shared" si="47"/>
        <v/>
      </c>
      <c r="Y168" s="52">
        <v>0</v>
      </c>
      <c r="Z168" s="56" t="str">
        <f t="shared" si="48"/>
        <v/>
      </c>
      <c r="AA168" s="56" t="str">
        <f t="shared" si="49"/>
        <v/>
      </c>
      <c r="AB168" s="56" t="str">
        <f t="shared" si="50"/>
        <v/>
      </c>
      <c r="AC168" s="56" t="str">
        <f t="shared" si="51"/>
        <v/>
      </c>
      <c r="AD168" s="56" t="str">
        <f t="shared" si="52"/>
        <v/>
      </c>
      <c r="AE168" s="40"/>
      <c r="AF168" s="40"/>
      <c r="AG168" s="40"/>
      <c r="AH168" s="56" t="str">
        <f t="shared" si="36"/>
        <v/>
      </c>
      <c r="AI168" s="54"/>
      <c r="AJ168" s="54"/>
      <c r="AK168" s="54"/>
      <c r="AL168" s="54"/>
      <c r="AM168" s="54"/>
    </row>
    <row r="169" spans="1:39">
      <c r="A169" s="45" t="str" cm="1">
        <f t="array" ref="A169">IF(H169="PROJECT", CHAR(10) &amp; "- " &amp; _xlfn.TEXTJOIN(CHAR(10) &amp; "- ", TRUE, _xlfn._xlws.FILTER($I$9:$I$1000, ($B$9:$B$1000=B169) * ($H$9:$H$1000="Topic"))), "")</f>
        <v/>
      </c>
      <c r="B169" s="45" t="str">
        <f t="shared" si="37"/>
        <v/>
      </c>
      <c r="C169" s="95"/>
      <c r="D169" s="46"/>
      <c r="E169" s="58"/>
      <c r="F169" s="67"/>
      <c r="G169" s="53"/>
      <c r="H169" s="53"/>
      <c r="I169" s="50"/>
      <c r="J169" s="51"/>
      <c r="K169" s="129" t="str">
        <f t="shared" si="38"/>
        <v/>
      </c>
      <c r="L169" s="103" t="str">
        <f t="shared" si="39"/>
        <v/>
      </c>
      <c r="M169" s="53">
        <v>0</v>
      </c>
      <c r="N169" s="102" t="str">
        <f t="shared" si="40"/>
        <v/>
      </c>
      <c r="O169" s="103" t="str">
        <f t="shared" si="41"/>
        <v/>
      </c>
      <c r="P169" s="53">
        <v>0</v>
      </c>
      <c r="Q169" s="102" t="str">
        <f t="shared" si="42"/>
        <v/>
      </c>
      <c r="R169" s="103" t="str">
        <f t="shared" si="43"/>
        <v/>
      </c>
      <c r="S169" s="53">
        <v>0</v>
      </c>
      <c r="T169" s="102" t="str">
        <f t="shared" si="44"/>
        <v/>
      </c>
      <c r="U169" s="103" t="str">
        <f t="shared" si="45"/>
        <v/>
      </c>
      <c r="V169" s="53">
        <v>0</v>
      </c>
      <c r="W169" s="87" t="str">
        <f t="shared" si="46"/>
        <v/>
      </c>
      <c r="X169" s="103" t="str">
        <f t="shared" si="47"/>
        <v/>
      </c>
      <c r="Y169" s="53">
        <v>0</v>
      </c>
      <c r="Z169" s="56" t="str">
        <f t="shared" si="48"/>
        <v/>
      </c>
      <c r="AA169" s="56" t="str">
        <f t="shared" si="49"/>
        <v/>
      </c>
      <c r="AB169" s="56" t="str">
        <f t="shared" si="50"/>
        <v/>
      </c>
      <c r="AC169" s="56" t="str">
        <f t="shared" si="51"/>
        <v/>
      </c>
      <c r="AD169" s="56" t="str">
        <f t="shared" si="52"/>
        <v/>
      </c>
      <c r="AE169" s="40"/>
      <c r="AF169" s="40"/>
      <c r="AG169" s="40"/>
      <c r="AH169" s="56" t="str">
        <f t="shared" ref="AH169:AH200" si="53">IF(AE169=$B$6,AG169,"")</f>
        <v/>
      </c>
      <c r="AI169" s="54"/>
      <c r="AJ169" s="54"/>
      <c r="AK169" s="54"/>
      <c r="AL169" s="54"/>
      <c r="AM169" s="54"/>
    </row>
    <row r="170" spans="1:39">
      <c r="A170" s="45" t="str" cm="1">
        <f t="array" ref="A170">IF(H170="PROJECT", CHAR(10) &amp; "- " &amp; _xlfn.TEXTJOIN(CHAR(10) &amp; "- ", TRUE, _xlfn._xlws.FILTER($I$9:$I$1000, ($B$9:$B$1000=B170) * ($H$9:$H$1000="Topic"))), "")</f>
        <v/>
      </c>
      <c r="B170" s="45" t="str">
        <f t="shared" si="37"/>
        <v/>
      </c>
      <c r="C170" s="95"/>
      <c r="D170" s="57"/>
      <c r="E170" s="58"/>
      <c r="F170" s="54"/>
      <c r="G170" s="52"/>
      <c r="H170" s="52"/>
      <c r="I170" s="61"/>
      <c r="J170" s="62"/>
      <c r="K170" s="129" t="str">
        <f t="shared" si="38"/>
        <v/>
      </c>
      <c r="L170" s="103" t="str">
        <f t="shared" si="39"/>
        <v/>
      </c>
      <c r="M170" s="52">
        <v>0</v>
      </c>
      <c r="N170" s="102" t="str">
        <f t="shared" si="40"/>
        <v/>
      </c>
      <c r="O170" s="103" t="str">
        <f t="shared" si="41"/>
        <v/>
      </c>
      <c r="P170" s="52">
        <v>0</v>
      </c>
      <c r="Q170" s="102" t="str">
        <f t="shared" si="42"/>
        <v/>
      </c>
      <c r="R170" s="103" t="str">
        <f t="shared" si="43"/>
        <v/>
      </c>
      <c r="S170" s="52">
        <v>0</v>
      </c>
      <c r="T170" s="102" t="str">
        <f t="shared" si="44"/>
        <v/>
      </c>
      <c r="U170" s="103" t="str">
        <f t="shared" si="45"/>
        <v/>
      </c>
      <c r="V170" s="52">
        <v>0</v>
      </c>
      <c r="W170" s="87" t="str">
        <f t="shared" si="46"/>
        <v/>
      </c>
      <c r="X170" s="103" t="str">
        <f t="shared" si="47"/>
        <v/>
      </c>
      <c r="Y170" s="52">
        <v>0</v>
      </c>
      <c r="Z170" s="56" t="str">
        <f t="shared" si="48"/>
        <v/>
      </c>
      <c r="AA170" s="56" t="str">
        <f t="shared" si="49"/>
        <v/>
      </c>
      <c r="AB170" s="56" t="str">
        <f t="shared" si="50"/>
        <v/>
      </c>
      <c r="AC170" s="56" t="str">
        <f t="shared" si="51"/>
        <v/>
      </c>
      <c r="AD170" s="56" t="str">
        <f t="shared" si="52"/>
        <v/>
      </c>
      <c r="AE170" s="40"/>
      <c r="AF170" s="40"/>
      <c r="AG170" s="40"/>
      <c r="AH170" s="56" t="str">
        <f t="shared" si="53"/>
        <v/>
      </c>
      <c r="AI170" s="54"/>
      <c r="AJ170" s="54"/>
      <c r="AK170" s="54"/>
      <c r="AL170" s="54"/>
      <c r="AM170" s="54"/>
    </row>
    <row r="171" spans="1:39">
      <c r="A171" s="45" t="str" cm="1">
        <f t="array" ref="A171">IF(H171="PROJECT", CHAR(10) &amp; "- " &amp; _xlfn.TEXTJOIN(CHAR(10) &amp; "- ", TRUE, _xlfn._xlws.FILTER($I$9:$I$1000, ($B$9:$B$1000=B171) * ($H$9:$H$1000="Topic"))), "")</f>
        <v/>
      </c>
      <c r="B171" s="45" t="str">
        <f t="shared" si="37"/>
        <v/>
      </c>
      <c r="C171" s="95"/>
      <c r="D171" s="46"/>
      <c r="E171" s="58"/>
      <c r="F171" s="67"/>
      <c r="G171" s="53"/>
      <c r="H171" s="53"/>
      <c r="I171" s="50"/>
      <c r="J171" s="51"/>
      <c r="K171" s="129" t="str">
        <f t="shared" si="38"/>
        <v/>
      </c>
      <c r="L171" s="103" t="str">
        <f t="shared" si="39"/>
        <v/>
      </c>
      <c r="M171" s="53">
        <v>0</v>
      </c>
      <c r="N171" s="102" t="str">
        <f t="shared" si="40"/>
        <v/>
      </c>
      <c r="O171" s="103" t="str">
        <f t="shared" si="41"/>
        <v/>
      </c>
      <c r="P171" s="53">
        <v>0</v>
      </c>
      <c r="Q171" s="102" t="str">
        <f t="shared" si="42"/>
        <v/>
      </c>
      <c r="R171" s="103" t="str">
        <f t="shared" si="43"/>
        <v/>
      </c>
      <c r="S171" s="53">
        <v>0</v>
      </c>
      <c r="T171" s="102" t="str">
        <f t="shared" si="44"/>
        <v/>
      </c>
      <c r="U171" s="103" t="str">
        <f t="shared" si="45"/>
        <v/>
      </c>
      <c r="V171" s="53">
        <v>0</v>
      </c>
      <c r="W171" s="87" t="str">
        <f t="shared" si="46"/>
        <v/>
      </c>
      <c r="X171" s="103" t="str">
        <f t="shared" si="47"/>
        <v/>
      </c>
      <c r="Y171" s="53">
        <v>0</v>
      </c>
      <c r="Z171" s="56" t="str">
        <f t="shared" si="48"/>
        <v/>
      </c>
      <c r="AA171" s="56" t="str">
        <f t="shared" si="49"/>
        <v/>
      </c>
      <c r="AB171" s="56" t="str">
        <f t="shared" si="50"/>
        <v/>
      </c>
      <c r="AC171" s="56" t="str">
        <f t="shared" si="51"/>
        <v/>
      </c>
      <c r="AD171" s="56" t="str">
        <f t="shared" si="52"/>
        <v/>
      </c>
      <c r="AE171" s="40"/>
      <c r="AF171" s="40"/>
      <c r="AG171" s="40"/>
      <c r="AH171" s="56" t="str">
        <f t="shared" si="53"/>
        <v/>
      </c>
      <c r="AI171" s="54"/>
      <c r="AJ171" s="54"/>
      <c r="AK171" s="54"/>
      <c r="AL171" s="54"/>
      <c r="AM171" s="54"/>
    </row>
    <row r="172" spans="1:39">
      <c r="A172" s="45" t="str" cm="1">
        <f t="array" ref="A172">IF(H172="PROJECT", CHAR(10) &amp; "- " &amp; _xlfn.TEXTJOIN(CHAR(10) &amp; "- ", TRUE, _xlfn._xlws.FILTER($I$9:$I$1000, ($B$9:$B$1000=B172) * ($H$9:$H$1000="Topic"))), "")</f>
        <v/>
      </c>
      <c r="B172" s="45" t="str">
        <f t="shared" si="37"/>
        <v/>
      </c>
      <c r="C172" s="95"/>
      <c r="D172" s="57"/>
      <c r="E172" s="58"/>
      <c r="F172" s="54"/>
      <c r="G172" s="52"/>
      <c r="H172" s="52"/>
      <c r="I172" s="61"/>
      <c r="J172" s="62"/>
      <c r="K172" s="129" t="str">
        <f t="shared" si="38"/>
        <v/>
      </c>
      <c r="L172" s="103" t="str">
        <f t="shared" si="39"/>
        <v/>
      </c>
      <c r="M172" s="52">
        <v>0</v>
      </c>
      <c r="N172" s="102" t="str">
        <f t="shared" si="40"/>
        <v/>
      </c>
      <c r="O172" s="103" t="str">
        <f t="shared" si="41"/>
        <v/>
      </c>
      <c r="P172" s="52">
        <v>0</v>
      </c>
      <c r="Q172" s="102" t="str">
        <f t="shared" si="42"/>
        <v/>
      </c>
      <c r="R172" s="103" t="str">
        <f t="shared" si="43"/>
        <v/>
      </c>
      <c r="S172" s="52">
        <v>0</v>
      </c>
      <c r="T172" s="102" t="str">
        <f t="shared" si="44"/>
        <v/>
      </c>
      <c r="U172" s="103" t="str">
        <f t="shared" si="45"/>
        <v/>
      </c>
      <c r="V172" s="52">
        <v>0</v>
      </c>
      <c r="W172" s="87" t="str">
        <f t="shared" si="46"/>
        <v/>
      </c>
      <c r="X172" s="103" t="str">
        <f t="shared" si="47"/>
        <v/>
      </c>
      <c r="Y172" s="52">
        <v>0</v>
      </c>
      <c r="Z172" s="56" t="str">
        <f t="shared" si="48"/>
        <v/>
      </c>
      <c r="AA172" s="56" t="str">
        <f t="shared" si="49"/>
        <v/>
      </c>
      <c r="AB172" s="56" t="str">
        <f t="shared" si="50"/>
        <v/>
      </c>
      <c r="AC172" s="56" t="str">
        <f t="shared" si="51"/>
        <v/>
      </c>
      <c r="AD172" s="56" t="str">
        <f t="shared" si="52"/>
        <v/>
      </c>
      <c r="AE172" s="40"/>
      <c r="AF172" s="40"/>
      <c r="AG172" s="40"/>
      <c r="AH172" s="56" t="str">
        <f t="shared" si="53"/>
        <v/>
      </c>
      <c r="AI172" s="54"/>
      <c r="AJ172" s="54"/>
      <c r="AK172" s="54"/>
      <c r="AL172" s="54"/>
      <c r="AM172" s="54"/>
    </row>
    <row r="173" spans="1:39">
      <c r="A173" s="45" t="str" cm="1">
        <f t="array" ref="A173">IF(H173="PROJECT", CHAR(10) &amp; "- " &amp; _xlfn.TEXTJOIN(CHAR(10) &amp; "- ", TRUE, _xlfn._xlws.FILTER($I$9:$I$1000, ($B$9:$B$1000=B173) * ($H$9:$H$1000="Topic"))), "")</f>
        <v/>
      </c>
      <c r="B173" s="45" t="str">
        <f t="shared" si="37"/>
        <v/>
      </c>
      <c r="C173" s="95"/>
      <c r="D173" s="46"/>
      <c r="E173" s="58"/>
      <c r="F173" s="67"/>
      <c r="G173" s="53"/>
      <c r="H173" s="53"/>
      <c r="I173" s="50"/>
      <c r="J173" s="51"/>
      <c r="K173" s="129" t="str">
        <f t="shared" si="38"/>
        <v/>
      </c>
      <c r="L173" s="103" t="str">
        <f t="shared" si="39"/>
        <v/>
      </c>
      <c r="M173" s="53">
        <v>0</v>
      </c>
      <c r="N173" s="102" t="str">
        <f t="shared" si="40"/>
        <v/>
      </c>
      <c r="O173" s="103" t="str">
        <f t="shared" si="41"/>
        <v/>
      </c>
      <c r="P173" s="53">
        <v>0</v>
      </c>
      <c r="Q173" s="102" t="str">
        <f t="shared" si="42"/>
        <v/>
      </c>
      <c r="R173" s="103" t="str">
        <f t="shared" si="43"/>
        <v/>
      </c>
      <c r="S173" s="53">
        <v>0</v>
      </c>
      <c r="T173" s="102" t="str">
        <f t="shared" si="44"/>
        <v/>
      </c>
      <c r="U173" s="103" t="str">
        <f t="shared" si="45"/>
        <v/>
      </c>
      <c r="V173" s="53">
        <v>0</v>
      </c>
      <c r="W173" s="87" t="str">
        <f t="shared" si="46"/>
        <v/>
      </c>
      <c r="X173" s="103" t="str">
        <f t="shared" si="47"/>
        <v/>
      </c>
      <c r="Y173" s="53">
        <v>0</v>
      </c>
      <c r="Z173" s="56" t="str">
        <f t="shared" si="48"/>
        <v/>
      </c>
      <c r="AA173" s="56" t="str">
        <f t="shared" si="49"/>
        <v/>
      </c>
      <c r="AB173" s="56" t="str">
        <f t="shared" si="50"/>
        <v/>
      </c>
      <c r="AC173" s="56" t="str">
        <f t="shared" si="51"/>
        <v/>
      </c>
      <c r="AD173" s="56" t="str">
        <f t="shared" si="52"/>
        <v/>
      </c>
      <c r="AE173" s="40"/>
      <c r="AF173" s="40"/>
      <c r="AG173" s="40"/>
      <c r="AH173" s="56" t="str">
        <f t="shared" si="53"/>
        <v/>
      </c>
      <c r="AI173" s="54"/>
      <c r="AJ173" s="54"/>
      <c r="AK173" s="54"/>
      <c r="AL173" s="54"/>
      <c r="AM173" s="54"/>
    </row>
    <row r="174" spans="1:39">
      <c r="A174" s="45" t="str" cm="1">
        <f t="array" ref="A174">IF(H174="PROJECT", CHAR(10) &amp; "- " &amp; _xlfn.TEXTJOIN(CHAR(10) &amp; "- ", TRUE, _xlfn._xlws.FILTER($I$9:$I$1000, ($B$9:$B$1000=B174) * ($H$9:$H$1000="Topic"))), "")</f>
        <v/>
      </c>
      <c r="B174" s="45" t="str">
        <f t="shared" si="37"/>
        <v/>
      </c>
      <c r="C174" s="95"/>
      <c r="D174" s="57"/>
      <c r="E174" s="58"/>
      <c r="F174" s="54"/>
      <c r="G174" s="52"/>
      <c r="H174" s="52"/>
      <c r="I174" s="61"/>
      <c r="J174" s="62"/>
      <c r="K174" s="129" t="str">
        <f t="shared" si="38"/>
        <v/>
      </c>
      <c r="L174" s="103" t="str">
        <f t="shared" si="39"/>
        <v/>
      </c>
      <c r="M174" s="52">
        <v>0</v>
      </c>
      <c r="N174" s="102" t="str">
        <f t="shared" si="40"/>
        <v/>
      </c>
      <c r="O174" s="103" t="str">
        <f t="shared" si="41"/>
        <v/>
      </c>
      <c r="P174" s="52">
        <v>0</v>
      </c>
      <c r="Q174" s="102" t="str">
        <f t="shared" si="42"/>
        <v/>
      </c>
      <c r="R174" s="103" t="str">
        <f t="shared" si="43"/>
        <v/>
      </c>
      <c r="S174" s="52">
        <v>0</v>
      </c>
      <c r="T174" s="102" t="str">
        <f t="shared" si="44"/>
        <v/>
      </c>
      <c r="U174" s="103" t="str">
        <f t="shared" si="45"/>
        <v/>
      </c>
      <c r="V174" s="52">
        <v>0</v>
      </c>
      <c r="W174" s="87" t="str">
        <f t="shared" si="46"/>
        <v/>
      </c>
      <c r="X174" s="103" t="str">
        <f t="shared" si="47"/>
        <v/>
      </c>
      <c r="Y174" s="52">
        <v>0</v>
      </c>
      <c r="Z174" s="56" t="str">
        <f t="shared" si="48"/>
        <v/>
      </c>
      <c r="AA174" s="56" t="str">
        <f t="shared" si="49"/>
        <v/>
      </c>
      <c r="AB174" s="56" t="str">
        <f t="shared" si="50"/>
        <v/>
      </c>
      <c r="AC174" s="56" t="str">
        <f t="shared" si="51"/>
        <v/>
      </c>
      <c r="AD174" s="56" t="str">
        <f t="shared" si="52"/>
        <v/>
      </c>
      <c r="AE174" s="40"/>
      <c r="AF174" s="40"/>
      <c r="AG174" s="40"/>
      <c r="AH174" s="56" t="str">
        <f t="shared" si="53"/>
        <v/>
      </c>
      <c r="AI174" s="54"/>
      <c r="AJ174" s="54"/>
      <c r="AK174" s="54"/>
      <c r="AL174" s="54"/>
      <c r="AM174" s="54"/>
    </row>
    <row r="175" spans="1:39">
      <c r="A175" s="45" t="str" cm="1">
        <f t="array" ref="A175">IF(H175="PROJECT", CHAR(10) &amp; "- " &amp; _xlfn.TEXTJOIN(CHAR(10) &amp; "- ", TRUE, _xlfn._xlws.FILTER($I$9:$I$1000, ($B$9:$B$1000=B175) * ($H$9:$H$1000="Topic"))), "")</f>
        <v/>
      </c>
      <c r="B175" s="45" t="str">
        <f t="shared" si="37"/>
        <v/>
      </c>
      <c r="C175" s="95"/>
      <c r="D175" s="46"/>
      <c r="E175" s="58"/>
      <c r="F175" s="67"/>
      <c r="G175" s="53"/>
      <c r="H175" s="53"/>
      <c r="I175" s="50"/>
      <c r="J175" s="51"/>
      <c r="K175" s="129" t="str">
        <f t="shared" si="38"/>
        <v/>
      </c>
      <c r="L175" s="103" t="str">
        <f t="shared" si="39"/>
        <v/>
      </c>
      <c r="M175" s="53">
        <v>0</v>
      </c>
      <c r="N175" s="102" t="str">
        <f t="shared" si="40"/>
        <v/>
      </c>
      <c r="O175" s="103" t="str">
        <f t="shared" si="41"/>
        <v/>
      </c>
      <c r="P175" s="53">
        <v>0</v>
      </c>
      <c r="Q175" s="102" t="str">
        <f t="shared" si="42"/>
        <v/>
      </c>
      <c r="R175" s="103" t="str">
        <f t="shared" si="43"/>
        <v/>
      </c>
      <c r="S175" s="53">
        <v>0</v>
      </c>
      <c r="T175" s="102" t="str">
        <f t="shared" si="44"/>
        <v/>
      </c>
      <c r="U175" s="103" t="str">
        <f t="shared" si="45"/>
        <v/>
      </c>
      <c r="V175" s="53">
        <v>0</v>
      </c>
      <c r="W175" s="87" t="str">
        <f t="shared" si="46"/>
        <v/>
      </c>
      <c r="X175" s="103" t="str">
        <f t="shared" si="47"/>
        <v/>
      </c>
      <c r="Y175" s="53">
        <v>0</v>
      </c>
      <c r="Z175" s="56" t="str">
        <f t="shared" si="48"/>
        <v/>
      </c>
      <c r="AA175" s="56" t="str">
        <f t="shared" si="49"/>
        <v/>
      </c>
      <c r="AB175" s="56" t="str">
        <f t="shared" si="50"/>
        <v/>
      </c>
      <c r="AC175" s="56" t="str">
        <f t="shared" si="51"/>
        <v/>
      </c>
      <c r="AD175" s="56" t="str">
        <f t="shared" si="52"/>
        <v/>
      </c>
      <c r="AE175" s="40"/>
      <c r="AF175" s="40"/>
      <c r="AG175" s="40"/>
      <c r="AH175" s="56" t="str">
        <f t="shared" si="53"/>
        <v/>
      </c>
      <c r="AI175" s="54"/>
      <c r="AJ175" s="54"/>
      <c r="AK175" s="54"/>
      <c r="AL175" s="54"/>
      <c r="AM175" s="54"/>
    </row>
    <row r="176" spans="1:39">
      <c r="A176" s="45" t="str" cm="1">
        <f t="array" ref="A176">IF(H176="PROJECT", CHAR(10) &amp; "- " &amp; _xlfn.TEXTJOIN(CHAR(10) &amp; "- ", TRUE, _xlfn._xlws.FILTER($I$9:$I$1000, ($B$9:$B$1000=B176) * ($H$9:$H$1000="Topic"))), "")</f>
        <v/>
      </c>
      <c r="B176" s="45" t="str">
        <f t="shared" si="37"/>
        <v/>
      </c>
      <c r="C176" s="95"/>
      <c r="D176" s="57"/>
      <c r="E176" s="58"/>
      <c r="F176" s="54"/>
      <c r="G176" s="52"/>
      <c r="H176" s="52"/>
      <c r="I176" s="61"/>
      <c r="J176" s="62"/>
      <c r="K176" s="129" t="str">
        <f t="shared" si="38"/>
        <v/>
      </c>
      <c r="L176" s="103" t="str">
        <f t="shared" si="39"/>
        <v/>
      </c>
      <c r="M176" s="52">
        <v>0</v>
      </c>
      <c r="N176" s="102" t="str">
        <f t="shared" si="40"/>
        <v/>
      </c>
      <c r="O176" s="103" t="str">
        <f t="shared" si="41"/>
        <v/>
      </c>
      <c r="P176" s="52">
        <v>0</v>
      </c>
      <c r="Q176" s="102" t="str">
        <f t="shared" si="42"/>
        <v/>
      </c>
      <c r="R176" s="103" t="str">
        <f t="shared" si="43"/>
        <v/>
      </c>
      <c r="S176" s="52">
        <v>0</v>
      </c>
      <c r="T176" s="102" t="str">
        <f t="shared" si="44"/>
        <v/>
      </c>
      <c r="U176" s="103" t="str">
        <f t="shared" si="45"/>
        <v/>
      </c>
      <c r="V176" s="52">
        <v>0</v>
      </c>
      <c r="W176" s="87" t="str">
        <f t="shared" si="46"/>
        <v/>
      </c>
      <c r="X176" s="103" t="str">
        <f t="shared" si="47"/>
        <v/>
      </c>
      <c r="Y176" s="52">
        <v>0</v>
      </c>
      <c r="Z176" s="56" t="str">
        <f t="shared" si="48"/>
        <v/>
      </c>
      <c r="AA176" s="56" t="str">
        <f t="shared" si="49"/>
        <v/>
      </c>
      <c r="AB176" s="56" t="str">
        <f t="shared" si="50"/>
        <v/>
      </c>
      <c r="AC176" s="56" t="str">
        <f t="shared" si="51"/>
        <v/>
      </c>
      <c r="AD176" s="56" t="str">
        <f t="shared" si="52"/>
        <v/>
      </c>
      <c r="AE176" s="40"/>
      <c r="AF176" s="40"/>
      <c r="AG176" s="40"/>
      <c r="AH176" s="56" t="str">
        <f t="shared" si="53"/>
        <v/>
      </c>
      <c r="AI176" s="54"/>
      <c r="AJ176" s="54"/>
      <c r="AK176" s="54"/>
      <c r="AL176" s="54"/>
      <c r="AM176" s="54"/>
    </row>
    <row r="177" spans="1:39">
      <c r="A177" s="45" t="str" cm="1">
        <f t="array" ref="A177">IF(H177="PROJECT", CHAR(10) &amp; "- " &amp; _xlfn.TEXTJOIN(CHAR(10) &amp; "- ", TRUE, _xlfn._xlws.FILTER($I$9:$I$1000, ($B$9:$B$1000=B177) * ($H$9:$H$1000="Topic"))), "")</f>
        <v/>
      </c>
      <c r="B177" s="45" t="str">
        <f t="shared" si="37"/>
        <v/>
      </c>
      <c r="C177" s="95"/>
      <c r="D177" s="46"/>
      <c r="E177" s="58"/>
      <c r="F177" s="67"/>
      <c r="G177" s="53"/>
      <c r="H177" s="53"/>
      <c r="I177" s="50"/>
      <c r="J177" s="51"/>
      <c r="K177" s="129" t="str">
        <f t="shared" si="38"/>
        <v/>
      </c>
      <c r="L177" s="103" t="str">
        <f t="shared" si="39"/>
        <v/>
      </c>
      <c r="M177" s="53">
        <v>0</v>
      </c>
      <c r="N177" s="102" t="str">
        <f t="shared" si="40"/>
        <v/>
      </c>
      <c r="O177" s="103" t="str">
        <f t="shared" si="41"/>
        <v/>
      </c>
      <c r="P177" s="53">
        <v>0</v>
      </c>
      <c r="Q177" s="102" t="str">
        <f t="shared" si="42"/>
        <v/>
      </c>
      <c r="R177" s="103" t="str">
        <f t="shared" si="43"/>
        <v/>
      </c>
      <c r="S177" s="53">
        <v>0</v>
      </c>
      <c r="T177" s="102" t="str">
        <f t="shared" si="44"/>
        <v/>
      </c>
      <c r="U177" s="103" t="str">
        <f t="shared" si="45"/>
        <v/>
      </c>
      <c r="V177" s="53">
        <v>0</v>
      </c>
      <c r="W177" s="87" t="str">
        <f t="shared" si="46"/>
        <v/>
      </c>
      <c r="X177" s="103" t="str">
        <f t="shared" si="47"/>
        <v/>
      </c>
      <c r="Y177" s="53">
        <v>0</v>
      </c>
      <c r="Z177" s="56" t="str">
        <f t="shared" si="48"/>
        <v/>
      </c>
      <c r="AA177" s="56" t="str">
        <f t="shared" si="49"/>
        <v/>
      </c>
      <c r="AB177" s="56" t="str">
        <f t="shared" si="50"/>
        <v/>
      </c>
      <c r="AC177" s="56" t="str">
        <f t="shared" si="51"/>
        <v/>
      </c>
      <c r="AD177" s="56" t="str">
        <f t="shared" si="52"/>
        <v/>
      </c>
      <c r="AE177" s="40"/>
      <c r="AF177" s="40"/>
      <c r="AG177" s="40"/>
      <c r="AH177" s="56" t="str">
        <f t="shared" si="53"/>
        <v/>
      </c>
      <c r="AI177" s="54"/>
      <c r="AJ177" s="54"/>
      <c r="AK177" s="54"/>
      <c r="AL177" s="54"/>
      <c r="AM177" s="54"/>
    </row>
    <row r="178" spans="1:39">
      <c r="A178" s="45" t="str" cm="1">
        <f t="array" ref="A178">IF(H178="PROJECT", CHAR(10) &amp; "- " &amp; _xlfn.TEXTJOIN(CHAR(10) &amp; "- ", TRUE, _xlfn._xlws.FILTER($I$9:$I$1000, ($B$9:$B$1000=B178) * ($H$9:$H$1000="Topic"))), "")</f>
        <v/>
      </c>
      <c r="B178" s="45" t="str">
        <f t="shared" si="37"/>
        <v/>
      </c>
      <c r="C178" s="95"/>
      <c r="D178" s="57"/>
      <c r="E178" s="58"/>
      <c r="F178" s="54"/>
      <c r="G178" s="52"/>
      <c r="H178" s="52"/>
      <c r="I178" s="61"/>
      <c r="J178" s="62"/>
      <c r="K178" s="129" t="str">
        <f t="shared" si="38"/>
        <v/>
      </c>
      <c r="L178" s="103" t="str">
        <f t="shared" si="39"/>
        <v/>
      </c>
      <c r="M178" s="52">
        <v>0</v>
      </c>
      <c r="N178" s="102" t="str">
        <f t="shared" si="40"/>
        <v/>
      </c>
      <c r="O178" s="103" t="str">
        <f t="shared" si="41"/>
        <v/>
      </c>
      <c r="P178" s="52">
        <v>0</v>
      </c>
      <c r="Q178" s="102" t="str">
        <f t="shared" si="42"/>
        <v/>
      </c>
      <c r="R178" s="103" t="str">
        <f t="shared" si="43"/>
        <v/>
      </c>
      <c r="S178" s="52">
        <v>0</v>
      </c>
      <c r="T178" s="102" t="str">
        <f t="shared" si="44"/>
        <v/>
      </c>
      <c r="U178" s="103" t="str">
        <f t="shared" si="45"/>
        <v/>
      </c>
      <c r="V178" s="52">
        <v>0</v>
      </c>
      <c r="W178" s="87" t="str">
        <f t="shared" si="46"/>
        <v/>
      </c>
      <c r="X178" s="103" t="str">
        <f t="shared" si="47"/>
        <v/>
      </c>
      <c r="Y178" s="52">
        <v>0</v>
      </c>
      <c r="Z178" s="56" t="str">
        <f t="shared" si="48"/>
        <v/>
      </c>
      <c r="AA178" s="56" t="str">
        <f t="shared" si="49"/>
        <v/>
      </c>
      <c r="AB178" s="56" t="str">
        <f t="shared" si="50"/>
        <v/>
      </c>
      <c r="AC178" s="56" t="str">
        <f t="shared" si="51"/>
        <v/>
      </c>
      <c r="AD178" s="56" t="str">
        <f t="shared" si="52"/>
        <v/>
      </c>
      <c r="AE178" s="40"/>
      <c r="AF178" s="40"/>
      <c r="AG178" s="40"/>
      <c r="AH178" s="56" t="str">
        <f t="shared" si="53"/>
        <v/>
      </c>
      <c r="AI178" s="54"/>
      <c r="AJ178" s="54"/>
      <c r="AK178" s="54"/>
      <c r="AL178" s="54"/>
      <c r="AM178" s="54"/>
    </row>
    <row r="179" spans="1:39">
      <c r="A179" s="45" t="str" cm="1">
        <f t="array" ref="A179">IF(H179="PROJECT", CHAR(10) &amp; "- " &amp; _xlfn.TEXTJOIN(CHAR(10) &amp; "- ", TRUE, _xlfn._xlws.FILTER($I$9:$I$1000, ($B$9:$B$1000=B179) * ($H$9:$H$1000="Topic"))), "")</f>
        <v/>
      </c>
      <c r="B179" s="45" t="str">
        <f t="shared" si="37"/>
        <v/>
      </c>
      <c r="C179" s="95"/>
      <c r="D179" s="46"/>
      <c r="E179" s="58"/>
      <c r="F179" s="67"/>
      <c r="G179" s="53"/>
      <c r="H179" s="53"/>
      <c r="I179" s="50"/>
      <c r="J179" s="51"/>
      <c r="K179" s="129" t="str">
        <f t="shared" si="38"/>
        <v/>
      </c>
      <c r="L179" s="103" t="str">
        <f t="shared" si="39"/>
        <v/>
      </c>
      <c r="M179" s="53">
        <v>0</v>
      </c>
      <c r="N179" s="102" t="str">
        <f t="shared" si="40"/>
        <v/>
      </c>
      <c r="O179" s="103" t="str">
        <f t="shared" si="41"/>
        <v/>
      </c>
      <c r="P179" s="53">
        <v>0</v>
      </c>
      <c r="Q179" s="102" t="str">
        <f t="shared" si="42"/>
        <v/>
      </c>
      <c r="R179" s="103" t="str">
        <f t="shared" si="43"/>
        <v/>
      </c>
      <c r="S179" s="53">
        <v>0</v>
      </c>
      <c r="T179" s="102" t="str">
        <f t="shared" si="44"/>
        <v/>
      </c>
      <c r="U179" s="103" t="str">
        <f t="shared" si="45"/>
        <v/>
      </c>
      <c r="V179" s="53">
        <v>0</v>
      </c>
      <c r="W179" s="87" t="str">
        <f t="shared" si="46"/>
        <v/>
      </c>
      <c r="X179" s="103" t="str">
        <f t="shared" si="47"/>
        <v/>
      </c>
      <c r="Y179" s="53">
        <v>0</v>
      </c>
      <c r="Z179" s="56" t="str">
        <f t="shared" si="48"/>
        <v/>
      </c>
      <c r="AA179" s="56" t="str">
        <f t="shared" si="49"/>
        <v/>
      </c>
      <c r="AB179" s="56" t="str">
        <f t="shared" si="50"/>
        <v/>
      </c>
      <c r="AC179" s="56" t="str">
        <f t="shared" si="51"/>
        <v/>
      </c>
      <c r="AD179" s="56" t="str">
        <f t="shared" si="52"/>
        <v/>
      </c>
      <c r="AE179" s="40"/>
      <c r="AF179" s="40"/>
      <c r="AG179" s="40"/>
      <c r="AH179" s="56" t="str">
        <f t="shared" si="53"/>
        <v/>
      </c>
      <c r="AI179" s="54"/>
      <c r="AJ179" s="54"/>
      <c r="AK179" s="54"/>
      <c r="AL179" s="54"/>
      <c r="AM179" s="54"/>
    </row>
    <row r="180" spans="1:39">
      <c r="A180" s="45" t="str" cm="1">
        <f t="array" ref="A180">IF(H180="PROJECT", CHAR(10) &amp; "- " &amp; _xlfn.TEXTJOIN(CHAR(10) &amp; "- ", TRUE, _xlfn._xlws.FILTER($I$9:$I$1000, ($B$9:$B$1000=B180) * ($H$9:$H$1000="Topic"))), "")</f>
        <v/>
      </c>
      <c r="B180" s="45" t="str">
        <f t="shared" si="37"/>
        <v/>
      </c>
      <c r="C180" s="95"/>
      <c r="D180" s="57"/>
      <c r="E180" s="58"/>
      <c r="F180" s="54"/>
      <c r="G180" s="52"/>
      <c r="H180" s="52"/>
      <c r="I180" s="61"/>
      <c r="J180" s="62"/>
      <c r="K180" s="129" t="str">
        <f t="shared" si="38"/>
        <v/>
      </c>
      <c r="L180" s="103" t="str">
        <f t="shared" si="39"/>
        <v/>
      </c>
      <c r="M180" s="52">
        <v>0</v>
      </c>
      <c r="N180" s="102" t="str">
        <f t="shared" si="40"/>
        <v/>
      </c>
      <c r="O180" s="103" t="str">
        <f t="shared" si="41"/>
        <v/>
      </c>
      <c r="P180" s="52">
        <v>0</v>
      </c>
      <c r="Q180" s="102" t="str">
        <f t="shared" si="42"/>
        <v/>
      </c>
      <c r="R180" s="103" t="str">
        <f t="shared" si="43"/>
        <v/>
      </c>
      <c r="S180" s="52">
        <v>0</v>
      </c>
      <c r="T180" s="102" t="str">
        <f t="shared" si="44"/>
        <v/>
      </c>
      <c r="U180" s="103" t="str">
        <f t="shared" si="45"/>
        <v/>
      </c>
      <c r="V180" s="52">
        <v>0</v>
      </c>
      <c r="W180" s="87" t="str">
        <f t="shared" si="46"/>
        <v/>
      </c>
      <c r="X180" s="103" t="str">
        <f t="shared" si="47"/>
        <v/>
      </c>
      <c r="Y180" s="52">
        <v>0</v>
      </c>
      <c r="Z180" s="56" t="str">
        <f t="shared" si="48"/>
        <v/>
      </c>
      <c r="AA180" s="56" t="str">
        <f t="shared" si="49"/>
        <v/>
      </c>
      <c r="AB180" s="56" t="str">
        <f t="shared" si="50"/>
        <v/>
      </c>
      <c r="AC180" s="56" t="str">
        <f t="shared" si="51"/>
        <v/>
      </c>
      <c r="AD180" s="56" t="str">
        <f t="shared" si="52"/>
        <v/>
      </c>
      <c r="AE180" s="40"/>
      <c r="AF180" s="40"/>
      <c r="AG180" s="40"/>
      <c r="AH180" s="56" t="str">
        <f t="shared" si="53"/>
        <v/>
      </c>
      <c r="AI180" s="54"/>
      <c r="AJ180" s="54"/>
      <c r="AK180" s="54"/>
      <c r="AL180" s="54"/>
      <c r="AM180" s="54"/>
    </row>
    <row r="181" spans="1:39">
      <c r="A181" s="45" t="str" cm="1">
        <f t="array" ref="A181">IF(H181="PROJECT", CHAR(10) &amp; "- " &amp; _xlfn.TEXTJOIN(CHAR(10) &amp; "- ", TRUE, _xlfn._xlws.FILTER($I$9:$I$1000, ($B$9:$B$1000=B181) * ($H$9:$H$1000="Topic"))), "")</f>
        <v/>
      </c>
      <c r="B181" s="45" t="str">
        <f t="shared" si="37"/>
        <v/>
      </c>
      <c r="C181" s="95"/>
      <c r="D181" s="46"/>
      <c r="E181" s="58"/>
      <c r="F181" s="67"/>
      <c r="G181" s="53"/>
      <c r="H181" s="53"/>
      <c r="I181" s="50"/>
      <c r="J181" s="51"/>
      <c r="K181" s="129" t="str">
        <f t="shared" si="38"/>
        <v/>
      </c>
      <c r="L181" s="103" t="str">
        <f t="shared" si="39"/>
        <v/>
      </c>
      <c r="M181" s="53">
        <v>0</v>
      </c>
      <c r="N181" s="102" t="str">
        <f t="shared" si="40"/>
        <v/>
      </c>
      <c r="O181" s="103" t="str">
        <f t="shared" si="41"/>
        <v/>
      </c>
      <c r="P181" s="53">
        <v>0</v>
      </c>
      <c r="Q181" s="102" t="str">
        <f t="shared" si="42"/>
        <v/>
      </c>
      <c r="R181" s="103" t="str">
        <f t="shared" si="43"/>
        <v/>
      </c>
      <c r="S181" s="53">
        <v>0</v>
      </c>
      <c r="T181" s="102" t="str">
        <f t="shared" si="44"/>
        <v/>
      </c>
      <c r="U181" s="103" t="str">
        <f t="shared" si="45"/>
        <v/>
      </c>
      <c r="V181" s="53">
        <v>0</v>
      </c>
      <c r="W181" s="87" t="str">
        <f t="shared" si="46"/>
        <v/>
      </c>
      <c r="X181" s="103" t="str">
        <f t="shared" si="47"/>
        <v/>
      </c>
      <c r="Y181" s="53">
        <v>0</v>
      </c>
      <c r="Z181" s="56" t="str">
        <f t="shared" si="48"/>
        <v/>
      </c>
      <c r="AA181" s="56" t="str">
        <f t="shared" si="49"/>
        <v/>
      </c>
      <c r="AB181" s="56" t="str">
        <f t="shared" si="50"/>
        <v/>
      </c>
      <c r="AC181" s="56" t="str">
        <f t="shared" si="51"/>
        <v/>
      </c>
      <c r="AD181" s="56" t="str">
        <f t="shared" si="52"/>
        <v/>
      </c>
      <c r="AE181" s="40"/>
      <c r="AF181" s="40"/>
      <c r="AG181" s="40"/>
      <c r="AH181" s="56" t="str">
        <f t="shared" si="53"/>
        <v/>
      </c>
      <c r="AI181" s="54"/>
      <c r="AJ181" s="54"/>
      <c r="AK181" s="54"/>
      <c r="AL181" s="54"/>
      <c r="AM181" s="54"/>
    </row>
    <row r="182" spans="1:39">
      <c r="A182" s="45" t="str" cm="1">
        <f t="array" ref="A182">IF(H182="PROJECT", CHAR(10) &amp; "- " &amp; _xlfn.TEXTJOIN(CHAR(10) &amp; "- ", TRUE, _xlfn._xlws.FILTER($I$9:$I$1000, ($B$9:$B$1000=B182) * ($H$9:$H$1000="Topic"))), "")</f>
        <v/>
      </c>
      <c r="B182" s="45" t="str">
        <f t="shared" si="37"/>
        <v/>
      </c>
      <c r="C182" s="95"/>
      <c r="D182" s="57"/>
      <c r="E182" s="58"/>
      <c r="F182" s="54"/>
      <c r="G182" s="52"/>
      <c r="H182" s="52"/>
      <c r="I182" s="61"/>
      <c r="J182" s="62"/>
      <c r="K182" s="129" t="str">
        <f t="shared" si="38"/>
        <v/>
      </c>
      <c r="L182" s="103" t="str">
        <f t="shared" si="39"/>
        <v/>
      </c>
      <c r="M182" s="52">
        <v>0</v>
      </c>
      <c r="N182" s="102" t="str">
        <f t="shared" si="40"/>
        <v/>
      </c>
      <c r="O182" s="103" t="str">
        <f t="shared" si="41"/>
        <v/>
      </c>
      <c r="P182" s="52">
        <v>0</v>
      </c>
      <c r="Q182" s="102" t="str">
        <f t="shared" si="42"/>
        <v/>
      </c>
      <c r="R182" s="103" t="str">
        <f t="shared" si="43"/>
        <v/>
      </c>
      <c r="S182" s="52">
        <v>0</v>
      </c>
      <c r="T182" s="102" t="str">
        <f t="shared" si="44"/>
        <v/>
      </c>
      <c r="U182" s="103" t="str">
        <f t="shared" si="45"/>
        <v/>
      </c>
      <c r="V182" s="52">
        <v>0</v>
      </c>
      <c r="W182" s="87" t="str">
        <f t="shared" si="46"/>
        <v/>
      </c>
      <c r="X182" s="103" t="str">
        <f t="shared" si="47"/>
        <v/>
      </c>
      <c r="Y182" s="52">
        <v>0</v>
      </c>
      <c r="Z182" s="56" t="str">
        <f t="shared" si="48"/>
        <v/>
      </c>
      <c r="AA182" s="56" t="str">
        <f t="shared" si="49"/>
        <v/>
      </c>
      <c r="AB182" s="56" t="str">
        <f t="shared" si="50"/>
        <v/>
      </c>
      <c r="AC182" s="56" t="str">
        <f t="shared" si="51"/>
        <v/>
      </c>
      <c r="AD182" s="56" t="str">
        <f t="shared" si="52"/>
        <v/>
      </c>
      <c r="AE182" s="40"/>
      <c r="AF182" s="40"/>
      <c r="AG182" s="40"/>
      <c r="AH182" s="56" t="str">
        <f t="shared" si="53"/>
        <v/>
      </c>
      <c r="AI182" s="54"/>
      <c r="AJ182" s="54"/>
      <c r="AK182" s="54"/>
      <c r="AL182" s="54"/>
      <c r="AM182" s="54"/>
    </row>
    <row r="183" spans="1:39">
      <c r="A183" s="45" t="str" cm="1">
        <f t="array" ref="A183">IF(H183="PROJECT", CHAR(10) &amp; "- " &amp; _xlfn.TEXTJOIN(CHAR(10) &amp; "- ", TRUE, _xlfn._xlws.FILTER($I$9:$I$1000, ($B$9:$B$1000=B183) * ($H$9:$H$1000="Topic"))), "")</f>
        <v/>
      </c>
      <c r="B183" s="45" t="str">
        <f t="shared" si="37"/>
        <v/>
      </c>
      <c r="C183" s="95"/>
      <c r="D183" s="46"/>
      <c r="E183" s="58"/>
      <c r="F183" s="67"/>
      <c r="G183" s="53"/>
      <c r="H183" s="53"/>
      <c r="I183" s="50"/>
      <c r="J183" s="51"/>
      <c r="K183" s="129" t="str">
        <f t="shared" si="38"/>
        <v/>
      </c>
      <c r="L183" s="103" t="str">
        <f t="shared" si="39"/>
        <v/>
      </c>
      <c r="M183" s="53">
        <v>0</v>
      </c>
      <c r="N183" s="102" t="str">
        <f t="shared" si="40"/>
        <v/>
      </c>
      <c r="O183" s="103" t="str">
        <f t="shared" si="41"/>
        <v/>
      </c>
      <c r="P183" s="53">
        <v>0</v>
      </c>
      <c r="Q183" s="102" t="str">
        <f t="shared" si="42"/>
        <v/>
      </c>
      <c r="R183" s="103" t="str">
        <f t="shared" si="43"/>
        <v/>
      </c>
      <c r="S183" s="53">
        <v>0</v>
      </c>
      <c r="T183" s="102" t="str">
        <f t="shared" si="44"/>
        <v/>
      </c>
      <c r="U183" s="103" t="str">
        <f t="shared" si="45"/>
        <v/>
      </c>
      <c r="V183" s="53">
        <v>0</v>
      </c>
      <c r="W183" s="87" t="str">
        <f t="shared" si="46"/>
        <v/>
      </c>
      <c r="X183" s="103" t="str">
        <f t="shared" si="47"/>
        <v/>
      </c>
      <c r="Y183" s="53">
        <v>0</v>
      </c>
      <c r="Z183" s="56" t="str">
        <f t="shared" si="48"/>
        <v/>
      </c>
      <c r="AA183" s="56" t="str">
        <f t="shared" si="49"/>
        <v/>
      </c>
      <c r="AB183" s="56" t="str">
        <f t="shared" si="50"/>
        <v/>
      </c>
      <c r="AC183" s="56" t="str">
        <f t="shared" si="51"/>
        <v/>
      </c>
      <c r="AD183" s="56" t="str">
        <f t="shared" si="52"/>
        <v/>
      </c>
      <c r="AE183" s="40"/>
      <c r="AF183" s="40"/>
      <c r="AG183" s="40"/>
      <c r="AH183" s="56" t="str">
        <f t="shared" si="53"/>
        <v/>
      </c>
      <c r="AI183" s="54"/>
      <c r="AJ183" s="54"/>
      <c r="AK183" s="54"/>
      <c r="AL183" s="54"/>
      <c r="AM183" s="54"/>
    </row>
    <row r="184" spans="1:39">
      <c r="A184" s="45" t="str" cm="1">
        <f t="array" ref="A184">IF(H184="PROJECT", CHAR(10) &amp; "- " &amp; _xlfn.TEXTJOIN(CHAR(10) &amp; "- ", TRUE, _xlfn._xlws.FILTER($I$9:$I$1000, ($B$9:$B$1000=B184) * ($H$9:$H$1000="Topic"))), "")</f>
        <v/>
      </c>
      <c r="B184" s="45" t="str">
        <f t="shared" si="37"/>
        <v/>
      </c>
      <c r="C184" s="95"/>
      <c r="D184" s="57"/>
      <c r="E184" s="58"/>
      <c r="F184" s="54"/>
      <c r="G184" s="52"/>
      <c r="H184" s="52"/>
      <c r="I184" s="61"/>
      <c r="J184" s="62"/>
      <c r="K184" s="129" t="str">
        <f t="shared" si="38"/>
        <v/>
      </c>
      <c r="L184" s="103" t="str">
        <f t="shared" si="39"/>
        <v/>
      </c>
      <c r="M184" s="52">
        <v>0</v>
      </c>
      <c r="N184" s="102" t="str">
        <f t="shared" si="40"/>
        <v/>
      </c>
      <c r="O184" s="103" t="str">
        <f t="shared" si="41"/>
        <v/>
      </c>
      <c r="P184" s="52">
        <v>0</v>
      </c>
      <c r="Q184" s="102" t="str">
        <f t="shared" si="42"/>
        <v/>
      </c>
      <c r="R184" s="103" t="str">
        <f t="shared" si="43"/>
        <v/>
      </c>
      <c r="S184" s="52">
        <v>0</v>
      </c>
      <c r="T184" s="102" t="str">
        <f t="shared" si="44"/>
        <v/>
      </c>
      <c r="U184" s="103" t="str">
        <f t="shared" si="45"/>
        <v/>
      </c>
      <c r="V184" s="52">
        <v>0</v>
      </c>
      <c r="W184" s="87" t="str">
        <f t="shared" si="46"/>
        <v/>
      </c>
      <c r="X184" s="103" t="str">
        <f t="shared" si="47"/>
        <v/>
      </c>
      <c r="Y184" s="52">
        <v>0</v>
      </c>
      <c r="Z184" s="56" t="str">
        <f t="shared" si="48"/>
        <v/>
      </c>
      <c r="AA184" s="56" t="str">
        <f t="shared" si="49"/>
        <v/>
      </c>
      <c r="AB184" s="56" t="str">
        <f t="shared" si="50"/>
        <v/>
      </c>
      <c r="AC184" s="56" t="str">
        <f t="shared" si="51"/>
        <v/>
      </c>
      <c r="AD184" s="56" t="str">
        <f t="shared" si="52"/>
        <v/>
      </c>
      <c r="AE184" s="40"/>
      <c r="AF184" s="40"/>
      <c r="AG184" s="40"/>
      <c r="AH184" s="56" t="str">
        <f t="shared" si="53"/>
        <v/>
      </c>
      <c r="AI184" s="54"/>
      <c r="AJ184" s="54"/>
      <c r="AK184" s="54"/>
      <c r="AL184" s="54"/>
      <c r="AM184" s="54"/>
    </row>
    <row r="185" spans="1:39">
      <c r="A185" s="45" t="str" cm="1">
        <f t="array" ref="A185">IF(H185="PROJECT", CHAR(10) &amp; "- " &amp; _xlfn.TEXTJOIN(CHAR(10) &amp; "- ", TRUE, _xlfn._xlws.FILTER($I$9:$I$1000, ($B$9:$B$1000=B185) * ($H$9:$H$1000="Topic"))), "")</f>
        <v/>
      </c>
      <c r="B185" s="45" t="str">
        <f t="shared" si="37"/>
        <v/>
      </c>
      <c r="C185" s="95"/>
      <c r="D185" s="46"/>
      <c r="E185" s="58"/>
      <c r="F185" s="67"/>
      <c r="G185" s="53"/>
      <c r="H185" s="53"/>
      <c r="I185" s="50"/>
      <c r="J185" s="51"/>
      <c r="K185" s="129" t="str">
        <f t="shared" si="38"/>
        <v/>
      </c>
      <c r="L185" s="103" t="str">
        <f t="shared" si="39"/>
        <v/>
      </c>
      <c r="M185" s="53">
        <v>0</v>
      </c>
      <c r="N185" s="102" t="str">
        <f t="shared" si="40"/>
        <v/>
      </c>
      <c r="O185" s="103" t="str">
        <f t="shared" si="41"/>
        <v/>
      </c>
      <c r="P185" s="53">
        <v>0</v>
      </c>
      <c r="Q185" s="102" t="str">
        <f t="shared" si="42"/>
        <v/>
      </c>
      <c r="R185" s="103" t="str">
        <f t="shared" si="43"/>
        <v/>
      </c>
      <c r="S185" s="53">
        <v>0</v>
      </c>
      <c r="T185" s="102" t="str">
        <f t="shared" si="44"/>
        <v/>
      </c>
      <c r="U185" s="103" t="str">
        <f t="shared" si="45"/>
        <v/>
      </c>
      <c r="V185" s="53">
        <v>0</v>
      </c>
      <c r="W185" s="87" t="str">
        <f t="shared" si="46"/>
        <v/>
      </c>
      <c r="X185" s="103" t="str">
        <f t="shared" si="47"/>
        <v/>
      </c>
      <c r="Y185" s="53">
        <v>0</v>
      </c>
      <c r="Z185" s="56" t="str">
        <f t="shared" si="48"/>
        <v/>
      </c>
      <c r="AA185" s="56" t="str">
        <f t="shared" si="49"/>
        <v/>
      </c>
      <c r="AB185" s="56" t="str">
        <f t="shared" si="50"/>
        <v/>
      </c>
      <c r="AC185" s="56" t="str">
        <f t="shared" si="51"/>
        <v/>
      </c>
      <c r="AD185" s="56" t="str">
        <f t="shared" si="52"/>
        <v/>
      </c>
      <c r="AE185" s="40"/>
      <c r="AF185" s="40"/>
      <c r="AG185" s="40"/>
      <c r="AH185" s="56" t="str">
        <f t="shared" si="53"/>
        <v/>
      </c>
      <c r="AI185" s="54"/>
      <c r="AJ185" s="54"/>
      <c r="AK185" s="54"/>
      <c r="AL185" s="54"/>
      <c r="AM185" s="54"/>
    </row>
    <row r="186" spans="1:39">
      <c r="A186" s="45" t="str" cm="1">
        <f t="array" ref="A186">IF(H186="PROJECT", CHAR(10) &amp; "- " &amp; _xlfn.TEXTJOIN(CHAR(10) &amp; "- ", TRUE, _xlfn._xlws.FILTER($I$9:$I$1000, ($B$9:$B$1000=B186) * ($H$9:$H$1000="Topic"))), "")</f>
        <v/>
      </c>
      <c r="B186" s="45" t="str">
        <f t="shared" si="37"/>
        <v/>
      </c>
      <c r="C186" s="95"/>
      <c r="D186" s="57"/>
      <c r="E186" s="58"/>
      <c r="F186" s="54"/>
      <c r="G186" s="52"/>
      <c r="H186" s="52"/>
      <c r="I186" s="61"/>
      <c r="J186" s="62"/>
      <c r="K186" s="129" t="str">
        <f t="shared" si="38"/>
        <v/>
      </c>
      <c r="L186" s="103" t="str">
        <f t="shared" si="39"/>
        <v/>
      </c>
      <c r="M186" s="52">
        <v>0</v>
      </c>
      <c r="N186" s="102" t="str">
        <f t="shared" si="40"/>
        <v/>
      </c>
      <c r="O186" s="103" t="str">
        <f t="shared" si="41"/>
        <v/>
      </c>
      <c r="P186" s="52">
        <v>0</v>
      </c>
      <c r="Q186" s="102" t="str">
        <f t="shared" si="42"/>
        <v/>
      </c>
      <c r="R186" s="103" t="str">
        <f t="shared" si="43"/>
        <v/>
      </c>
      <c r="S186" s="52">
        <v>0</v>
      </c>
      <c r="T186" s="102" t="str">
        <f t="shared" si="44"/>
        <v/>
      </c>
      <c r="U186" s="103" t="str">
        <f t="shared" si="45"/>
        <v/>
      </c>
      <c r="V186" s="52">
        <v>0</v>
      </c>
      <c r="W186" s="87" t="str">
        <f t="shared" si="46"/>
        <v/>
      </c>
      <c r="X186" s="103" t="str">
        <f t="shared" si="47"/>
        <v/>
      </c>
      <c r="Y186" s="52">
        <v>0</v>
      </c>
      <c r="Z186" s="56" t="str">
        <f t="shared" si="48"/>
        <v/>
      </c>
      <c r="AA186" s="56" t="str">
        <f t="shared" si="49"/>
        <v/>
      </c>
      <c r="AB186" s="56" t="str">
        <f t="shared" si="50"/>
        <v/>
      </c>
      <c r="AC186" s="56" t="str">
        <f t="shared" si="51"/>
        <v/>
      </c>
      <c r="AD186" s="56" t="str">
        <f t="shared" si="52"/>
        <v/>
      </c>
      <c r="AE186" s="40"/>
      <c r="AF186" s="40"/>
      <c r="AG186" s="40"/>
      <c r="AH186" s="56" t="str">
        <f t="shared" si="53"/>
        <v/>
      </c>
      <c r="AI186" s="54"/>
      <c r="AJ186" s="54"/>
      <c r="AK186" s="54"/>
      <c r="AL186" s="54"/>
      <c r="AM186" s="54"/>
    </row>
    <row r="187" spans="1:39">
      <c r="A187" s="45" t="str" cm="1">
        <f t="array" ref="A187">IF(H187="PROJECT", CHAR(10) &amp; "- " &amp; _xlfn.TEXTJOIN(CHAR(10) &amp; "- ", TRUE, _xlfn._xlws.FILTER($I$9:$I$1000, ($B$9:$B$1000=B187) * ($H$9:$H$1000="Topic"))), "")</f>
        <v/>
      </c>
      <c r="B187" s="45" t="str">
        <f t="shared" si="37"/>
        <v/>
      </c>
      <c r="C187" s="95"/>
      <c r="D187" s="46"/>
      <c r="E187" s="58"/>
      <c r="F187" s="67"/>
      <c r="G187" s="53"/>
      <c r="H187" s="53"/>
      <c r="I187" s="50"/>
      <c r="J187" s="51"/>
      <c r="K187" s="129" t="str">
        <f t="shared" si="38"/>
        <v/>
      </c>
      <c r="L187" s="103" t="str">
        <f t="shared" si="39"/>
        <v/>
      </c>
      <c r="M187" s="53">
        <v>0</v>
      </c>
      <c r="N187" s="102" t="str">
        <f t="shared" si="40"/>
        <v/>
      </c>
      <c r="O187" s="103" t="str">
        <f t="shared" si="41"/>
        <v/>
      </c>
      <c r="P187" s="53">
        <v>0</v>
      </c>
      <c r="Q187" s="102" t="str">
        <f t="shared" si="42"/>
        <v/>
      </c>
      <c r="R187" s="103" t="str">
        <f t="shared" si="43"/>
        <v/>
      </c>
      <c r="S187" s="53">
        <v>0</v>
      </c>
      <c r="T187" s="102" t="str">
        <f t="shared" si="44"/>
        <v/>
      </c>
      <c r="U187" s="103" t="str">
        <f t="shared" si="45"/>
        <v/>
      </c>
      <c r="V187" s="53">
        <v>0</v>
      </c>
      <c r="W187" s="87" t="str">
        <f t="shared" si="46"/>
        <v/>
      </c>
      <c r="X187" s="103" t="str">
        <f t="shared" si="47"/>
        <v/>
      </c>
      <c r="Y187" s="53">
        <v>0</v>
      </c>
      <c r="Z187" s="56" t="str">
        <f t="shared" si="48"/>
        <v/>
      </c>
      <c r="AA187" s="56" t="str">
        <f t="shared" si="49"/>
        <v/>
      </c>
      <c r="AB187" s="56" t="str">
        <f t="shared" si="50"/>
        <v/>
      </c>
      <c r="AC187" s="56" t="str">
        <f t="shared" si="51"/>
        <v/>
      </c>
      <c r="AD187" s="56" t="str">
        <f t="shared" si="52"/>
        <v/>
      </c>
      <c r="AE187" s="40"/>
      <c r="AF187" s="40"/>
      <c r="AG187" s="40"/>
      <c r="AH187" s="56" t="str">
        <f t="shared" si="53"/>
        <v/>
      </c>
      <c r="AI187" s="54"/>
      <c r="AJ187" s="54"/>
      <c r="AK187" s="54"/>
      <c r="AL187" s="54"/>
      <c r="AM187" s="54"/>
    </row>
    <row r="188" spans="1:39">
      <c r="A188" s="45" t="str" cm="1">
        <f t="array" ref="A188">IF(H188="PROJECT", CHAR(10) &amp; "- " &amp; _xlfn.TEXTJOIN(CHAR(10) &amp; "- ", TRUE, _xlfn._xlws.FILTER($I$9:$I$1000, ($B$9:$B$1000=B188) * ($H$9:$H$1000="Topic"))), "")</f>
        <v/>
      </c>
      <c r="B188" s="45" t="str">
        <f t="shared" si="37"/>
        <v/>
      </c>
      <c r="C188" s="95"/>
      <c r="D188" s="57"/>
      <c r="E188" s="58"/>
      <c r="F188" s="54"/>
      <c r="G188" s="52"/>
      <c r="H188" s="52"/>
      <c r="I188" s="61"/>
      <c r="J188" s="62"/>
      <c r="K188" s="129" t="str">
        <f t="shared" si="38"/>
        <v/>
      </c>
      <c r="L188" s="103" t="str">
        <f t="shared" si="39"/>
        <v/>
      </c>
      <c r="M188" s="52">
        <v>0</v>
      </c>
      <c r="N188" s="102" t="str">
        <f t="shared" si="40"/>
        <v/>
      </c>
      <c r="O188" s="103" t="str">
        <f t="shared" si="41"/>
        <v/>
      </c>
      <c r="P188" s="52">
        <v>0</v>
      </c>
      <c r="Q188" s="102" t="str">
        <f t="shared" si="42"/>
        <v/>
      </c>
      <c r="R188" s="103" t="str">
        <f t="shared" si="43"/>
        <v/>
      </c>
      <c r="S188" s="52">
        <v>0</v>
      </c>
      <c r="T188" s="102" t="str">
        <f t="shared" si="44"/>
        <v/>
      </c>
      <c r="U188" s="103" t="str">
        <f t="shared" si="45"/>
        <v/>
      </c>
      <c r="V188" s="52">
        <v>0</v>
      </c>
      <c r="W188" s="87" t="str">
        <f t="shared" si="46"/>
        <v/>
      </c>
      <c r="X188" s="103" t="str">
        <f t="shared" si="47"/>
        <v/>
      </c>
      <c r="Y188" s="52">
        <v>0</v>
      </c>
      <c r="Z188" s="56" t="str">
        <f t="shared" si="48"/>
        <v/>
      </c>
      <c r="AA188" s="56" t="str">
        <f t="shared" si="49"/>
        <v/>
      </c>
      <c r="AB188" s="56" t="str">
        <f t="shared" si="50"/>
        <v/>
      </c>
      <c r="AC188" s="56" t="str">
        <f t="shared" si="51"/>
        <v/>
      </c>
      <c r="AD188" s="56" t="str">
        <f t="shared" si="52"/>
        <v/>
      </c>
      <c r="AE188" s="40"/>
      <c r="AF188" s="40"/>
      <c r="AG188" s="40"/>
      <c r="AH188" s="56" t="str">
        <f t="shared" si="53"/>
        <v/>
      </c>
      <c r="AI188" s="54"/>
      <c r="AJ188" s="54"/>
      <c r="AK188" s="54"/>
      <c r="AL188" s="54"/>
      <c r="AM188" s="54"/>
    </row>
    <row r="189" spans="1:39">
      <c r="A189" s="45" t="str" cm="1">
        <f t="array" ref="A189">IF(H189="PROJECT", CHAR(10) &amp; "- " &amp; _xlfn.TEXTJOIN(CHAR(10) &amp; "- ", TRUE, _xlfn._xlws.FILTER($I$9:$I$1000, ($B$9:$B$1000=B189) * ($H$9:$H$1000="Topic"))), "")</f>
        <v/>
      </c>
      <c r="B189" s="45" t="str">
        <f t="shared" si="37"/>
        <v/>
      </c>
      <c r="C189" s="95"/>
      <c r="D189" s="46"/>
      <c r="E189" s="58"/>
      <c r="F189" s="67"/>
      <c r="G189" s="53"/>
      <c r="H189" s="53"/>
      <c r="I189" s="50"/>
      <c r="J189" s="51"/>
      <c r="K189" s="129" t="str">
        <f t="shared" si="38"/>
        <v/>
      </c>
      <c r="L189" s="103" t="str">
        <f t="shared" si="39"/>
        <v/>
      </c>
      <c r="M189" s="53">
        <v>0</v>
      </c>
      <c r="N189" s="102" t="str">
        <f t="shared" si="40"/>
        <v/>
      </c>
      <c r="O189" s="103" t="str">
        <f t="shared" si="41"/>
        <v/>
      </c>
      <c r="P189" s="53">
        <v>0</v>
      </c>
      <c r="Q189" s="102" t="str">
        <f t="shared" si="42"/>
        <v/>
      </c>
      <c r="R189" s="103" t="str">
        <f t="shared" si="43"/>
        <v/>
      </c>
      <c r="S189" s="53">
        <v>0</v>
      </c>
      <c r="T189" s="102" t="str">
        <f t="shared" si="44"/>
        <v/>
      </c>
      <c r="U189" s="103" t="str">
        <f t="shared" si="45"/>
        <v/>
      </c>
      <c r="V189" s="53">
        <v>0</v>
      </c>
      <c r="W189" s="87" t="str">
        <f t="shared" si="46"/>
        <v/>
      </c>
      <c r="X189" s="103" t="str">
        <f t="shared" si="47"/>
        <v/>
      </c>
      <c r="Y189" s="53">
        <v>0</v>
      </c>
      <c r="Z189" s="56" t="str">
        <f t="shared" si="48"/>
        <v/>
      </c>
      <c r="AA189" s="56" t="str">
        <f t="shared" si="49"/>
        <v/>
      </c>
      <c r="AB189" s="56" t="str">
        <f t="shared" si="50"/>
        <v/>
      </c>
      <c r="AC189" s="56" t="str">
        <f t="shared" si="51"/>
        <v/>
      </c>
      <c r="AD189" s="56" t="str">
        <f t="shared" si="52"/>
        <v/>
      </c>
      <c r="AE189" s="40"/>
      <c r="AF189" s="40"/>
      <c r="AG189" s="40"/>
      <c r="AH189" s="56" t="str">
        <f t="shared" si="53"/>
        <v/>
      </c>
      <c r="AI189" s="54"/>
      <c r="AJ189" s="54"/>
      <c r="AK189" s="54"/>
      <c r="AL189" s="54"/>
      <c r="AM189" s="54"/>
    </row>
    <row r="190" spans="1:39">
      <c r="A190" s="45" t="str" cm="1">
        <f t="array" ref="A190">IF(H190="PROJECT", CHAR(10) &amp; "- " &amp; _xlfn.TEXTJOIN(CHAR(10) &amp; "- ", TRUE, _xlfn._xlws.FILTER($I$9:$I$1000, ($B$9:$B$1000=B190) * ($H$9:$H$1000="Topic"))), "")</f>
        <v/>
      </c>
      <c r="B190" s="45" t="str">
        <f t="shared" si="37"/>
        <v/>
      </c>
      <c r="C190" s="95"/>
      <c r="D190" s="57"/>
      <c r="E190" s="58"/>
      <c r="F190" s="54"/>
      <c r="G190" s="52"/>
      <c r="H190" s="52"/>
      <c r="I190" s="61"/>
      <c r="J190" s="62"/>
      <c r="K190" s="129" t="str">
        <f t="shared" si="38"/>
        <v/>
      </c>
      <c r="L190" s="103" t="str">
        <f t="shared" si="39"/>
        <v/>
      </c>
      <c r="M190" s="52">
        <v>0</v>
      </c>
      <c r="N190" s="102" t="str">
        <f t="shared" si="40"/>
        <v/>
      </c>
      <c r="O190" s="103" t="str">
        <f t="shared" si="41"/>
        <v/>
      </c>
      <c r="P190" s="52">
        <v>0</v>
      </c>
      <c r="Q190" s="102" t="str">
        <f t="shared" si="42"/>
        <v/>
      </c>
      <c r="R190" s="103" t="str">
        <f t="shared" si="43"/>
        <v/>
      </c>
      <c r="S190" s="52">
        <v>0</v>
      </c>
      <c r="T190" s="102" t="str">
        <f t="shared" si="44"/>
        <v/>
      </c>
      <c r="U190" s="103" t="str">
        <f t="shared" si="45"/>
        <v/>
      </c>
      <c r="V190" s="52">
        <v>0</v>
      </c>
      <c r="W190" s="87" t="str">
        <f t="shared" si="46"/>
        <v/>
      </c>
      <c r="X190" s="103" t="str">
        <f t="shared" si="47"/>
        <v/>
      </c>
      <c r="Y190" s="52">
        <v>0</v>
      </c>
      <c r="Z190" s="56" t="str">
        <f t="shared" si="48"/>
        <v/>
      </c>
      <c r="AA190" s="56" t="str">
        <f t="shared" si="49"/>
        <v/>
      </c>
      <c r="AB190" s="56" t="str">
        <f t="shared" si="50"/>
        <v/>
      </c>
      <c r="AC190" s="56" t="str">
        <f t="shared" si="51"/>
        <v/>
      </c>
      <c r="AD190" s="56" t="str">
        <f t="shared" si="52"/>
        <v/>
      </c>
      <c r="AE190" s="40"/>
      <c r="AF190" s="40"/>
      <c r="AG190" s="40"/>
      <c r="AH190" s="56" t="str">
        <f t="shared" si="53"/>
        <v/>
      </c>
      <c r="AI190" s="54"/>
      <c r="AJ190" s="54"/>
      <c r="AK190" s="54"/>
      <c r="AL190" s="54"/>
      <c r="AM190" s="54"/>
    </row>
    <row r="191" spans="1:39">
      <c r="A191" s="45" t="str" cm="1">
        <f t="array" ref="A191">IF(H191="PROJECT", CHAR(10) &amp; "- " &amp; _xlfn.TEXTJOIN(CHAR(10) &amp; "- ", TRUE, _xlfn._xlws.FILTER($I$9:$I$1000, ($B$9:$B$1000=B191) * ($H$9:$H$1000="Topic"))), "")</f>
        <v/>
      </c>
      <c r="B191" s="45" t="str">
        <f t="shared" si="37"/>
        <v/>
      </c>
      <c r="C191" s="95"/>
      <c r="D191" s="46"/>
      <c r="E191" s="58"/>
      <c r="F191" s="67"/>
      <c r="G191" s="53"/>
      <c r="H191" s="53"/>
      <c r="I191" s="50"/>
      <c r="J191" s="51"/>
      <c r="K191" s="129" t="str">
        <f t="shared" si="38"/>
        <v/>
      </c>
      <c r="L191" s="103" t="str">
        <f t="shared" si="39"/>
        <v/>
      </c>
      <c r="M191" s="53">
        <v>0</v>
      </c>
      <c r="N191" s="102" t="str">
        <f t="shared" si="40"/>
        <v/>
      </c>
      <c r="O191" s="103" t="str">
        <f t="shared" si="41"/>
        <v/>
      </c>
      <c r="P191" s="53">
        <v>0</v>
      </c>
      <c r="Q191" s="102" t="str">
        <f t="shared" si="42"/>
        <v/>
      </c>
      <c r="R191" s="103" t="str">
        <f t="shared" si="43"/>
        <v/>
      </c>
      <c r="S191" s="53">
        <v>0</v>
      </c>
      <c r="T191" s="102" t="str">
        <f t="shared" si="44"/>
        <v/>
      </c>
      <c r="U191" s="103" t="str">
        <f t="shared" si="45"/>
        <v/>
      </c>
      <c r="V191" s="53">
        <v>0</v>
      </c>
      <c r="W191" s="87" t="str">
        <f t="shared" si="46"/>
        <v/>
      </c>
      <c r="X191" s="103" t="str">
        <f t="shared" si="47"/>
        <v/>
      </c>
      <c r="Y191" s="53">
        <v>0</v>
      </c>
      <c r="Z191" s="56" t="str">
        <f t="shared" si="48"/>
        <v/>
      </c>
      <c r="AA191" s="56" t="str">
        <f t="shared" si="49"/>
        <v/>
      </c>
      <c r="AB191" s="56" t="str">
        <f t="shared" si="50"/>
        <v/>
      </c>
      <c r="AC191" s="56" t="str">
        <f t="shared" si="51"/>
        <v/>
      </c>
      <c r="AD191" s="56" t="str">
        <f t="shared" si="52"/>
        <v/>
      </c>
      <c r="AE191" s="40"/>
      <c r="AF191" s="40"/>
      <c r="AG191" s="40"/>
      <c r="AH191" s="56" t="str">
        <f t="shared" si="53"/>
        <v/>
      </c>
      <c r="AI191" s="54"/>
      <c r="AJ191" s="54"/>
      <c r="AK191" s="54"/>
      <c r="AL191" s="54"/>
      <c r="AM191" s="54"/>
    </row>
    <row r="192" spans="1:39">
      <c r="A192" s="45" t="str" cm="1">
        <f t="array" ref="A192">IF(H192="PROJECT", CHAR(10) &amp; "- " &amp; _xlfn.TEXTJOIN(CHAR(10) &amp; "- ", TRUE, _xlfn._xlws.FILTER($I$9:$I$1000, ($B$9:$B$1000=B192) * ($H$9:$H$1000="Topic"))), "")</f>
        <v/>
      </c>
      <c r="B192" s="45" t="str">
        <f t="shared" si="37"/>
        <v/>
      </c>
      <c r="C192" s="95"/>
      <c r="D192" s="57"/>
      <c r="E192" s="58"/>
      <c r="F192" s="54"/>
      <c r="G192" s="52"/>
      <c r="H192" s="52"/>
      <c r="I192" s="61"/>
      <c r="J192" s="62"/>
      <c r="K192" s="129" t="str">
        <f t="shared" si="38"/>
        <v/>
      </c>
      <c r="L192" s="103" t="str">
        <f t="shared" si="39"/>
        <v/>
      </c>
      <c r="M192" s="52">
        <v>0</v>
      </c>
      <c r="N192" s="102" t="str">
        <f t="shared" si="40"/>
        <v/>
      </c>
      <c r="O192" s="103" t="str">
        <f t="shared" si="41"/>
        <v/>
      </c>
      <c r="P192" s="52">
        <v>0</v>
      </c>
      <c r="Q192" s="102" t="str">
        <f t="shared" si="42"/>
        <v/>
      </c>
      <c r="R192" s="103" t="str">
        <f t="shared" si="43"/>
        <v/>
      </c>
      <c r="S192" s="52">
        <v>0</v>
      </c>
      <c r="T192" s="102" t="str">
        <f t="shared" si="44"/>
        <v/>
      </c>
      <c r="U192" s="103" t="str">
        <f t="shared" si="45"/>
        <v/>
      </c>
      <c r="V192" s="52">
        <v>0</v>
      </c>
      <c r="W192" s="87" t="str">
        <f t="shared" si="46"/>
        <v/>
      </c>
      <c r="X192" s="103" t="str">
        <f t="shared" si="47"/>
        <v/>
      </c>
      <c r="Y192" s="52">
        <v>0</v>
      </c>
      <c r="Z192" s="56" t="str">
        <f t="shared" si="48"/>
        <v/>
      </c>
      <c r="AA192" s="56" t="str">
        <f t="shared" si="49"/>
        <v/>
      </c>
      <c r="AB192" s="56" t="str">
        <f t="shared" si="50"/>
        <v/>
      </c>
      <c r="AC192" s="56" t="str">
        <f t="shared" si="51"/>
        <v/>
      </c>
      <c r="AD192" s="56" t="str">
        <f t="shared" si="52"/>
        <v/>
      </c>
      <c r="AE192" s="40"/>
      <c r="AF192" s="40"/>
      <c r="AG192" s="40"/>
      <c r="AH192" s="56" t="str">
        <f t="shared" si="53"/>
        <v/>
      </c>
      <c r="AI192" s="54"/>
      <c r="AJ192" s="54"/>
      <c r="AK192" s="54"/>
      <c r="AL192" s="54"/>
      <c r="AM192" s="54"/>
    </row>
    <row r="193" spans="1:39">
      <c r="A193" s="45" t="str" cm="1">
        <f t="array" ref="A193">IF(H193="PROJECT", CHAR(10) &amp; "- " &amp; _xlfn.TEXTJOIN(CHAR(10) &amp; "- ", TRUE, _xlfn._xlws.FILTER($I$9:$I$1000, ($B$9:$B$1000=B193) * ($H$9:$H$1000="Topic"))), "")</f>
        <v/>
      </c>
      <c r="B193" s="45" t="str">
        <f t="shared" si="37"/>
        <v/>
      </c>
      <c r="C193" s="95"/>
      <c r="D193" s="46"/>
      <c r="E193" s="58"/>
      <c r="F193" s="67"/>
      <c r="G193" s="53"/>
      <c r="H193" s="53"/>
      <c r="I193" s="50"/>
      <c r="J193" s="51"/>
      <c r="K193" s="129" t="str">
        <f t="shared" si="38"/>
        <v/>
      </c>
      <c r="L193" s="103" t="str">
        <f t="shared" si="39"/>
        <v/>
      </c>
      <c r="M193" s="53">
        <v>0</v>
      </c>
      <c r="N193" s="102" t="str">
        <f t="shared" si="40"/>
        <v/>
      </c>
      <c r="O193" s="103" t="str">
        <f t="shared" si="41"/>
        <v/>
      </c>
      <c r="P193" s="53">
        <v>0</v>
      </c>
      <c r="Q193" s="102" t="str">
        <f t="shared" si="42"/>
        <v/>
      </c>
      <c r="R193" s="103" t="str">
        <f t="shared" si="43"/>
        <v/>
      </c>
      <c r="S193" s="53">
        <v>0</v>
      </c>
      <c r="T193" s="102" t="str">
        <f t="shared" si="44"/>
        <v/>
      </c>
      <c r="U193" s="103" t="str">
        <f t="shared" si="45"/>
        <v/>
      </c>
      <c r="V193" s="53">
        <v>0</v>
      </c>
      <c r="W193" s="87" t="str">
        <f t="shared" si="46"/>
        <v/>
      </c>
      <c r="X193" s="103" t="str">
        <f t="shared" si="47"/>
        <v/>
      </c>
      <c r="Y193" s="53">
        <v>0</v>
      </c>
      <c r="Z193" s="56" t="str">
        <f t="shared" si="48"/>
        <v/>
      </c>
      <c r="AA193" s="56" t="str">
        <f t="shared" si="49"/>
        <v/>
      </c>
      <c r="AB193" s="56" t="str">
        <f t="shared" si="50"/>
        <v/>
      </c>
      <c r="AC193" s="56" t="str">
        <f t="shared" si="51"/>
        <v/>
      </c>
      <c r="AD193" s="56" t="str">
        <f t="shared" si="52"/>
        <v/>
      </c>
      <c r="AE193" s="40"/>
      <c r="AF193" s="40"/>
      <c r="AG193" s="40"/>
      <c r="AH193" s="56" t="str">
        <f t="shared" si="53"/>
        <v/>
      </c>
      <c r="AI193" s="54"/>
      <c r="AJ193" s="54"/>
      <c r="AK193" s="54"/>
      <c r="AL193" s="54"/>
      <c r="AM193" s="54"/>
    </row>
    <row r="194" spans="1:39">
      <c r="A194" s="45" t="str" cm="1">
        <f t="array" ref="A194">IF(H194="PROJECT", CHAR(10) &amp; "- " &amp; _xlfn.TEXTJOIN(CHAR(10) &amp; "- ", TRUE, _xlfn._xlws.FILTER($I$9:$I$1000, ($B$9:$B$1000=B194) * ($H$9:$H$1000="Topic"))), "")</f>
        <v/>
      </c>
      <c r="B194" s="45" t="str">
        <f t="shared" si="37"/>
        <v/>
      </c>
      <c r="C194" s="95"/>
      <c r="D194" s="57"/>
      <c r="E194" s="58"/>
      <c r="F194" s="54"/>
      <c r="G194" s="52"/>
      <c r="H194" s="52"/>
      <c r="I194" s="61"/>
      <c r="J194" s="62"/>
      <c r="K194" s="129" t="str">
        <f t="shared" si="38"/>
        <v/>
      </c>
      <c r="L194" s="103" t="str">
        <f t="shared" si="39"/>
        <v/>
      </c>
      <c r="M194" s="52">
        <v>0</v>
      </c>
      <c r="N194" s="102" t="str">
        <f t="shared" si="40"/>
        <v/>
      </c>
      <c r="O194" s="103" t="str">
        <f t="shared" si="41"/>
        <v/>
      </c>
      <c r="P194" s="52">
        <v>0</v>
      </c>
      <c r="Q194" s="102" t="str">
        <f t="shared" si="42"/>
        <v/>
      </c>
      <c r="R194" s="103" t="str">
        <f t="shared" si="43"/>
        <v/>
      </c>
      <c r="S194" s="52">
        <v>0</v>
      </c>
      <c r="T194" s="102" t="str">
        <f t="shared" si="44"/>
        <v/>
      </c>
      <c r="U194" s="103" t="str">
        <f t="shared" si="45"/>
        <v/>
      </c>
      <c r="V194" s="52">
        <v>0</v>
      </c>
      <c r="W194" s="87" t="str">
        <f t="shared" si="46"/>
        <v/>
      </c>
      <c r="X194" s="103" t="str">
        <f t="shared" si="47"/>
        <v/>
      </c>
      <c r="Y194" s="52">
        <v>0</v>
      </c>
      <c r="Z194" s="56" t="str">
        <f t="shared" si="48"/>
        <v/>
      </c>
      <c r="AA194" s="56" t="str">
        <f t="shared" si="49"/>
        <v/>
      </c>
      <c r="AB194" s="56" t="str">
        <f t="shared" si="50"/>
        <v/>
      </c>
      <c r="AC194" s="56" t="str">
        <f t="shared" si="51"/>
        <v/>
      </c>
      <c r="AD194" s="56" t="str">
        <f t="shared" si="52"/>
        <v/>
      </c>
      <c r="AE194" s="40"/>
      <c r="AF194" s="40"/>
      <c r="AG194" s="40"/>
      <c r="AH194" s="56" t="str">
        <f t="shared" si="53"/>
        <v/>
      </c>
      <c r="AI194" s="54"/>
      <c r="AJ194" s="54"/>
      <c r="AK194" s="54"/>
      <c r="AL194" s="54"/>
      <c r="AM194" s="54"/>
    </row>
    <row r="195" spans="1:39">
      <c r="A195" s="45" t="str" cm="1">
        <f t="array" ref="A195">IF(H195="PROJECT", CHAR(10) &amp; "- " &amp; _xlfn.TEXTJOIN(CHAR(10) &amp; "- ", TRUE, _xlfn._xlws.FILTER($I$9:$I$1000, ($B$9:$B$1000=B195) * ($H$9:$H$1000="Topic"))), "")</f>
        <v/>
      </c>
      <c r="B195" s="45" t="str">
        <f t="shared" si="37"/>
        <v/>
      </c>
      <c r="C195" s="95"/>
      <c r="D195" s="46"/>
      <c r="E195" s="58"/>
      <c r="F195" s="67"/>
      <c r="G195" s="53"/>
      <c r="H195" s="53"/>
      <c r="I195" s="50"/>
      <c r="J195" s="51"/>
      <c r="K195" s="129" t="str">
        <f t="shared" si="38"/>
        <v/>
      </c>
      <c r="L195" s="103" t="str">
        <f t="shared" si="39"/>
        <v/>
      </c>
      <c r="M195" s="53">
        <v>0</v>
      </c>
      <c r="N195" s="102" t="str">
        <f t="shared" si="40"/>
        <v/>
      </c>
      <c r="O195" s="103" t="str">
        <f t="shared" si="41"/>
        <v/>
      </c>
      <c r="P195" s="53">
        <v>0</v>
      </c>
      <c r="Q195" s="102" t="str">
        <f t="shared" si="42"/>
        <v/>
      </c>
      <c r="R195" s="103" t="str">
        <f t="shared" si="43"/>
        <v/>
      </c>
      <c r="S195" s="53">
        <v>0</v>
      </c>
      <c r="T195" s="102" t="str">
        <f t="shared" si="44"/>
        <v/>
      </c>
      <c r="U195" s="103" t="str">
        <f t="shared" si="45"/>
        <v/>
      </c>
      <c r="V195" s="53">
        <v>0</v>
      </c>
      <c r="W195" s="87" t="str">
        <f t="shared" si="46"/>
        <v/>
      </c>
      <c r="X195" s="103" t="str">
        <f t="shared" si="47"/>
        <v/>
      </c>
      <c r="Y195" s="53">
        <v>0</v>
      </c>
      <c r="Z195" s="56" t="str">
        <f t="shared" si="48"/>
        <v/>
      </c>
      <c r="AA195" s="56" t="str">
        <f t="shared" si="49"/>
        <v/>
      </c>
      <c r="AB195" s="56" t="str">
        <f t="shared" si="50"/>
        <v/>
      </c>
      <c r="AC195" s="56" t="str">
        <f t="shared" si="51"/>
        <v/>
      </c>
      <c r="AD195" s="56" t="str">
        <f t="shared" si="52"/>
        <v/>
      </c>
      <c r="AE195" s="40"/>
      <c r="AF195" s="40"/>
      <c r="AG195" s="40"/>
      <c r="AH195" s="56" t="str">
        <f t="shared" si="53"/>
        <v/>
      </c>
      <c r="AI195" s="54"/>
      <c r="AJ195" s="54"/>
      <c r="AK195" s="54"/>
      <c r="AL195" s="54"/>
      <c r="AM195" s="54"/>
    </row>
    <row r="196" spans="1:39">
      <c r="A196" s="45" t="str" cm="1">
        <f t="array" ref="A196">IF(H196="PROJECT", CHAR(10) &amp; "- " &amp; _xlfn.TEXTJOIN(CHAR(10) &amp; "- ", TRUE, _xlfn._xlws.FILTER($I$9:$I$1000, ($B$9:$B$1000=B196) * ($H$9:$H$1000="Topic"))), "")</f>
        <v/>
      </c>
      <c r="B196" s="45" t="str">
        <f t="shared" si="37"/>
        <v/>
      </c>
      <c r="C196" s="95"/>
      <c r="D196" s="57"/>
      <c r="E196" s="58"/>
      <c r="F196" s="54"/>
      <c r="G196" s="52"/>
      <c r="H196" s="52"/>
      <c r="I196" s="61"/>
      <c r="J196" s="62"/>
      <c r="K196" s="129" t="str">
        <f t="shared" si="38"/>
        <v/>
      </c>
      <c r="L196" s="103" t="str">
        <f t="shared" si="39"/>
        <v/>
      </c>
      <c r="M196" s="52">
        <v>0</v>
      </c>
      <c r="N196" s="102" t="str">
        <f t="shared" si="40"/>
        <v/>
      </c>
      <c r="O196" s="103" t="str">
        <f t="shared" si="41"/>
        <v/>
      </c>
      <c r="P196" s="52">
        <v>0</v>
      </c>
      <c r="Q196" s="102" t="str">
        <f t="shared" si="42"/>
        <v/>
      </c>
      <c r="R196" s="103" t="str">
        <f t="shared" si="43"/>
        <v/>
      </c>
      <c r="S196" s="52">
        <v>0</v>
      </c>
      <c r="T196" s="102" t="str">
        <f t="shared" si="44"/>
        <v/>
      </c>
      <c r="U196" s="103" t="str">
        <f t="shared" si="45"/>
        <v/>
      </c>
      <c r="V196" s="52">
        <v>0</v>
      </c>
      <c r="W196" s="87" t="str">
        <f t="shared" si="46"/>
        <v/>
      </c>
      <c r="X196" s="103" t="str">
        <f t="shared" si="47"/>
        <v/>
      </c>
      <c r="Y196" s="52">
        <v>0</v>
      </c>
      <c r="Z196" s="56" t="str">
        <f t="shared" si="48"/>
        <v/>
      </c>
      <c r="AA196" s="56" t="str">
        <f t="shared" si="49"/>
        <v/>
      </c>
      <c r="AB196" s="56" t="str">
        <f t="shared" si="50"/>
        <v/>
      </c>
      <c r="AC196" s="56" t="str">
        <f t="shared" si="51"/>
        <v/>
      </c>
      <c r="AD196" s="56" t="str">
        <f t="shared" si="52"/>
        <v/>
      </c>
      <c r="AE196" s="40"/>
      <c r="AF196" s="40"/>
      <c r="AG196" s="40"/>
      <c r="AH196" s="56" t="str">
        <f t="shared" si="53"/>
        <v/>
      </c>
      <c r="AI196" s="54"/>
      <c r="AJ196" s="54"/>
      <c r="AK196" s="54"/>
      <c r="AL196" s="54"/>
      <c r="AM196" s="54"/>
    </row>
    <row r="197" spans="1:39">
      <c r="A197" s="45" t="str" cm="1">
        <f t="array" ref="A197">IF(H197="PROJECT", CHAR(10) &amp; "- " &amp; _xlfn.TEXTJOIN(CHAR(10) &amp; "- ", TRUE, _xlfn._xlws.FILTER($I$9:$I$1000, ($B$9:$B$1000=B197) * ($H$9:$H$1000="Topic"))), "")</f>
        <v/>
      </c>
      <c r="B197" s="45" t="str">
        <f t="shared" si="37"/>
        <v/>
      </c>
      <c r="C197" s="95"/>
      <c r="D197" s="46"/>
      <c r="E197" s="58"/>
      <c r="F197" s="67"/>
      <c r="G197" s="53"/>
      <c r="H197" s="53"/>
      <c r="I197" s="50"/>
      <c r="J197" s="51"/>
      <c r="K197" s="129" t="str">
        <f t="shared" si="38"/>
        <v/>
      </c>
      <c r="L197" s="103" t="str">
        <f t="shared" si="39"/>
        <v/>
      </c>
      <c r="M197" s="53">
        <v>0</v>
      </c>
      <c r="N197" s="102" t="str">
        <f t="shared" si="40"/>
        <v/>
      </c>
      <c r="O197" s="103" t="str">
        <f t="shared" si="41"/>
        <v/>
      </c>
      <c r="P197" s="53">
        <v>0</v>
      </c>
      <c r="Q197" s="102" t="str">
        <f t="shared" si="42"/>
        <v/>
      </c>
      <c r="R197" s="103" t="str">
        <f t="shared" si="43"/>
        <v/>
      </c>
      <c r="S197" s="53">
        <v>0</v>
      </c>
      <c r="T197" s="102" t="str">
        <f t="shared" si="44"/>
        <v/>
      </c>
      <c r="U197" s="103" t="str">
        <f t="shared" si="45"/>
        <v/>
      </c>
      <c r="V197" s="53">
        <v>0</v>
      </c>
      <c r="W197" s="87" t="str">
        <f t="shared" si="46"/>
        <v/>
      </c>
      <c r="X197" s="103" t="str">
        <f t="shared" si="47"/>
        <v/>
      </c>
      <c r="Y197" s="53">
        <v>0</v>
      </c>
      <c r="Z197" s="56" t="str">
        <f t="shared" si="48"/>
        <v/>
      </c>
      <c r="AA197" s="56" t="str">
        <f t="shared" si="49"/>
        <v/>
      </c>
      <c r="AB197" s="56" t="str">
        <f t="shared" si="50"/>
        <v/>
      </c>
      <c r="AC197" s="56" t="str">
        <f t="shared" si="51"/>
        <v/>
      </c>
      <c r="AD197" s="56" t="str">
        <f t="shared" si="52"/>
        <v/>
      </c>
      <c r="AE197" s="40"/>
      <c r="AF197" s="40"/>
      <c r="AG197" s="40"/>
      <c r="AH197" s="56" t="str">
        <f t="shared" si="53"/>
        <v/>
      </c>
      <c r="AI197" s="54"/>
      <c r="AJ197" s="54"/>
      <c r="AK197" s="54"/>
      <c r="AL197" s="54"/>
      <c r="AM197" s="54"/>
    </row>
    <row r="198" spans="1:39">
      <c r="A198" s="45" t="str" cm="1">
        <f t="array" ref="A198">IF(H198="PROJECT", CHAR(10) &amp; "- " &amp; _xlfn.TEXTJOIN(CHAR(10) &amp; "- ", TRUE, _xlfn._xlws.FILTER($I$9:$I$1000, ($B$9:$B$1000=B198) * ($H$9:$H$1000="Topic"))), "")</f>
        <v/>
      </c>
      <c r="B198" s="45" t="str">
        <f t="shared" si="37"/>
        <v/>
      </c>
      <c r="C198" s="95"/>
      <c r="D198" s="57"/>
      <c r="E198" s="58"/>
      <c r="F198" s="54"/>
      <c r="G198" s="52"/>
      <c r="H198" s="52"/>
      <c r="I198" s="61"/>
      <c r="J198" s="62"/>
      <c r="K198" s="129" t="str">
        <f t="shared" si="38"/>
        <v/>
      </c>
      <c r="L198" s="103" t="str">
        <f t="shared" si="39"/>
        <v/>
      </c>
      <c r="M198" s="52">
        <v>0</v>
      </c>
      <c r="N198" s="102" t="str">
        <f t="shared" si="40"/>
        <v/>
      </c>
      <c r="O198" s="103" t="str">
        <f t="shared" si="41"/>
        <v/>
      </c>
      <c r="P198" s="52">
        <v>0</v>
      </c>
      <c r="Q198" s="102" t="str">
        <f t="shared" si="42"/>
        <v/>
      </c>
      <c r="R198" s="103" t="str">
        <f t="shared" si="43"/>
        <v/>
      </c>
      <c r="S198" s="52">
        <v>0</v>
      </c>
      <c r="T198" s="102" t="str">
        <f t="shared" si="44"/>
        <v/>
      </c>
      <c r="U198" s="103" t="str">
        <f t="shared" si="45"/>
        <v/>
      </c>
      <c r="V198" s="52">
        <v>0</v>
      </c>
      <c r="W198" s="87" t="str">
        <f t="shared" si="46"/>
        <v/>
      </c>
      <c r="X198" s="103" t="str">
        <f t="shared" si="47"/>
        <v/>
      </c>
      <c r="Y198" s="52">
        <v>0</v>
      </c>
      <c r="Z198" s="56" t="str">
        <f t="shared" si="48"/>
        <v/>
      </c>
      <c r="AA198" s="56" t="str">
        <f t="shared" si="49"/>
        <v/>
      </c>
      <c r="AB198" s="56" t="str">
        <f t="shared" si="50"/>
        <v/>
      </c>
      <c r="AC198" s="56" t="str">
        <f t="shared" si="51"/>
        <v/>
      </c>
      <c r="AD198" s="56" t="str">
        <f t="shared" si="52"/>
        <v/>
      </c>
      <c r="AE198" s="40"/>
      <c r="AF198" s="40"/>
      <c r="AG198" s="40"/>
      <c r="AH198" s="56" t="str">
        <f t="shared" si="53"/>
        <v/>
      </c>
      <c r="AI198" s="54"/>
      <c r="AJ198" s="54"/>
      <c r="AK198" s="54"/>
      <c r="AL198" s="54"/>
      <c r="AM198" s="54"/>
    </row>
    <row r="199" spans="1:39">
      <c r="A199" s="45" t="str" cm="1">
        <f t="array" ref="A199">IF(H199="PROJECT", CHAR(10) &amp; "- " &amp; _xlfn.TEXTJOIN(CHAR(10) &amp; "- ", TRUE, _xlfn._xlws.FILTER($I$9:$I$1000, ($B$9:$B$1000=B199) * ($H$9:$H$1000="Topic"))), "")</f>
        <v/>
      </c>
      <c r="B199" s="45" t="str">
        <f t="shared" si="37"/>
        <v/>
      </c>
      <c r="C199" s="95"/>
      <c r="D199" s="46"/>
      <c r="E199" s="58"/>
      <c r="F199" s="67"/>
      <c r="G199" s="53"/>
      <c r="H199" s="53"/>
      <c r="I199" s="50"/>
      <c r="J199" s="51"/>
      <c r="K199" s="129" t="str">
        <f t="shared" si="38"/>
        <v/>
      </c>
      <c r="L199" s="103" t="str">
        <f t="shared" si="39"/>
        <v/>
      </c>
      <c r="M199" s="53">
        <v>0</v>
      </c>
      <c r="N199" s="102" t="str">
        <f t="shared" si="40"/>
        <v/>
      </c>
      <c r="O199" s="103" t="str">
        <f t="shared" si="41"/>
        <v/>
      </c>
      <c r="P199" s="53">
        <v>0</v>
      </c>
      <c r="Q199" s="102" t="str">
        <f t="shared" si="42"/>
        <v/>
      </c>
      <c r="R199" s="103" t="str">
        <f t="shared" si="43"/>
        <v/>
      </c>
      <c r="S199" s="53">
        <v>0</v>
      </c>
      <c r="T199" s="102" t="str">
        <f t="shared" si="44"/>
        <v/>
      </c>
      <c r="U199" s="103" t="str">
        <f t="shared" si="45"/>
        <v/>
      </c>
      <c r="V199" s="53">
        <v>0</v>
      </c>
      <c r="W199" s="87" t="str">
        <f t="shared" si="46"/>
        <v/>
      </c>
      <c r="X199" s="103" t="str">
        <f t="shared" si="47"/>
        <v/>
      </c>
      <c r="Y199" s="53">
        <v>0</v>
      </c>
      <c r="Z199" s="56" t="str">
        <f t="shared" si="48"/>
        <v/>
      </c>
      <c r="AA199" s="56" t="str">
        <f t="shared" si="49"/>
        <v/>
      </c>
      <c r="AB199" s="56" t="str">
        <f t="shared" si="50"/>
        <v/>
      </c>
      <c r="AC199" s="56" t="str">
        <f t="shared" si="51"/>
        <v/>
      </c>
      <c r="AD199" s="56" t="str">
        <f t="shared" si="52"/>
        <v/>
      </c>
      <c r="AE199" s="40"/>
      <c r="AF199" s="40"/>
      <c r="AG199" s="40"/>
      <c r="AH199" s="56" t="str">
        <f t="shared" si="53"/>
        <v/>
      </c>
      <c r="AI199" s="54"/>
      <c r="AJ199" s="54"/>
      <c r="AK199" s="54"/>
      <c r="AL199" s="54"/>
      <c r="AM199" s="54"/>
    </row>
    <row r="200" spans="1:39">
      <c r="A200" s="45" t="str" cm="1">
        <f t="array" ref="A200">IF(H200="PROJECT", CHAR(10) &amp; "- " &amp; _xlfn.TEXTJOIN(CHAR(10) &amp; "- ", TRUE, _xlfn._xlws.FILTER($I$9:$I$1000, ($B$9:$B$1000=B200) * ($H$9:$H$1000="Topic"))), "")</f>
        <v/>
      </c>
      <c r="B200" s="45" t="str">
        <f t="shared" si="37"/>
        <v/>
      </c>
      <c r="C200" s="95"/>
      <c r="D200" s="68"/>
      <c r="E200" s="58"/>
      <c r="F200" s="54"/>
      <c r="G200" s="69"/>
      <c r="H200" s="69"/>
      <c r="I200" s="70"/>
      <c r="J200" s="71"/>
      <c r="K200" s="129" t="str">
        <f t="shared" si="38"/>
        <v/>
      </c>
      <c r="L200" s="103" t="str">
        <f t="shared" si="39"/>
        <v/>
      </c>
      <c r="M200" s="69">
        <v>0</v>
      </c>
      <c r="N200" s="102" t="str">
        <f t="shared" si="40"/>
        <v/>
      </c>
      <c r="O200" s="103" t="str">
        <f t="shared" si="41"/>
        <v/>
      </c>
      <c r="P200" s="69">
        <v>0</v>
      </c>
      <c r="Q200" s="102" t="str">
        <f t="shared" si="42"/>
        <v/>
      </c>
      <c r="R200" s="103" t="str">
        <f t="shared" si="43"/>
        <v/>
      </c>
      <c r="S200" s="69">
        <v>0</v>
      </c>
      <c r="T200" s="102" t="str">
        <f t="shared" si="44"/>
        <v/>
      </c>
      <c r="U200" s="103" t="str">
        <f t="shared" si="45"/>
        <v/>
      </c>
      <c r="V200" s="69">
        <v>0</v>
      </c>
      <c r="W200" s="87" t="str">
        <f t="shared" si="46"/>
        <v/>
      </c>
      <c r="X200" s="103" t="str">
        <f t="shared" si="47"/>
        <v/>
      </c>
      <c r="Y200" s="69">
        <v>0</v>
      </c>
      <c r="Z200" s="56" t="str">
        <f t="shared" si="48"/>
        <v/>
      </c>
      <c r="AA200" s="56" t="str">
        <f t="shared" si="49"/>
        <v/>
      </c>
      <c r="AB200" s="56" t="str">
        <f t="shared" si="50"/>
        <v/>
      </c>
      <c r="AC200" s="56" t="str">
        <f t="shared" si="51"/>
        <v/>
      </c>
      <c r="AD200" s="56" t="str">
        <f t="shared" si="52"/>
        <v/>
      </c>
      <c r="AE200" s="40"/>
      <c r="AF200" s="40"/>
      <c r="AG200" s="40"/>
      <c r="AH200" s="56" t="str">
        <f t="shared" si="53"/>
        <v/>
      </c>
      <c r="AI200" s="54"/>
      <c r="AJ200" s="54"/>
      <c r="AK200" s="54"/>
      <c r="AL200" s="54"/>
      <c r="AM200" s="54"/>
    </row>
    <row r="201" spans="1:39">
      <c r="D201" s="72"/>
      <c r="F201" s="72"/>
      <c r="G201" s="72"/>
      <c r="H201" s="72"/>
      <c r="I201" s="72"/>
      <c r="J201" s="72"/>
      <c r="K201" s="72"/>
      <c r="L201" s="72"/>
      <c r="M201" s="72"/>
      <c r="N201" s="72"/>
      <c r="O201" s="72"/>
      <c r="P201" s="72"/>
      <c r="Q201" s="72"/>
      <c r="R201" s="72"/>
      <c r="S201" s="72"/>
      <c r="T201" s="72"/>
      <c r="U201" s="72"/>
      <c r="V201" s="72"/>
      <c r="W201" s="72"/>
      <c r="X201" s="72"/>
      <c r="Y201" s="72"/>
      <c r="Z201" s="72"/>
      <c r="AA201" s="72"/>
      <c r="AB201" s="72"/>
      <c r="AC201" s="72"/>
      <c r="AD201" s="72"/>
      <c r="AE201" s="72"/>
      <c r="AF201" s="72"/>
      <c r="AG201" s="72"/>
    </row>
    <row r="202" spans="1:39">
      <c r="D202" s="72"/>
      <c r="F202" s="72"/>
      <c r="G202" s="72"/>
      <c r="H202" s="72"/>
      <c r="I202" s="72"/>
      <c r="J202" s="72"/>
      <c r="K202" s="72"/>
      <c r="L202" s="72"/>
      <c r="M202" s="72"/>
      <c r="N202" s="72"/>
      <c r="O202" s="72"/>
      <c r="P202" s="72"/>
      <c r="Q202" s="72"/>
      <c r="R202" s="72"/>
      <c r="S202" s="72"/>
      <c r="T202" s="72"/>
      <c r="U202" s="72"/>
      <c r="V202" s="72"/>
      <c r="W202" s="72"/>
      <c r="X202" s="72"/>
      <c r="Y202" s="72"/>
      <c r="Z202" s="72"/>
      <c r="AA202" s="72"/>
      <c r="AB202" s="72"/>
      <c r="AC202" s="72"/>
      <c r="AD202" s="72"/>
      <c r="AE202" s="72"/>
      <c r="AF202" s="72"/>
      <c r="AG202" s="72"/>
    </row>
    <row r="203" spans="1:39">
      <c r="D203" s="72"/>
      <c r="F203" s="72"/>
      <c r="G203" s="72"/>
      <c r="H203" s="72"/>
      <c r="I203" s="72"/>
      <c r="J203" s="72"/>
      <c r="K203" s="72"/>
      <c r="L203" s="72"/>
      <c r="M203" s="72"/>
      <c r="N203" s="72"/>
      <c r="O203" s="72"/>
      <c r="P203" s="72"/>
      <c r="Q203" s="72"/>
      <c r="R203" s="72"/>
      <c r="S203" s="72"/>
      <c r="T203" s="72"/>
      <c r="U203" s="72"/>
      <c r="V203" s="72"/>
      <c r="W203" s="72"/>
      <c r="X203" s="72"/>
      <c r="Y203" s="72"/>
      <c r="Z203" s="72"/>
      <c r="AA203" s="72"/>
      <c r="AB203" s="72"/>
      <c r="AC203" s="72"/>
      <c r="AD203" s="72"/>
      <c r="AE203" s="72"/>
      <c r="AF203" s="72"/>
      <c r="AG203" s="72"/>
    </row>
    <row r="204" spans="1:39">
      <c r="D204" s="72"/>
      <c r="F204" s="72"/>
      <c r="G204" s="72"/>
      <c r="H204" s="72"/>
      <c r="I204" s="72"/>
      <c r="J204" s="72"/>
      <c r="K204" s="72"/>
      <c r="L204" s="72"/>
      <c r="M204" s="72"/>
      <c r="N204" s="72"/>
      <c r="O204" s="72"/>
      <c r="P204" s="72"/>
      <c r="Q204" s="72"/>
      <c r="R204" s="72"/>
      <c r="S204" s="72"/>
      <c r="T204" s="72"/>
      <c r="U204" s="72"/>
      <c r="V204" s="72"/>
      <c r="W204" s="72"/>
      <c r="X204" s="72"/>
      <c r="Y204" s="72"/>
      <c r="Z204" s="72"/>
      <c r="AA204" s="72"/>
      <c r="AB204" s="72"/>
      <c r="AC204" s="72"/>
      <c r="AD204" s="72"/>
      <c r="AE204" s="72"/>
      <c r="AF204" s="72"/>
      <c r="AG204" s="72"/>
    </row>
    <row r="205" spans="1:39">
      <c r="D205" s="72"/>
      <c r="F205" s="72"/>
      <c r="G205" s="72"/>
      <c r="H205" s="72"/>
      <c r="I205" s="72"/>
      <c r="J205" s="72"/>
      <c r="K205" s="72"/>
      <c r="L205" s="72"/>
      <c r="M205" s="72"/>
      <c r="N205" s="72"/>
      <c r="O205" s="72"/>
      <c r="P205" s="72"/>
      <c r="Q205" s="72"/>
      <c r="R205" s="72"/>
      <c r="S205" s="72"/>
      <c r="T205" s="72"/>
      <c r="U205" s="72"/>
      <c r="V205" s="72"/>
      <c r="W205" s="72"/>
      <c r="X205" s="72"/>
      <c r="Y205" s="72"/>
      <c r="Z205" s="72"/>
      <c r="AA205" s="72"/>
      <c r="AB205" s="72"/>
      <c r="AC205" s="72"/>
      <c r="AD205" s="72"/>
      <c r="AE205" s="72"/>
      <c r="AF205" s="72"/>
      <c r="AG205" s="72"/>
    </row>
    <row r="206" spans="1:39">
      <c r="D206" s="72"/>
      <c r="F206" s="72"/>
      <c r="G206" s="72"/>
      <c r="H206" s="72"/>
      <c r="I206" s="72"/>
      <c r="J206" s="72"/>
      <c r="K206" s="72"/>
      <c r="L206" s="72"/>
      <c r="M206" s="72"/>
      <c r="N206" s="72"/>
      <c r="O206" s="72"/>
      <c r="P206" s="72"/>
      <c r="Q206" s="72"/>
      <c r="R206" s="72"/>
      <c r="S206" s="72"/>
      <c r="T206" s="72"/>
      <c r="U206" s="72"/>
      <c r="V206" s="72"/>
      <c r="W206" s="72"/>
      <c r="X206" s="72"/>
      <c r="Y206" s="72"/>
      <c r="Z206" s="72"/>
      <c r="AA206" s="72"/>
      <c r="AB206" s="72"/>
      <c r="AC206" s="72"/>
      <c r="AD206" s="72"/>
      <c r="AE206" s="72"/>
      <c r="AF206" s="72"/>
      <c r="AG206" s="72"/>
    </row>
    <row r="207" spans="1:39">
      <c r="D207" s="72"/>
      <c r="F207" s="72"/>
      <c r="G207" s="72"/>
      <c r="H207" s="72"/>
      <c r="I207" s="72"/>
      <c r="J207" s="72"/>
      <c r="K207" s="72"/>
      <c r="L207" s="72"/>
      <c r="M207" s="72"/>
      <c r="N207" s="72"/>
      <c r="O207" s="72"/>
      <c r="P207" s="72"/>
      <c r="Q207" s="72"/>
      <c r="R207" s="72"/>
      <c r="S207" s="72"/>
      <c r="T207" s="72"/>
      <c r="U207" s="72"/>
      <c r="V207" s="72"/>
      <c r="W207" s="72"/>
      <c r="X207" s="72"/>
      <c r="Y207" s="72"/>
      <c r="Z207" s="72"/>
      <c r="AA207" s="72"/>
      <c r="AB207" s="72"/>
      <c r="AC207" s="72"/>
      <c r="AD207" s="72"/>
      <c r="AE207" s="72"/>
      <c r="AF207" s="72"/>
      <c r="AG207" s="72"/>
    </row>
    <row r="208" spans="1:39">
      <c r="D208" s="72"/>
      <c r="F208" s="72"/>
      <c r="G208" s="72"/>
      <c r="H208" s="72"/>
      <c r="I208" s="72"/>
      <c r="J208" s="72"/>
      <c r="K208" s="72"/>
      <c r="L208" s="72"/>
      <c r="M208" s="72"/>
      <c r="N208" s="72"/>
      <c r="O208" s="72"/>
      <c r="P208" s="72"/>
      <c r="Q208" s="72"/>
      <c r="R208" s="72"/>
      <c r="S208" s="72"/>
      <c r="T208" s="72"/>
      <c r="U208" s="72"/>
      <c r="V208" s="72"/>
      <c r="W208" s="72"/>
      <c r="X208" s="72"/>
      <c r="Y208" s="72"/>
      <c r="Z208" s="72"/>
      <c r="AA208" s="72"/>
      <c r="AB208" s="72"/>
      <c r="AC208" s="72"/>
      <c r="AD208" s="72"/>
      <c r="AE208" s="72"/>
      <c r="AF208" s="72"/>
      <c r="AG208" s="72"/>
    </row>
    <row r="209" spans="4:33">
      <c r="D209" s="72"/>
      <c r="F209" s="72"/>
      <c r="G209" s="72"/>
      <c r="H209" s="72"/>
      <c r="I209" s="72"/>
      <c r="J209" s="72"/>
      <c r="K209" s="72"/>
      <c r="L209" s="72"/>
      <c r="M209" s="72"/>
      <c r="N209" s="72"/>
      <c r="O209" s="72"/>
      <c r="P209" s="72"/>
      <c r="Q209" s="72"/>
      <c r="R209" s="72"/>
      <c r="S209" s="72"/>
      <c r="T209" s="72"/>
      <c r="U209" s="72"/>
      <c r="V209" s="72"/>
      <c r="W209" s="72"/>
      <c r="X209" s="72"/>
      <c r="Y209" s="72"/>
      <c r="Z209" s="72"/>
      <c r="AA209" s="72"/>
      <c r="AB209" s="72"/>
      <c r="AC209" s="72"/>
      <c r="AD209" s="72"/>
      <c r="AE209" s="72"/>
      <c r="AF209" s="72"/>
      <c r="AG209" s="72"/>
    </row>
  </sheetData>
  <mergeCells count="6">
    <mergeCell ref="AK7:AM7"/>
    <mergeCell ref="K2:M2"/>
    <mergeCell ref="N2:P2"/>
    <mergeCell ref="Q2:S2"/>
    <mergeCell ref="T2:V2"/>
    <mergeCell ref="W2:Y2"/>
  </mergeCells>
  <conditionalFormatting sqref="D1:D2 D3:E4 D5:D6 D7:E1048576">
    <cfRule type="cellIs" dxfId="82" priority="17" operator="equal">
      <formula>"No"</formula>
    </cfRule>
  </conditionalFormatting>
  <conditionalFormatting sqref="D9:D200 I9:L200">
    <cfRule type="expression" dxfId="81" priority="18">
      <formula>$H9="PROJECT"</formula>
    </cfRule>
  </conditionalFormatting>
  <conditionalFormatting sqref="G9:G200">
    <cfRule type="cellIs" dxfId="80" priority="24" operator="equal">
      <formula>"Beginner"</formula>
    </cfRule>
    <cfRule type="cellIs" dxfId="79" priority="25" operator="equal">
      <formula>"Intermediate"</formula>
    </cfRule>
    <cfRule type="cellIs" dxfId="78" priority="26" operator="equal">
      <formula>"Advanced"</formula>
    </cfRule>
  </conditionalFormatting>
  <conditionalFormatting sqref="H9:H200">
    <cfRule type="cellIs" dxfId="77" priority="23" operator="equal">
      <formula>"PROJECT"</formula>
    </cfRule>
  </conditionalFormatting>
  <conditionalFormatting sqref="K9:L200">
    <cfRule type="expression" dxfId="76" priority="27">
      <formula>M9=1</formula>
    </cfRule>
    <cfRule type="expression" dxfId="75" priority="28">
      <formula>M9=-1</formula>
    </cfRule>
  </conditionalFormatting>
  <conditionalFormatting sqref="N9:O200">
    <cfRule type="expression" dxfId="74" priority="14">
      <formula>$H9="PROJECT"</formula>
    </cfRule>
    <cfRule type="expression" dxfId="73" priority="15">
      <formula>P9=1</formula>
    </cfRule>
    <cfRule type="expression" dxfId="72" priority="16">
      <formula>P9=-1</formula>
    </cfRule>
  </conditionalFormatting>
  <conditionalFormatting sqref="O41:O200">
    <cfRule type="expression" dxfId="71" priority="30">
      <formula>Q41=1</formula>
    </cfRule>
    <cfRule type="expression" dxfId="70" priority="31">
      <formula>Q41=-1</formula>
    </cfRule>
  </conditionalFormatting>
  <conditionalFormatting sqref="Q9:R200">
    <cfRule type="expression" dxfId="69" priority="11">
      <formula>$H9="PROJECT"</formula>
    </cfRule>
    <cfRule type="expression" dxfId="68" priority="12">
      <formula>S9=1</formula>
    </cfRule>
    <cfRule type="expression" dxfId="67" priority="13">
      <formula>S9=-1</formula>
    </cfRule>
  </conditionalFormatting>
  <conditionalFormatting sqref="T9:U200">
    <cfRule type="expression" dxfId="66" priority="6">
      <formula>$H9="PROJECT"</formula>
    </cfRule>
    <cfRule type="expression" dxfId="65" priority="7">
      <formula>V9=1</formula>
    </cfRule>
    <cfRule type="expression" dxfId="64" priority="8">
      <formula>V9=-1</formula>
    </cfRule>
  </conditionalFormatting>
  <conditionalFormatting sqref="U10:U200">
    <cfRule type="expression" dxfId="63" priority="9">
      <formula>W10=1</formula>
    </cfRule>
    <cfRule type="expression" dxfId="62" priority="10">
      <formula>W10=-1</formula>
    </cfRule>
  </conditionalFormatting>
  <conditionalFormatting sqref="W9:X200">
    <cfRule type="expression" dxfId="61" priority="1">
      <formula>$H9="PROJECT"</formula>
    </cfRule>
    <cfRule type="expression" dxfId="60" priority="2">
      <formula>Y9=1</formula>
    </cfRule>
    <cfRule type="expression" dxfId="59" priority="3">
      <formula>Y9=-1</formula>
    </cfRule>
  </conditionalFormatting>
  <conditionalFormatting sqref="X10:X200">
    <cfRule type="expression" dxfId="58" priority="4">
      <formula>Z10=1</formula>
    </cfRule>
    <cfRule type="expression" dxfId="57" priority="5">
      <formula>Z10=-1</formula>
    </cfRule>
  </conditionalFormatting>
  <pageMargins left="0.7" right="0.7" top="0.75" bottom="0.75" header="0.3" footer="0.3"/>
  <pageSetup orientation="portrait" horizontalDpi="4294967292" verticalDpi="0" r:id="rId1"/>
  <extLst>
    <ext xmlns:x14="http://schemas.microsoft.com/office/spreadsheetml/2009/9/main" uri="{78C0D931-6437-407d-A8EE-F0AAD7539E65}">
      <x14:conditionalFormattings>
        <x14:conditionalFormatting xmlns:xm="http://schemas.microsoft.com/office/excel/2006/main">
          <x14:cfRule type="iconSet" priority="29" id="{2FEE3AD7-75A2-4C8C-AD82-90792546F0BA}">
            <x14:iconSet iconSet="3Symbols" custom="1">
              <x14:cfvo type="percent">
                <xm:f>0</xm:f>
              </x14:cfvo>
              <x14:cfvo type="num">
                <xm:f>0</xm:f>
              </x14:cfvo>
              <x14:cfvo type="num">
                <xm:f>1</xm:f>
              </x14:cfvo>
              <x14:cfIcon iconSet="3Symbols" iconId="1"/>
              <x14:cfIcon iconSet="3Symbols" iconId="0"/>
              <x14:cfIcon iconSet="3Symbols" iconId="2"/>
            </x14:iconSet>
          </x14:cfRule>
          <xm:sqref>M9:M200</xm:sqref>
        </x14:conditionalFormatting>
        <x14:conditionalFormatting xmlns:xm="http://schemas.microsoft.com/office/excel/2006/main">
          <x14:cfRule type="iconSet" priority="22" id="{B7488BBE-D70E-4F1D-85BE-6C9D08F208F3}">
            <x14:iconSet iconSet="3Symbols" custom="1">
              <x14:cfvo type="percent">
                <xm:f>0</xm:f>
              </x14:cfvo>
              <x14:cfvo type="num">
                <xm:f>0</xm:f>
              </x14:cfvo>
              <x14:cfvo type="num">
                <xm:f>1</xm:f>
              </x14:cfvo>
              <x14:cfIcon iconSet="3Symbols" iconId="1"/>
              <x14:cfIcon iconSet="3Symbols" iconId="0"/>
              <x14:cfIcon iconSet="3Symbols" iconId="2"/>
            </x14:iconSet>
          </x14:cfRule>
          <xm:sqref>P9:P200</xm:sqref>
        </x14:conditionalFormatting>
        <x14:conditionalFormatting xmlns:xm="http://schemas.microsoft.com/office/excel/2006/main">
          <x14:cfRule type="iconSet" priority="21" id="{4BFCED17-17B1-4960-9B24-2860EF943BE1}">
            <x14:iconSet iconSet="3Symbols" custom="1">
              <x14:cfvo type="percent">
                <xm:f>0</xm:f>
              </x14:cfvo>
              <x14:cfvo type="num">
                <xm:f>0</xm:f>
              </x14:cfvo>
              <x14:cfvo type="num">
                <xm:f>1</xm:f>
              </x14:cfvo>
              <x14:cfIcon iconSet="3Symbols" iconId="1"/>
              <x14:cfIcon iconSet="3Symbols" iconId="0"/>
              <x14:cfIcon iconSet="3Symbols" iconId="2"/>
            </x14:iconSet>
          </x14:cfRule>
          <xm:sqref>S9:S200</xm:sqref>
        </x14:conditionalFormatting>
        <x14:conditionalFormatting xmlns:xm="http://schemas.microsoft.com/office/excel/2006/main">
          <x14:cfRule type="iconSet" priority="20" id="{315FC449-DBE3-44EA-8770-3733BE24B105}">
            <x14:iconSet iconSet="3Symbols" custom="1">
              <x14:cfvo type="percent">
                <xm:f>0</xm:f>
              </x14:cfvo>
              <x14:cfvo type="num">
                <xm:f>0</xm:f>
              </x14:cfvo>
              <x14:cfvo type="num">
                <xm:f>1</xm:f>
              </x14:cfvo>
              <x14:cfIcon iconSet="3Symbols" iconId="1"/>
              <x14:cfIcon iconSet="3Symbols" iconId="0"/>
              <x14:cfIcon iconSet="3Symbols" iconId="2"/>
            </x14:iconSet>
          </x14:cfRule>
          <xm:sqref>V9:V200</xm:sqref>
        </x14:conditionalFormatting>
        <x14:conditionalFormatting xmlns:xm="http://schemas.microsoft.com/office/excel/2006/main">
          <x14:cfRule type="iconSet" priority="19" id="{ACD46CE9-0FEE-4DE3-8069-ACD4BD26B0E3}">
            <x14:iconSet iconSet="3Symbols" custom="1">
              <x14:cfvo type="percent">
                <xm:f>0</xm:f>
              </x14:cfvo>
              <x14:cfvo type="num">
                <xm:f>0</xm:f>
              </x14:cfvo>
              <x14:cfvo type="num">
                <xm:f>1</xm:f>
              </x14:cfvo>
              <x14:cfIcon iconSet="3Symbols" iconId="1"/>
              <x14:cfIcon iconSet="3Symbols" iconId="0"/>
              <x14:cfIcon iconSet="3Symbols" iconId="2"/>
            </x14:iconSet>
          </x14:cfRule>
          <xm:sqref>Y9:Y200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531A8-3589-45B0-96FB-9083488683FC}">
  <dimension ref="A1:A47"/>
  <sheetViews>
    <sheetView showGridLines="0" workbookViewId="0">
      <selection activeCell="A9" sqref="A9"/>
    </sheetView>
  </sheetViews>
  <sheetFormatPr defaultRowHeight="15"/>
  <sheetData>
    <row r="1" spans="1:1" ht="31.5">
      <c r="A1" s="131" t="s">
        <v>675</v>
      </c>
    </row>
    <row r="3" spans="1:1">
      <c r="A3" t="s">
        <v>676</v>
      </c>
    </row>
    <row r="5" spans="1:1" ht="18">
      <c r="A5" s="115" t="s">
        <v>677</v>
      </c>
    </row>
    <row r="7" spans="1:1" ht="21">
      <c r="A7" s="132" t="s">
        <v>678</v>
      </c>
    </row>
    <row r="8" spans="1:1">
      <c r="A8" s="116"/>
    </row>
    <row r="9" spans="1:1">
      <c r="A9" s="116" t="s">
        <v>679</v>
      </c>
    </row>
    <row r="10" spans="1:1">
      <c r="A10" s="116" t="s">
        <v>680</v>
      </c>
    </row>
    <row r="11" spans="1:1">
      <c r="A11" s="116" t="s">
        <v>681</v>
      </c>
    </row>
    <row r="12" spans="1:1">
      <c r="A12" s="116" t="s">
        <v>682</v>
      </c>
    </row>
    <row r="13" spans="1:1">
      <c r="A13" s="116" t="s">
        <v>683</v>
      </c>
    </row>
    <row r="15" spans="1:1" ht="21">
      <c r="A15" s="132" t="s">
        <v>684</v>
      </c>
    </row>
    <row r="17" spans="1:1">
      <c r="A17" t="s">
        <v>685</v>
      </c>
    </row>
    <row r="18" spans="1:1">
      <c r="A18" s="116"/>
    </row>
    <row r="19" spans="1:1">
      <c r="A19" s="117" t="s">
        <v>686</v>
      </c>
    </row>
    <row r="20" spans="1:1">
      <c r="A20" s="118" t="s">
        <v>687</v>
      </c>
    </row>
    <row r="21" spans="1:1">
      <c r="A21" s="118" t="s">
        <v>688</v>
      </c>
    </row>
    <row r="22" spans="1:1">
      <c r="A22" s="118" t="s">
        <v>689</v>
      </c>
    </row>
    <row r="23" spans="1:1">
      <c r="A23" s="118" t="s">
        <v>690</v>
      </c>
    </row>
    <row r="24" spans="1:1">
      <c r="A24" s="116"/>
    </row>
    <row r="25" spans="1:1">
      <c r="A25" s="117" t="s">
        <v>691</v>
      </c>
    </row>
    <row r="29" spans="1:1">
      <c r="A29" s="133"/>
    </row>
    <row r="30" spans="1:1">
      <c r="A30" s="134"/>
    </row>
    <row r="31" spans="1:1">
      <c r="A31" s="133"/>
    </row>
    <row r="32" spans="1:1">
      <c r="A32" s="133"/>
    </row>
    <row r="33" spans="1:1">
      <c r="A33" s="134"/>
    </row>
    <row r="34" spans="1:1">
      <c r="A34" s="133"/>
    </row>
    <row r="35" spans="1:1">
      <c r="A35" s="133"/>
    </row>
    <row r="36" spans="1:1" ht="21">
      <c r="A36" s="132" t="s">
        <v>692</v>
      </c>
    </row>
    <row r="38" spans="1:1">
      <c r="A38" t="s">
        <v>693</v>
      </c>
    </row>
    <row r="39" spans="1:1">
      <c r="A39" s="116"/>
    </row>
    <row r="40" spans="1:1">
      <c r="A40" s="116" t="s">
        <v>694</v>
      </c>
    </row>
    <row r="41" spans="1:1">
      <c r="A41" s="116" t="s">
        <v>695</v>
      </c>
    </row>
    <row r="42" spans="1:1">
      <c r="A42" s="116" t="s">
        <v>696</v>
      </c>
    </row>
    <row r="44" spans="1:1" ht="18">
      <c r="A44" s="115" t="s">
        <v>697</v>
      </c>
    </row>
    <row r="45" spans="1:1">
      <c r="A45" s="116"/>
    </row>
    <row r="46" spans="1:1">
      <c r="A46" s="116" t="s">
        <v>698</v>
      </c>
    </row>
    <row r="47" spans="1:1">
      <c r="A47" s="116" t="s">
        <v>699</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A426C-0703-4CCF-9307-A257CA10E54B}">
  <sheetPr>
    <tabColor theme="9" tint="-0.499984740745262"/>
  </sheetPr>
  <dimension ref="A1:E57"/>
  <sheetViews>
    <sheetView workbookViewId="0">
      <selection activeCell="E14" sqref="E14"/>
    </sheetView>
  </sheetViews>
  <sheetFormatPr defaultRowHeight="15"/>
  <cols>
    <col min="3" max="3" width="34.7109375" bestFit="1" customWidth="1"/>
    <col min="4" max="4" width="33.42578125" bestFit="1" customWidth="1"/>
    <col min="5" max="5" width="66.7109375" bestFit="1" customWidth="1"/>
  </cols>
  <sheetData>
    <row r="1" spans="1:5" ht="26.25">
      <c r="C1" s="122" t="s">
        <v>8</v>
      </c>
      <c r="D1" s="123" t="str">
        <f>PromptGenerator!I2</f>
        <v>Python OOP</v>
      </c>
    </row>
    <row r="2" spans="1:5" ht="26.25">
      <c r="C2" s="122" t="s">
        <v>266</v>
      </c>
      <c r="D2" s="123" t="str">
        <f>IF(PromptGenerator!I3="","",PromptGenerator!I3)</f>
        <v/>
      </c>
    </row>
    <row r="5" spans="1:5">
      <c r="A5" s="124" t="s">
        <v>636</v>
      </c>
      <c r="B5" s="124" t="s">
        <v>23</v>
      </c>
      <c r="C5" s="124" t="s">
        <v>579</v>
      </c>
      <c r="D5" s="124" t="s">
        <v>614</v>
      </c>
      <c r="E5" s="124" t="s">
        <v>613</v>
      </c>
    </row>
    <row r="6" spans="1:5">
      <c r="A6" s="125" t="s">
        <v>0</v>
      </c>
      <c r="B6" t="s">
        <v>48</v>
      </c>
      <c r="C6" t="s">
        <v>601</v>
      </c>
      <c r="D6" t="s">
        <v>601</v>
      </c>
      <c r="E6" s="120" t="s">
        <v>722</v>
      </c>
    </row>
    <row r="7" spans="1:5">
      <c r="A7" s="125" t="s">
        <v>0</v>
      </c>
      <c r="B7" t="s">
        <v>48</v>
      </c>
      <c r="C7" s="136" t="s">
        <v>179</v>
      </c>
      <c r="D7" t="s">
        <v>605</v>
      </c>
      <c r="E7" s="121" t="s">
        <v>980</v>
      </c>
    </row>
    <row r="8" spans="1:5">
      <c r="A8" s="125" t="s">
        <v>0</v>
      </c>
      <c r="B8" t="s">
        <v>48</v>
      </c>
      <c r="C8" s="136" t="s">
        <v>179</v>
      </c>
      <c r="D8" t="s">
        <v>606</v>
      </c>
      <c r="E8" t="s">
        <v>964</v>
      </c>
    </row>
    <row r="9" spans="1:5">
      <c r="A9" s="125" t="s">
        <v>0</v>
      </c>
      <c r="B9" t="s">
        <v>48</v>
      </c>
      <c r="C9" s="136" t="s">
        <v>179</v>
      </c>
      <c r="D9" t="s">
        <v>607</v>
      </c>
      <c r="E9" t="s">
        <v>965</v>
      </c>
    </row>
    <row r="10" spans="1:5">
      <c r="A10" s="125" t="s">
        <v>0</v>
      </c>
      <c r="B10" t="s">
        <v>48</v>
      </c>
      <c r="C10" s="136" t="s">
        <v>608</v>
      </c>
      <c r="D10" t="s">
        <v>609</v>
      </c>
      <c r="E10" s="120" t="s">
        <v>983</v>
      </c>
    </row>
    <row r="11" spans="1:5">
      <c r="A11" s="125" t="s">
        <v>0</v>
      </c>
      <c r="B11" t="s">
        <v>48</v>
      </c>
      <c r="C11" s="136" t="s">
        <v>608</v>
      </c>
      <c r="D11" t="s">
        <v>610</v>
      </c>
      <c r="E11" t="s">
        <v>984</v>
      </c>
    </row>
    <row r="12" spans="1:5">
      <c r="A12" s="125" t="s">
        <v>0</v>
      </c>
      <c r="B12" t="s">
        <v>48</v>
      </c>
      <c r="C12" s="136" t="s">
        <v>608</v>
      </c>
      <c r="D12" t="s">
        <v>720</v>
      </c>
      <c r="E12" s="120" t="s">
        <v>985</v>
      </c>
    </row>
    <row r="13" spans="1:5">
      <c r="A13" s="125" t="s">
        <v>0</v>
      </c>
      <c r="B13" t="s">
        <v>48</v>
      </c>
      <c r="C13" s="136" t="s">
        <v>608</v>
      </c>
      <c r="D13" t="s">
        <v>747</v>
      </c>
      <c r="E13" s="120" t="s">
        <v>986</v>
      </c>
    </row>
    <row r="14" spans="1:5">
      <c r="A14" s="125" t="s">
        <v>0</v>
      </c>
      <c r="B14" t="s">
        <v>48</v>
      </c>
      <c r="C14" s="136" t="s">
        <v>600</v>
      </c>
      <c r="D14" t="s">
        <v>611</v>
      </c>
      <c r="E14" t="s">
        <v>723</v>
      </c>
    </row>
    <row r="15" spans="1:5">
      <c r="A15" s="125" t="s">
        <v>0</v>
      </c>
      <c r="B15" t="s">
        <v>48</v>
      </c>
      <c r="C15" s="136" t="s">
        <v>600</v>
      </c>
      <c r="D15" t="s">
        <v>612</v>
      </c>
      <c r="E15" t="s">
        <v>724</v>
      </c>
    </row>
    <row r="16" spans="1:5">
      <c r="A16" s="125" t="s">
        <v>0</v>
      </c>
      <c r="B16" t="s">
        <v>48</v>
      </c>
      <c r="C16" s="136" t="s">
        <v>225</v>
      </c>
      <c r="D16" t="s">
        <v>603</v>
      </c>
      <c r="E16" t="s">
        <v>745</v>
      </c>
    </row>
    <row r="17" spans="1:5">
      <c r="A17" s="125" t="s">
        <v>0</v>
      </c>
      <c r="B17" t="s">
        <v>48</v>
      </c>
      <c r="C17" s="136" t="s">
        <v>225</v>
      </c>
      <c r="D17" t="s">
        <v>604</v>
      </c>
      <c r="E17" t="s">
        <v>746</v>
      </c>
    </row>
    <row r="18" spans="1:5">
      <c r="A18" s="125" t="s">
        <v>0</v>
      </c>
      <c r="B18" t="s">
        <v>615</v>
      </c>
      <c r="C18" s="136" t="s">
        <v>616</v>
      </c>
      <c r="D18" t="s">
        <v>617</v>
      </c>
      <c r="E18" t="s">
        <v>726</v>
      </c>
    </row>
    <row r="19" spans="1:5">
      <c r="A19" s="125" t="s">
        <v>0</v>
      </c>
      <c r="B19" t="s">
        <v>615</v>
      </c>
      <c r="C19" s="136" t="s">
        <v>616</v>
      </c>
      <c r="D19" t="s">
        <v>618</v>
      </c>
      <c r="E19" t="s">
        <v>966</v>
      </c>
    </row>
    <row r="20" spans="1:5">
      <c r="A20" s="125" t="s">
        <v>0</v>
      </c>
      <c r="B20" t="s">
        <v>615</v>
      </c>
      <c r="C20" s="136" t="s">
        <v>616</v>
      </c>
      <c r="D20" t="s">
        <v>619</v>
      </c>
      <c r="E20" t="s">
        <v>711</v>
      </c>
    </row>
    <row r="21" spans="1:5">
      <c r="A21" s="125" t="s">
        <v>0</v>
      </c>
      <c r="B21" t="s">
        <v>615</v>
      </c>
      <c r="C21" s="136" t="s">
        <v>608</v>
      </c>
      <c r="D21" t="s">
        <v>721</v>
      </c>
      <c r="E21" t="s">
        <v>725</v>
      </c>
    </row>
    <row r="22" spans="1:5">
      <c r="A22" s="125" t="s">
        <v>0</v>
      </c>
      <c r="B22" t="s">
        <v>602</v>
      </c>
      <c r="C22" s="136" t="s">
        <v>620</v>
      </c>
      <c r="D22" t="s">
        <v>47</v>
      </c>
      <c r="E22" t="s">
        <v>981</v>
      </c>
    </row>
    <row r="23" spans="1:5">
      <c r="A23" s="125" t="s">
        <v>0</v>
      </c>
      <c r="B23" t="s">
        <v>602</v>
      </c>
      <c r="C23" s="136" t="s">
        <v>620</v>
      </c>
      <c r="D23" t="s">
        <v>158</v>
      </c>
      <c r="E23" t="s">
        <v>967</v>
      </c>
    </row>
    <row r="24" spans="1:5">
      <c r="A24" s="125" t="s">
        <v>0</v>
      </c>
      <c r="B24" t="s">
        <v>602</v>
      </c>
      <c r="C24" s="136" t="s">
        <v>620</v>
      </c>
      <c r="D24" t="s">
        <v>159</v>
      </c>
      <c r="E24" t="s">
        <v>968</v>
      </c>
    </row>
    <row r="25" spans="1:5">
      <c r="A25" s="125" t="s">
        <v>0</v>
      </c>
      <c r="B25" t="s">
        <v>602</v>
      </c>
      <c r="C25" s="136" t="s">
        <v>621</v>
      </c>
      <c r="D25" t="s">
        <v>622</v>
      </c>
      <c r="E25" t="s">
        <v>969</v>
      </c>
    </row>
    <row r="26" spans="1:5">
      <c r="A26" s="125" t="s">
        <v>0</v>
      </c>
      <c r="B26" t="s">
        <v>602</v>
      </c>
      <c r="C26" s="136" t="s">
        <v>621</v>
      </c>
      <c r="D26" t="s">
        <v>623</v>
      </c>
      <c r="E26" t="s">
        <v>727</v>
      </c>
    </row>
    <row r="27" spans="1:5">
      <c r="A27" s="125" t="s">
        <v>0</v>
      </c>
      <c r="B27" t="s">
        <v>602</v>
      </c>
      <c r="C27" s="136" t="s">
        <v>621</v>
      </c>
      <c r="D27" t="s">
        <v>624</v>
      </c>
      <c r="E27" t="s">
        <v>970</v>
      </c>
    </row>
    <row r="28" spans="1:5">
      <c r="A28" s="125" t="s">
        <v>0</v>
      </c>
      <c r="B28" t="s">
        <v>602</v>
      </c>
      <c r="C28" s="136" t="s">
        <v>621</v>
      </c>
      <c r="D28" t="s">
        <v>625</v>
      </c>
      <c r="E28" t="s">
        <v>712</v>
      </c>
    </row>
    <row r="29" spans="1:5">
      <c r="A29" s="126" t="s">
        <v>270</v>
      </c>
      <c r="B29" t="s">
        <v>48</v>
      </c>
      <c r="C29" s="136" t="s">
        <v>626</v>
      </c>
      <c r="D29" t="s">
        <v>627</v>
      </c>
      <c r="E29" t="s">
        <v>728</v>
      </c>
    </row>
    <row r="30" spans="1:5">
      <c r="A30" s="126" t="s">
        <v>270</v>
      </c>
      <c r="B30" t="s">
        <v>48</v>
      </c>
      <c r="C30" s="136" t="s">
        <v>626</v>
      </c>
      <c r="D30" t="s">
        <v>628</v>
      </c>
      <c r="E30" t="s">
        <v>729</v>
      </c>
    </row>
    <row r="31" spans="1:5">
      <c r="A31" s="126" t="s">
        <v>270</v>
      </c>
      <c r="B31" t="s">
        <v>48</v>
      </c>
      <c r="C31" s="136" t="s">
        <v>626</v>
      </c>
      <c r="D31" t="s">
        <v>629</v>
      </c>
      <c r="E31" t="s">
        <v>730</v>
      </c>
    </row>
    <row r="32" spans="1:5">
      <c r="A32" s="126" t="s">
        <v>270</v>
      </c>
      <c r="B32" t="s">
        <v>48</v>
      </c>
      <c r="C32" s="136" t="s">
        <v>750</v>
      </c>
      <c r="D32" t="s">
        <v>630</v>
      </c>
      <c r="E32" t="s">
        <v>971</v>
      </c>
    </row>
    <row r="33" spans="1:5">
      <c r="A33" s="126" t="s">
        <v>270</v>
      </c>
      <c r="B33" t="s">
        <v>48</v>
      </c>
      <c r="C33" s="136" t="s">
        <v>751</v>
      </c>
      <c r="D33" t="s">
        <v>631</v>
      </c>
      <c r="E33" t="s">
        <v>731</v>
      </c>
    </row>
    <row r="34" spans="1:5">
      <c r="A34" s="126" t="s">
        <v>270</v>
      </c>
      <c r="B34" t="s">
        <v>48</v>
      </c>
      <c r="C34" s="136" t="s">
        <v>632</v>
      </c>
      <c r="D34" t="s">
        <v>633</v>
      </c>
      <c r="E34" t="s">
        <v>972</v>
      </c>
    </row>
    <row r="35" spans="1:5">
      <c r="A35" s="126" t="s">
        <v>270</v>
      </c>
      <c r="B35" t="s">
        <v>48</v>
      </c>
      <c r="C35" s="136" t="s">
        <v>632</v>
      </c>
      <c r="D35" t="s">
        <v>634</v>
      </c>
      <c r="E35" t="s">
        <v>973</v>
      </c>
    </row>
    <row r="36" spans="1:5">
      <c r="A36" s="126" t="s">
        <v>270</v>
      </c>
      <c r="B36" t="s">
        <v>48</v>
      </c>
      <c r="C36" s="136" t="s">
        <v>632</v>
      </c>
      <c r="D36" t="s">
        <v>635</v>
      </c>
      <c r="E36" t="s">
        <v>732</v>
      </c>
    </row>
    <row r="37" spans="1:5">
      <c r="A37" s="126" t="s">
        <v>270</v>
      </c>
      <c r="B37" t="s">
        <v>615</v>
      </c>
      <c r="C37" s="136" t="s">
        <v>637</v>
      </c>
      <c r="D37" t="s">
        <v>638</v>
      </c>
      <c r="E37" t="s">
        <v>733</v>
      </c>
    </row>
    <row r="38" spans="1:5">
      <c r="A38" s="126" t="s">
        <v>270</v>
      </c>
      <c r="B38" t="s">
        <v>615</v>
      </c>
      <c r="C38" s="136" t="s">
        <v>637</v>
      </c>
      <c r="D38" t="s">
        <v>639</v>
      </c>
      <c r="E38" t="s">
        <v>734</v>
      </c>
    </row>
    <row r="39" spans="1:5">
      <c r="A39" s="126" t="s">
        <v>270</v>
      </c>
      <c r="B39" t="s">
        <v>615</v>
      </c>
      <c r="C39" s="136" t="s">
        <v>637</v>
      </c>
      <c r="D39" t="s">
        <v>640</v>
      </c>
      <c r="E39" t="s">
        <v>735</v>
      </c>
    </row>
    <row r="40" spans="1:5">
      <c r="A40" s="126" t="s">
        <v>270</v>
      </c>
      <c r="B40" t="s">
        <v>615</v>
      </c>
      <c r="C40" s="136" t="s">
        <v>637</v>
      </c>
      <c r="D40" t="s">
        <v>641</v>
      </c>
      <c r="E40" t="s">
        <v>736</v>
      </c>
    </row>
    <row r="41" spans="1:5">
      <c r="A41" s="126" t="s">
        <v>270</v>
      </c>
      <c r="B41" t="s">
        <v>602</v>
      </c>
      <c r="C41" s="136" t="s">
        <v>752</v>
      </c>
      <c r="D41" t="s">
        <v>642</v>
      </c>
      <c r="E41" t="s">
        <v>974</v>
      </c>
    </row>
    <row r="42" spans="1:5">
      <c r="A42" s="126" t="s">
        <v>270</v>
      </c>
      <c r="B42" t="s">
        <v>602</v>
      </c>
      <c r="C42" s="136" t="s">
        <v>752</v>
      </c>
      <c r="D42" t="s">
        <v>643</v>
      </c>
      <c r="E42" t="s">
        <v>969</v>
      </c>
    </row>
    <row r="43" spans="1:5">
      <c r="A43" s="126" t="s">
        <v>270</v>
      </c>
      <c r="B43" t="s">
        <v>602</v>
      </c>
      <c r="C43" s="136" t="s">
        <v>752</v>
      </c>
      <c r="D43" t="s">
        <v>644</v>
      </c>
      <c r="E43" t="s">
        <v>737</v>
      </c>
    </row>
    <row r="44" spans="1:5">
      <c r="A44" s="126" t="s">
        <v>270</v>
      </c>
      <c r="B44" t="s">
        <v>602</v>
      </c>
      <c r="C44" s="136" t="s">
        <v>752</v>
      </c>
      <c r="D44" t="s">
        <v>645</v>
      </c>
      <c r="E44" t="s">
        <v>738</v>
      </c>
    </row>
    <row r="45" spans="1:5">
      <c r="A45" s="127" t="s">
        <v>337</v>
      </c>
      <c r="B45" t="s">
        <v>48</v>
      </c>
      <c r="C45" s="136" t="s">
        <v>651</v>
      </c>
      <c r="D45" t="s">
        <v>647</v>
      </c>
      <c r="E45" t="s">
        <v>742</v>
      </c>
    </row>
    <row r="46" spans="1:5">
      <c r="A46" s="127" t="s">
        <v>337</v>
      </c>
      <c r="B46" t="s">
        <v>48</v>
      </c>
      <c r="C46" s="136" t="s">
        <v>652</v>
      </c>
      <c r="D46" t="s">
        <v>648</v>
      </c>
      <c r="E46" t="s">
        <v>743</v>
      </c>
    </row>
    <row r="47" spans="1:5">
      <c r="A47" s="127" t="s">
        <v>337</v>
      </c>
      <c r="B47" t="s">
        <v>48</v>
      </c>
      <c r="C47" s="136" t="s">
        <v>653</v>
      </c>
      <c r="D47" t="s">
        <v>649</v>
      </c>
      <c r="E47" t="s">
        <v>975</v>
      </c>
    </row>
    <row r="48" spans="1:5">
      <c r="A48" s="127" t="s">
        <v>337</v>
      </c>
      <c r="B48" t="s">
        <v>48</v>
      </c>
      <c r="C48" s="136" t="s">
        <v>653</v>
      </c>
      <c r="D48" t="s">
        <v>650</v>
      </c>
      <c r="E48" t="s">
        <v>982</v>
      </c>
    </row>
    <row r="49" spans="1:5">
      <c r="A49" s="127" t="s">
        <v>337</v>
      </c>
      <c r="B49" t="s">
        <v>615</v>
      </c>
      <c r="C49" s="136" t="s">
        <v>651</v>
      </c>
      <c r="D49" t="s">
        <v>654</v>
      </c>
      <c r="E49" t="s">
        <v>739</v>
      </c>
    </row>
    <row r="50" spans="1:5">
      <c r="A50" s="127" t="s">
        <v>337</v>
      </c>
      <c r="B50" t="s">
        <v>615</v>
      </c>
      <c r="C50" s="136" t="s">
        <v>653</v>
      </c>
      <c r="D50" t="s">
        <v>655</v>
      </c>
      <c r="E50" t="s">
        <v>740</v>
      </c>
    </row>
    <row r="51" spans="1:5">
      <c r="A51" s="127" t="s">
        <v>337</v>
      </c>
      <c r="B51" t="s">
        <v>615</v>
      </c>
      <c r="C51" s="136" t="s">
        <v>653</v>
      </c>
      <c r="D51" t="s">
        <v>656</v>
      </c>
      <c r="E51" t="s">
        <v>976</v>
      </c>
    </row>
    <row r="52" spans="1:5">
      <c r="A52" s="127" t="s">
        <v>337</v>
      </c>
      <c r="B52" t="s">
        <v>602</v>
      </c>
      <c r="C52" s="136" t="s">
        <v>752</v>
      </c>
      <c r="D52" t="s">
        <v>657</v>
      </c>
      <c r="E52" t="s">
        <v>744</v>
      </c>
    </row>
    <row r="53" spans="1:5">
      <c r="A53" s="127" t="s">
        <v>337</v>
      </c>
      <c r="B53" t="s">
        <v>602</v>
      </c>
      <c r="C53" s="136" t="s">
        <v>752</v>
      </c>
      <c r="D53" t="s">
        <v>643</v>
      </c>
      <c r="E53" t="s">
        <v>969</v>
      </c>
    </row>
    <row r="54" spans="1:5">
      <c r="A54" s="127" t="s">
        <v>337</v>
      </c>
      <c r="B54" t="s">
        <v>602</v>
      </c>
      <c r="C54" s="136" t="s">
        <v>752</v>
      </c>
      <c r="D54" t="s">
        <v>658</v>
      </c>
      <c r="E54" t="s">
        <v>741</v>
      </c>
    </row>
    <row r="55" spans="1:5">
      <c r="A55" s="127" t="s">
        <v>337</v>
      </c>
      <c r="B55" t="s">
        <v>602</v>
      </c>
      <c r="C55" s="136" t="s">
        <v>752</v>
      </c>
      <c r="D55" t="s">
        <v>659</v>
      </c>
      <c r="E55" t="s">
        <v>977</v>
      </c>
    </row>
    <row r="56" spans="1:5">
      <c r="A56" s="121" t="s">
        <v>413</v>
      </c>
      <c r="B56" t="s">
        <v>602</v>
      </c>
      <c r="C56" t="s">
        <v>663</v>
      </c>
      <c r="D56" t="s">
        <v>664</v>
      </c>
      <c r="E56" t="s">
        <v>978</v>
      </c>
    </row>
    <row r="57" spans="1:5">
      <c r="A57" s="128" t="s">
        <v>450</v>
      </c>
      <c r="B57" t="s">
        <v>602</v>
      </c>
      <c r="C57" t="s">
        <v>663</v>
      </c>
      <c r="D57" t="s">
        <v>664</v>
      </c>
      <c r="E57" t="s">
        <v>979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4F202-B91A-4FEA-8AA4-3D417A27FC7B}">
  <sheetPr>
    <tabColor theme="2" tint="-0.249977111117893"/>
  </sheetPr>
  <dimension ref="A2:AC104"/>
  <sheetViews>
    <sheetView showGridLines="0" topLeftCell="A35" zoomScaleNormal="100" workbookViewId="0">
      <selection activeCell="E3" sqref="E3:E50"/>
    </sheetView>
  </sheetViews>
  <sheetFormatPr defaultRowHeight="15"/>
  <cols>
    <col min="1" max="1" width="5.42578125" customWidth="1"/>
    <col min="2" max="2" width="35.85546875" customWidth="1"/>
    <col min="3" max="3" width="33" customWidth="1"/>
    <col min="4" max="4" width="100.5703125" customWidth="1"/>
    <col min="5" max="5" width="39.5703125" style="85" customWidth="1"/>
    <col min="6" max="6" width="4" customWidth="1"/>
  </cols>
  <sheetData>
    <row r="2" spans="1:29" ht="36">
      <c r="B2" s="78" t="s">
        <v>448</v>
      </c>
      <c r="D2" s="81" t="s">
        <v>0</v>
      </c>
      <c r="H2" s="82"/>
      <c r="T2" s="82"/>
    </row>
    <row r="3" spans="1:29">
      <c r="B3" s="76" t="s">
        <v>221</v>
      </c>
      <c r="C3" s="76" t="s">
        <v>579</v>
      </c>
      <c r="D3" s="76" t="s">
        <v>580</v>
      </c>
      <c r="E3" s="88" t="s">
        <v>228</v>
      </c>
      <c r="F3" s="4" t="s">
        <v>224</v>
      </c>
      <c r="AC3" t="s">
        <v>224</v>
      </c>
    </row>
    <row r="4" spans="1:29">
      <c r="A4">
        <f>LEN(D4)</f>
        <v>49</v>
      </c>
      <c r="B4" s="75" t="s">
        <v>222</v>
      </c>
      <c r="C4" s="54" t="s">
        <v>160</v>
      </c>
      <c r="D4" s="94" t="s">
        <v>161</v>
      </c>
      <c r="E4" s="77" t="str">
        <f t="shared" ref="E4:E48" si="0">IF(D4="","",""""&amp;C4&amp;" "&amp;IF(C4="[FOOTER RULE - STRICT]",D4,IF(RIGHT(D4,6)=" | "&amp;CHAR(34)&amp;" &amp;",D4,D4&amp;" | "&amp;CHAR(34)&amp;" &amp;")))</f>
        <v>"[ROLE] Friendly tutor specializing in " &amp; $I$2 &amp; " | " &amp;</v>
      </c>
      <c r="F4" s="54" t="s">
        <v>224</v>
      </c>
    </row>
    <row r="5" spans="1:29">
      <c r="A5">
        <f t="shared" ref="A5:A49" si="1">LEN(D5)</f>
        <v>16</v>
      </c>
      <c r="B5" s="75" t="s">
        <v>222</v>
      </c>
      <c r="C5" s="54" t="s">
        <v>164</v>
      </c>
      <c r="D5" s="94" t="s">
        <v>165</v>
      </c>
      <c r="E5" s="77" t="str">
        <f t="shared" si="0"/>
        <v>"[TOPIC] " &amp; I9 &amp; " | " &amp;</v>
      </c>
      <c r="F5" s="54" t="s">
        <v>224</v>
      </c>
    </row>
    <row r="6" spans="1:29">
      <c r="A6">
        <f t="shared" si="1"/>
        <v>16</v>
      </c>
      <c r="B6" s="75" t="s">
        <v>222</v>
      </c>
      <c r="C6" s="54" t="s">
        <v>166</v>
      </c>
      <c r="D6" s="94" t="s">
        <v>167</v>
      </c>
      <c r="E6" s="77" t="str">
        <f t="shared" si="0"/>
        <v>"[LEVEL] " &amp; G9 &amp; " | " &amp;</v>
      </c>
      <c r="F6" s="54" t="s">
        <v>224</v>
      </c>
    </row>
    <row r="7" spans="1:29">
      <c r="A7">
        <f t="shared" si="1"/>
        <v>25</v>
      </c>
      <c r="B7" s="75" t="s">
        <v>222</v>
      </c>
      <c r="C7" s="54" t="s">
        <v>168</v>
      </c>
      <c r="D7" s="94" t="s">
        <v>169</v>
      </c>
      <c r="E7" s="77" t="str">
        <f t="shared" si="0"/>
        <v>"[COUNT] " &amp; D9 &amp; " examples | " &amp;</v>
      </c>
      <c r="F7" s="54" t="s">
        <v>224</v>
      </c>
    </row>
    <row r="8" spans="1:29">
      <c r="A8">
        <f t="shared" si="1"/>
        <v>18</v>
      </c>
      <c r="B8" s="75" t="s">
        <v>222</v>
      </c>
      <c r="C8" s="54" t="s">
        <v>229</v>
      </c>
      <c r="D8" s="94" t="s">
        <v>267</v>
      </c>
      <c r="E8" s="77" t="str">
        <f t="shared" si="0"/>
        <v>"[LIBRARY BEING LEARNED] " &amp; $I$3 &amp; " | " &amp;</v>
      </c>
      <c r="F8" s="54" t="s">
        <v>224</v>
      </c>
    </row>
    <row r="9" spans="1:29">
      <c r="A9">
        <f t="shared" si="1"/>
        <v>474</v>
      </c>
      <c r="B9" s="83" t="s">
        <v>223</v>
      </c>
      <c r="C9" s="32" t="s">
        <v>225</v>
      </c>
      <c r="D9" s="137" t="str">
        <f>"If a data manipulation library, external package, or ecosystem like Pandas or NumPy is specified in "&amp; CHAR(34) &amp;" &amp; $I$3 &amp; "&amp; CHAR(34) &amp;", you are CRITICALLY FORBIDDEN from using "&amp; Variables!E16 &amp;". You MUST enforce the "&amp; Variables!E17 &amp;" and data structures of that specific library." &amp; " | " &amp; CHAR(34) &amp; " &amp;"</f>
        <v>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E9" s="77" t="str">
        <f t="shared" si="0"/>
        <v>"[ECOSYSTEM ORIENTATION RULE] 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F9" s="54" t="s">
        <v>224</v>
      </c>
    </row>
    <row r="10" spans="1:29">
      <c r="A10">
        <f t="shared" si="1"/>
        <v>406</v>
      </c>
      <c r="B10" s="75" t="s">
        <v>222</v>
      </c>
      <c r="C10" s="54" t="s">
        <v>172</v>
      </c>
      <c r="D10" s="94" t="s">
        <v>173</v>
      </c>
      <c r="E10"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0" s="54" t="s">
        <v>224</v>
      </c>
    </row>
    <row r="11" spans="1:29">
      <c r="A11">
        <f t="shared" si="1"/>
        <v>214</v>
      </c>
      <c r="B11" s="75" t="s">
        <v>222</v>
      </c>
      <c r="C11" s="54" t="s">
        <v>491</v>
      </c>
      <c r="D11" s="94" t="s">
        <v>483</v>
      </c>
      <c r="E11" s="77" t="str">
        <f t="shared" si="0"/>
        <v>"[LANGUAGE SEED CONTEXT] " &amp; IF($AE$7 = "", "Language Seed Not Necessary", "You MUST strictly follow this seed context to enhance, adapt, and naturalize your tone, vocabulary, and instructional quality in " &amp; $B$6 &amp; ": " &amp; $AE$7) &amp; " | " &amp;</v>
      </c>
      <c r="F11" s="54" t="s">
        <v>224</v>
      </c>
    </row>
    <row r="12" spans="1:29">
      <c r="A12">
        <f t="shared" si="1"/>
        <v>18</v>
      </c>
      <c r="B12" s="75" t="s">
        <v>222</v>
      </c>
      <c r="C12" s="54" t="s">
        <v>218</v>
      </c>
      <c r="D12" s="94" t="s">
        <v>219</v>
      </c>
      <c r="E12" s="77" t="str">
        <f t="shared" si="0"/>
        <v>"[LANGUAGE] " &amp; $B$6 &amp; " | " &amp;</v>
      </c>
      <c r="F12" s="54" t="s">
        <v>224</v>
      </c>
    </row>
    <row r="13" spans="1:29">
      <c r="A13">
        <f t="shared" si="1"/>
        <v>255</v>
      </c>
      <c r="B13" s="75" t="s">
        <v>222</v>
      </c>
      <c r="C13" s="54" t="s">
        <v>231</v>
      </c>
      <c r="D13" s="94" t="s">
        <v>713</v>
      </c>
      <c r="E13" s="77" t="str">
        <f t="shared" si="0"/>
        <v>"[EXECUTIVE CONSTRAINTS] Each example MUST include: - Internal data OR dataset usage - Print key intermediate steps and the final result - MUST NOT exceed exactly " &amp; $C9 &amp; " lines of EXECUTABLE code (STRICT: Do NOT count comments or blank lines). - NEVER exceed this limit. | " &amp;</v>
      </c>
      <c r="F13" s="54" t="s">
        <v>224</v>
      </c>
    </row>
    <row r="14" spans="1:29">
      <c r="A14">
        <f t="shared" si="1"/>
        <v>517</v>
      </c>
      <c r="B14" s="83" t="s">
        <v>223</v>
      </c>
      <c r="C14" s="32" t="s">
        <v>179</v>
      </c>
      <c r="D14" s="137" t="str">
        <f>"Rule: " &amp; CHAR(34) &amp; " &amp; IF(G9=" &amp; CHAR(34) &amp; "Beginner" &amp; CHAR(34) &amp; "," &amp; CHAR(34) &amp; Variables!E7 &amp; CHAR(34) &amp; ", IF(G9=" &amp; CHAR(34) &amp; "Intermediate" &amp; CHAR(34) &amp; ", " &amp; CHAR(34) &amp; Variables!E8 &amp; CHAR(34) &amp; ", " &amp; CHAR(34) &amp; Variables!E9 &amp; CHAR(34) &amp; ")) &amp; " &amp; CHAR(34) &amp; " | " &amp; CHAR(34) &amp; " &amp;"</f>
        <v>Rule: " &amp; IF(G9="Beginner","Focus strictly on basic class definitions, the 'init' method, and simple object instantiation. DO NOT use flat linear scripts or procedural code outside of classes.", IF(G9="Intermediate", "STRICT REQUIREMENT: Integrate custom class definitions ('class'), 'init' constructor methods, and instance methods in EVERY example.", "Advanced OOP: Inheritance, method overriding, custom dunder methods ('str', 'repr', 'len'), property decorators (@property), and class/static methods.")) &amp; " | " &amp;</v>
      </c>
      <c r="E14" s="77" t="str">
        <f t="shared" si="0"/>
        <v>"[FUNCTION RULE] Rule: " &amp; IF(G9="Beginner","Focus strictly on basic class definitions, the 'init' method, and simple object instantiation. DO NOT use flat linear scripts or procedural code outside of classes.", IF(G9="Intermediate", "STRICT REQUIREMENT: Integrate custom class definitions ('class'), 'init' constructor methods, and instance methods in EVERY example.", "Advanced OOP: Inheritance, method overriding, custom dunder methods ('str', 'repr', 'len'), property decorators (@property), and class/static methods.")) &amp; " | " &amp;</v>
      </c>
      <c r="F14" s="54" t="s">
        <v>224</v>
      </c>
    </row>
    <row r="15" spans="1:29">
      <c r="A15">
        <f t="shared" si="1"/>
        <v>0</v>
      </c>
      <c r="B15" s="83" t="s">
        <v>223</v>
      </c>
      <c r="C15" s="54" t="s">
        <v>230</v>
      </c>
      <c r="D15" s="94"/>
      <c r="E15" s="77" t="str">
        <f t="shared" si="0"/>
        <v/>
      </c>
      <c r="F15" s="54" t="s">
        <v>224</v>
      </c>
    </row>
    <row r="16" spans="1:29">
      <c r="A16">
        <f t="shared" si="1"/>
        <v>0</v>
      </c>
      <c r="B16" s="83" t="s">
        <v>223</v>
      </c>
      <c r="C16" s="54" t="s">
        <v>230</v>
      </c>
      <c r="D16" s="94"/>
      <c r="E16" s="77" t="str">
        <f t="shared" si="0"/>
        <v/>
      </c>
      <c r="F16" s="54" t="s">
        <v>224</v>
      </c>
    </row>
    <row r="17" spans="1:6">
      <c r="A17">
        <f t="shared" si="1"/>
        <v>0</v>
      </c>
      <c r="B17" s="83" t="s">
        <v>223</v>
      </c>
      <c r="C17" s="54" t="s">
        <v>230</v>
      </c>
      <c r="D17" s="94"/>
      <c r="E17" s="77" t="str">
        <f t="shared" si="0"/>
        <v/>
      </c>
      <c r="F17" s="54" t="s">
        <v>224</v>
      </c>
    </row>
    <row r="18" spans="1:6">
      <c r="A18">
        <f t="shared" si="1"/>
        <v>422</v>
      </c>
      <c r="B18" s="83" t="s">
        <v>223</v>
      </c>
      <c r="C18" s="32" t="s">
        <v>608</v>
      </c>
      <c r="D18" s="137" t="str">
        <f>"Each example MUST: - Use " &amp; Variables!E10 &amp; " - Print steps &amp; result via " &amp; Variables!E11 &amp; " - " &amp; Variables!E12 &amp; " - " &amp; Variables!E13 &amp; " | " &amp; CHAR(34) &amp; " &amp;"</f>
        <v>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 &amp;</v>
      </c>
      <c r="E18" s="77" t="str">
        <f t="shared" si="0"/>
        <v>"[CODE_CONSTRAINTS_RULE]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 &amp;</v>
      </c>
      <c r="F18" s="54" t="s">
        <v>224</v>
      </c>
    </row>
    <row r="19" spans="1:6">
      <c r="A19">
        <f t="shared" si="1"/>
        <v>199</v>
      </c>
      <c r="B19" s="84" t="s">
        <v>223</v>
      </c>
      <c r="C19" s="32" t="s">
        <v>600</v>
      </c>
      <c r="D19" s="137" t="str">
        <f>"Use " &amp; Variables!E14 &amp; " and gracefully handle " &amp; Variables!E15 &amp; " when applicable." &amp; " | " &amp; CHAR(34) &amp; " &amp;"</f>
        <v>Use Basic primitive types (int, float, str, bool) or simple lists/dictionaries. and gracefully handle print() statements with comma-separated values to display outputs clearly. when applicable. | " &amp;</v>
      </c>
      <c r="E19" s="77" t="str">
        <f t="shared" si="0"/>
        <v>"[I_O_PARADIGM] Use Basic primitive types (int, float, str, bool) or simple lists/dictionaries. and gracefully handle print() statements with comma-separated values to display outputs clearly. when applicable. | " &amp;</v>
      </c>
      <c r="F19" s="54" t="s">
        <v>224</v>
      </c>
    </row>
    <row r="20" spans="1:6">
      <c r="A20">
        <f t="shared" si="1"/>
        <v>192</v>
      </c>
      <c r="B20" s="84" t="s">
        <v>223</v>
      </c>
      <c r="C20" s="32" t="s">
        <v>601</v>
      </c>
      <c r="D20" s="137" t="str">
        <f>"If using external packages, use " &amp; Variables!E6 &amp; " at the top of the code block. Assume no project configuration file exists." &amp; " | " &amp; CHAR(34) &amp; " &amp;"</f>
        <v>If using external packages, use Native built-in functions, basic operators, and standard core execution models. at the top of the code block. Assume no project configuration file exists. | " &amp;</v>
      </c>
      <c r="E20" s="77" t="str">
        <f t="shared" si="0"/>
        <v>"[INLINE_PACKAGE_MANAGER] If using external packages, use Native built-in functions, basic operators, and standard core execution models. at the top of the code block. Assume no project configuration file exists. | " &amp;</v>
      </c>
      <c r="F20" s="54" t="s">
        <v>224</v>
      </c>
    </row>
    <row r="21" spans="1:6">
      <c r="A21">
        <f t="shared" si="1"/>
        <v>267</v>
      </c>
      <c r="B21" s="83" t="s">
        <v>223</v>
      </c>
      <c r="C21" s="54" t="s">
        <v>748</v>
      </c>
      <c r="D21" s="94" t="s">
        <v>749</v>
      </c>
      <c r="E21" s="77" t="str">
        <f t="shared" si="0"/>
        <v>"[CONCEPT_ISOLATION_RULE]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v>
      </c>
      <c r="F21" s="54" t="s">
        <v>224</v>
      </c>
    </row>
    <row r="22" spans="1:6">
      <c r="A22">
        <f t="shared" si="1"/>
        <v>169</v>
      </c>
      <c r="B22" s="84" t="s">
        <v>271</v>
      </c>
      <c r="C22" s="54" t="s">
        <v>180</v>
      </c>
      <c r="D22" s="94" t="s">
        <v>702</v>
      </c>
      <c r="E22" s="77" t="str">
        <f t="shared" si="0"/>
        <v>"[CODE QUALITY RULE] Code MUST be clean, readable, educational, executable and produce correct results. Safely handle missing/malformed/inconsistent data, using pattern matching if possible. | " &amp;</v>
      </c>
      <c r="F22" s="54" t="s">
        <v>224</v>
      </c>
    </row>
    <row r="23" spans="1:6">
      <c r="A23">
        <f t="shared" si="1"/>
        <v>159</v>
      </c>
      <c r="B23" s="84" t="s">
        <v>271</v>
      </c>
      <c r="C23" s="54" t="s">
        <v>596</v>
      </c>
      <c r="D23" s="94" t="s">
        <v>703</v>
      </c>
      <c r="E23" s="77" t="str">
        <f t="shared" si="0"/>
        <v>"[COMMENT CONSTRAINTS] Code MUST include enough inline comments explaining WHAT it does AND WHY. Density: Beginner=high, Intermediate=medium, Advanced=lower but present in key logic. | " &amp;</v>
      </c>
      <c r="F23" s="54" t="s">
        <v>224</v>
      </c>
    </row>
    <row r="24" spans="1:6">
      <c r="A24">
        <f t="shared" si="1"/>
        <v>39</v>
      </c>
      <c r="B24" s="84" t="s">
        <v>271</v>
      </c>
      <c r="C24" s="54" t="s">
        <v>207</v>
      </c>
      <c r="D24" s="94" t="s">
        <v>280</v>
      </c>
      <c r="E24" s="77" t="str">
        <f t="shared" si="0"/>
        <v>"[FORMAT RULE] Only valid markdown code blocks allowed | " &amp;</v>
      </c>
      <c r="F24" s="54" t="s">
        <v>224</v>
      </c>
    </row>
    <row r="25" spans="1:6">
      <c r="A25">
        <f t="shared" si="1"/>
        <v>114</v>
      </c>
      <c r="B25" s="84" t="s">
        <v>271</v>
      </c>
      <c r="C25" s="54" t="s">
        <v>209</v>
      </c>
      <c r="D25" s="94" t="s">
        <v>597</v>
      </c>
      <c r="E25" s="77" t="str">
        <f t="shared" si="0"/>
        <v>"[LANGUAGE TAG RULE] ALWAYS label markdown code blocks with the correct underlying programming language (e.g., elixir, javascript, sql) | " &amp;</v>
      </c>
      <c r="F25" s="54" t="s">
        <v>224</v>
      </c>
    </row>
    <row r="26" spans="1:6">
      <c r="A26">
        <f t="shared" si="1"/>
        <v>324</v>
      </c>
      <c r="B26" s="84" t="s">
        <v>271</v>
      </c>
      <c r="C26" s="54" t="s">
        <v>215</v>
      </c>
      <c r="D26" s="94" t="s">
        <v>581</v>
      </c>
      <c r="E26" s="77" t="str">
        <f t="shared" si="0"/>
        <v>"[HEADER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v>
      </c>
      <c r="F26" s="54" t="s">
        <v>224</v>
      </c>
    </row>
    <row r="27" spans="1:6">
      <c r="A27">
        <f t="shared" si="1"/>
        <v>451</v>
      </c>
      <c r="B27" s="84" t="s">
        <v>271</v>
      </c>
      <c r="C27" s="54" t="s">
        <v>187</v>
      </c>
      <c r="D27" s="94" t="s">
        <v>700</v>
      </c>
      <c r="E27" s="77" t="str">
        <f t="shared" si="0"/>
        <v>"[INTRO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v>
      </c>
      <c r="F27" s="54" t="s">
        <v>224</v>
      </c>
    </row>
    <row r="28" spans="1:6">
      <c r="A28">
        <f t="shared" si="1"/>
        <v>36</v>
      </c>
      <c r="B28" s="84" t="s">
        <v>271</v>
      </c>
      <c r="C28" s="54" t="s">
        <v>170</v>
      </c>
      <c r="D28" s="94" t="s">
        <v>171</v>
      </c>
      <c r="E28" s="77" t="str">
        <f t="shared" si="0"/>
        <v>"[PERSONA RULE] Act as a friendly, clear tutor | " &amp;</v>
      </c>
      <c r="F28" s="54" t="s">
        <v>224</v>
      </c>
    </row>
    <row r="29" spans="1:6">
      <c r="A29">
        <f t="shared" si="1"/>
        <v>67</v>
      </c>
      <c r="B29" s="84" t="s">
        <v>271</v>
      </c>
      <c r="C29" s="54" t="s">
        <v>162</v>
      </c>
      <c r="D29" s="94" t="s">
        <v>163</v>
      </c>
      <c r="E29" s="77" t="str">
        <f t="shared" si="0"/>
        <v>"[TASK] Teach and explain concepts clearly with correct code examples | " &amp;</v>
      </c>
      <c r="F29" s="54" t="s">
        <v>224</v>
      </c>
    </row>
    <row r="30" spans="1:6">
      <c r="A30">
        <f t="shared" si="1"/>
        <v>545</v>
      </c>
      <c r="B30" s="84" t="s">
        <v>271</v>
      </c>
      <c r="C30" s="54" t="s">
        <v>177</v>
      </c>
      <c r="D30" s="94" t="s">
        <v>701</v>
      </c>
      <c r="E30" s="77" t="str">
        <f t="shared" si="0"/>
        <v>"[OUTPUT CONTRACT] EXACTLY " &amp; D9 &amp; "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v>
      </c>
      <c r="F30" s="54" t="s">
        <v>224</v>
      </c>
    </row>
    <row r="31" spans="1:6">
      <c r="A31">
        <f t="shared" si="1"/>
        <v>101</v>
      </c>
      <c r="B31" s="84" t="s">
        <v>271</v>
      </c>
      <c r="C31" s="54" t="s">
        <v>180</v>
      </c>
      <c r="D31" s="94" t="s">
        <v>227</v>
      </c>
      <c r="E31" s="77" t="str">
        <f t="shared" si="0"/>
        <v>"[CODE QUALITY RULE] Code MUST be clean, readable, educational, executable, and produce correct and accurate results | " &amp;</v>
      </c>
      <c r="F31" s="54" t="s">
        <v>224</v>
      </c>
    </row>
    <row r="32" spans="1:6">
      <c r="A32">
        <f t="shared" si="1"/>
        <v>96</v>
      </c>
      <c r="B32" s="84" t="s">
        <v>271</v>
      </c>
      <c r="C32" s="54" t="s">
        <v>181</v>
      </c>
      <c r="D32" s="94" t="s">
        <v>182</v>
      </c>
      <c r="E32" s="77" t="str">
        <f t="shared" si="0"/>
        <v>"[COMMENT RULE - STRICT] Code MUST include sufficient inline comments explaining important lines and logical blocks | " &amp;</v>
      </c>
      <c r="F32" s="54" t="s">
        <v>224</v>
      </c>
    </row>
    <row r="33" spans="1:6">
      <c r="A33">
        <f t="shared" si="1"/>
        <v>77</v>
      </c>
      <c r="B33" s="84" t="s">
        <v>271</v>
      </c>
      <c r="C33" s="54" t="s">
        <v>183</v>
      </c>
      <c r="D33" s="94" t="s">
        <v>184</v>
      </c>
      <c r="E33" s="77" t="str">
        <f t="shared" si="0"/>
        <v>"[COMMENT DEPTH RULE] Comments MUST explain WHAT the code does AND WHY it is written that way | " &amp;</v>
      </c>
      <c r="F33" s="54" t="s">
        <v>224</v>
      </c>
    </row>
    <row r="34" spans="1:6">
      <c r="A34">
        <f t="shared" si="1"/>
        <v>101</v>
      </c>
      <c r="B34" s="84" t="s">
        <v>271</v>
      </c>
      <c r="C34" s="54" t="s">
        <v>197</v>
      </c>
      <c r="D34" s="94" t="s">
        <v>198</v>
      </c>
      <c r="E34" s="77" t="str">
        <f t="shared" si="0"/>
        <v>"[EXPLANATION RULE] Explanation within 'Mini-Lección' MUST explain WHAT, WHY, HOW, and real-world context concisely | " &amp;</v>
      </c>
      <c r="F34" s="54" t="s">
        <v>224</v>
      </c>
    </row>
    <row r="35" spans="1:6">
      <c r="A35">
        <f t="shared" si="1"/>
        <v>47</v>
      </c>
      <c r="B35" s="84" t="s">
        <v>271</v>
      </c>
      <c r="C35" s="54" t="s">
        <v>199</v>
      </c>
      <c r="D35" s="94" t="s">
        <v>200</v>
      </c>
      <c r="E35" s="77" t="str">
        <f t="shared" si="0"/>
        <v>"[LEARNING RULE] Each example MUST highlight a key insight | " &amp;</v>
      </c>
      <c r="F35" s="54" t="s">
        <v>224</v>
      </c>
    </row>
    <row r="36" spans="1:6">
      <c r="A36">
        <f t="shared" si="1"/>
        <v>53</v>
      </c>
      <c r="B36" s="84" t="s">
        <v>271</v>
      </c>
      <c r="C36" s="54" t="s">
        <v>201</v>
      </c>
      <c r="D36" s="94" t="s">
        <v>202</v>
      </c>
      <c r="E36" s="77" t="str">
        <f t="shared" si="0"/>
        <v>"[COMMON MISTAKES RULE] Include a short mistake note after each example | " &amp;</v>
      </c>
      <c r="F36" s="54" t="s">
        <v>224</v>
      </c>
    </row>
    <row r="37" spans="1:6">
      <c r="A37">
        <f t="shared" si="1"/>
        <v>63</v>
      </c>
      <c r="B37" s="84" t="s">
        <v>271</v>
      </c>
      <c r="C37" s="54" t="s">
        <v>203</v>
      </c>
      <c r="D37" s="94" t="s">
        <v>204</v>
      </c>
      <c r="E37" s="77" t="str">
        <f t="shared" si="0"/>
        <v>"[MINI CHALLENGE RULE] Include a short reinforcement question after each example | " &amp;</v>
      </c>
      <c r="F37" s="54" t="s">
        <v>224</v>
      </c>
    </row>
    <row r="38" spans="1:6">
      <c r="A38">
        <f t="shared" si="1"/>
        <v>51</v>
      </c>
      <c r="B38" s="84" t="s">
        <v>271</v>
      </c>
      <c r="C38" s="54" t="s">
        <v>205</v>
      </c>
      <c r="D38" s="94" t="s">
        <v>206</v>
      </c>
      <c r="E38" s="77" t="str">
        <f t="shared" si="0"/>
        <v>"[REAL WORLD RULE] Connect each example to a real-world use case | " &amp;</v>
      </c>
      <c r="F38" s="54" t="s">
        <v>224</v>
      </c>
    </row>
    <row r="39" spans="1:6">
      <c r="A39">
        <f t="shared" si="1"/>
        <v>45</v>
      </c>
      <c r="B39" s="84" t="s">
        <v>271</v>
      </c>
      <c r="C39" s="54" t="s">
        <v>207</v>
      </c>
      <c r="D39" s="94" t="s">
        <v>208</v>
      </c>
      <c r="E39" s="77" t="str">
        <f t="shared" si="0"/>
        <v>"[FORMAT RULE] Only valid markdown code blocks allowed | " &amp;</v>
      </c>
      <c r="F39" s="54" t="s">
        <v>224</v>
      </c>
    </row>
    <row r="40" spans="1:6">
      <c r="A40">
        <f t="shared" si="1"/>
        <v>120</v>
      </c>
      <c r="B40" s="84" t="s">
        <v>271</v>
      </c>
      <c r="C40" s="54" t="s">
        <v>209</v>
      </c>
      <c r="D40" s="94" t="s">
        <v>210</v>
      </c>
      <c r="E40" s="77" t="str">
        <f t="shared" si="0"/>
        <v>"[LANGUAGE TAG RULE] ALWAYS label markdown code blocks with the correct underlying programming language (e.g., python, javascript, sql) | " &amp;</v>
      </c>
      <c r="F40" s="54" t="s">
        <v>224</v>
      </c>
    </row>
    <row r="41" spans="1:6">
      <c r="A41">
        <f t="shared" si="1"/>
        <v>58</v>
      </c>
      <c r="B41" s="84" t="s">
        <v>271</v>
      </c>
      <c r="C41" s="54" t="s">
        <v>212</v>
      </c>
      <c r="D41" s="94" t="s">
        <v>213</v>
      </c>
      <c r="E41" s="77" t="str">
        <f t="shared" si="0"/>
        <v>"[CONSISTENCY RULE] All examples MUST have similar complexity and length | " &amp;</v>
      </c>
      <c r="F41" s="54" t="s">
        <v>224</v>
      </c>
    </row>
    <row r="42" spans="1:6">
      <c r="A42">
        <f t="shared" si="1"/>
        <v>75</v>
      </c>
      <c r="B42" s="84" t="s">
        <v>271</v>
      </c>
      <c r="C42" s="54" t="s">
        <v>214</v>
      </c>
      <c r="D42" s="94" t="s">
        <v>232</v>
      </c>
      <c r="E42" s="77" t="str">
        <f t="shared" si="0"/>
        <v>"[FINAL OUTPUT RULE] Include Key Takeaway section at the end | " &amp; IF(AJ9&lt;&gt;"", AJ9, "") &amp;" | " &amp;</v>
      </c>
      <c r="F42" s="54" t="s">
        <v>224</v>
      </c>
    </row>
    <row r="43" spans="1:6">
      <c r="A43">
        <f t="shared" si="1"/>
        <v>422</v>
      </c>
      <c r="B43" s="84" t="s">
        <v>271</v>
      </c>
      <c r="C43" s="54" t="s">
        <v>174</v>
      </c>
      <c r="D43" s="94" t="s">
        <v>704</v>
      </c>
      <c r="E43" s="77" t="str">
        <f t="shared" si="0"/>
        <v>"[DATA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v>
      </c>
      <c r="F43" s="54" t="s">
        <v>224</v>
      </c>
    </row>
    <row r="44" spans="1:6">
      <c r="A44">
        <f t="shared" si="1"/>
        <v>152</v>
      </c>
      <c r="B44" s="84" t="s">
        <v>271</v>
      </c>
      <c r="C44" s="54" t="s">
        <v>175</v>
      </c>
      <c r="D44" s="94" t="s">
        <v>176</v>
      </c>
      <c r="E44" s="77" t="str">
        <f t="shared" si="0"/>
        <v>"[DATA SUMMARY FORMAT RULE] When a dataset is present, you MUST display IMMEDIATELY AFTER THE HEADER: Dataset Summary: - File Type: - Columns / Fields: - Data Types: - Notes: | " &amp;</v>
      </c>
      <c r="F44" s="54" t="s">
        <v>224</v>
      </c>
    </row>
    <row r="45" spans="1:6">
      <c r="A45">
        <f t="shared" si="1"/>
        <v>28</v>
      </c>
      <c r="B45" s="84" t="s">
        <v>271</v>
      </c>
      <c r="C45" s="54" t="s">
        <v>192</v>
      </c>
      <c r="D45" s="94" t="s">
        <v>193</v>
      </c>
      <c r="E45" s="77" t="str">
        <f t="shared" si="0"/>
        <v>"[DATA CONSISTENCY RULE] Respect dataset schema | " &amp;</v>
      </c>
      <c r="F45" s="54" t="s">
        <v>224</v>
      </c>
    </row>
    <row r="46" spans="1:6">
      <c r="A46">
        <f t="shared" si="1"/>
        <v>87</v>
      </c>
      <c r="B46" s="84" t="s">
        <v>271</v>
      </c>
      <c r="C46" s="54" t="s">
        <v>185</v>
      </c>
      <c r="D46" s="94" t="s">
        <v>186</v>
      </c>
      <c r="E46" s="77" t="str">
        <f t="shared" si="0"/>
        <v>"[COMMENT DENSITY RULE] Beginner = high, Intermediate = medium, Advanced = lower but present in key logic | " &amp;</v>
      </c>
      <c r="F46" s="54" t="s">
        <v>224</v>
      </c>
    </row>
    <row r="47" spans="1:6">
      <c r="A47">
        <f t="shared" si="1"/>
        <v>33</v>
      </c>
      <c r="B47" s="84" t="s">
        <v>271</v>
      </c>
      <c r="C47" s="54" t="s">
        <v>195</v>
      </c>
      <c r="D47" s="94" t="s">
        <v>196</v>
      </c>
      <c r="E47" s="77" t="str">
        <f t="shared" si="0"/>
        <v>"[DIFFICULTY RULE] Complexity MUST match level | " &amp;</v>
      </c>
      <c r="F47" s="54" t="s">
        <v>224</v>
      </c>
    </row>
    <row r="48" spans="1:6">
      <c r="A48">
        <f t="shared" si="1"/>
        <v>78</v>
      </c>
      <c r="B48" s="84" t="s">
        <v>271</v>
      </c>
      <c r="C48" s="54" t="s">
        <v>216</v>
      </c>
      <c r="D48" s="94" t="s">
        <v>217</v>
      </c>
      <c r="E48" s="77" t="str">
        <f t="shared" si="0"/>
        <v>"[OUTPUT] Only header, introduction, examples, outputs, notes, summary, and footer | " &amp;</v>
      </c>
      <c r="F48" s="54" t="s">
        <v>224</v>
      </c>
    </row>
    <row r="49" spans="1:6">
      <c r="A49">
        <f t="shared" si="1"/>
        <v>166</v>
      </c>
      <c r="B49" s="84" t="s">
        <v>271</v>
      </c>
      <c r="C49" s="54" t="s">
        <v>220</v>
      </c>
      <c r="D49" s="94" t="s">
        <v>233</v>
      </c>
      <c r="E49" s="77" t="str">
        <f>IF(D49="","",""""&amp;C49&amp;" "&amp;IF(C49="[FOOTER RULE - STRICT]",D49,IF(RIGHT(D49,6)=" | "&amp;CHAR(34)&amp;" &amp;",D49,D49&amp;" | "&amp;CHAR(34)&amp;" &amp;")))</f>
        <v>"[FOOTER RULE - STRICT] End your entire response EXACTLY with this markdown string (ensure all code blocks are closed before it): ⚡ *Coding5s System — Learn Programming by Writing Code* | ",</v>
      </c>
      <c r="F49" s="54" t="s">
        <v>224</v>
      </c>
    </row>
    <row r="50" spans="1:6">
      <c r="B50" s="84"/>
      <c r="C50" s="54"/>
      <c r="D50" s="94"/>
      <c r="E50" s="88" t="str">
        <f>"IF(H9=""PROJECT"", Z9, """"))"</f>
        <v>IF(H9="PROJECT", Z9, ""))</v>
      </c>
      <c r="F50" s="54"/>
    </row>
    <row r="51" spans="1:6">
      <c r="B51" s="74"/>
      <c r="C51" s="74"/>
      <c r="E51" s="86"/>
    </row>
    <row r="52" spans="1:6">
      <c r="B52" s="74"/>
      <c r="C52" s="74"/>
      <c r="E52" s="86"/>
    </row>
    <row r="53" spans="1:6" ht="36">
      <c r="B53" s="79" t="s">
        <v>447</v>
      </c>
      <c r="C53" s="74"/>
      <c r="E53" s="86"/>
    </row>
    <row r="54" spans="1:6">
      <c r="B54" s="76" t="s">
        <v>264</v>
      </c>
      <c r="C54" s="76" t="s">
        <v>579</v>
      </c>
      <c r="D54" s="76" t="s">
        <v>580</v>
      </c>
      <c r="E54" s="88" t="s">
        <v>265</v>
      </c>
      <c r="F54" s="32" t="s">
        <v>224</v>
      </c>
    </row>
    <row r="55" spans="1:6">
      <c r="B55" s="54" t="s">
        <v>222</v>
      </c>
      <c r="C55" s="54" t="s">
        <v>162</v>
      </c>
      <c r="D55" s="94" t="s">
        <v>268</v>
      </c>
      <c r="E55" s="77" t="str">
        <f>IF(D55="","",""""&amp;C55&amp;" "&amp;IF(C55="[FOOTER RULE - STRICT]",D55,IF(RIGHT(D55,6)=" | "&amp;CHAR(34)&amp;" &amp;",D55,D55&amp;" | "&amp;CHAR(34)&amp;" &amp;")))</f>
        <v>"[TASK] Teach through a practical " &amp; $I$2 &amp; " - " &amp; $I$3 &amp; " project following the micro-learning methodology, acting as a supportive tutor, creating a project about  " &amp; I9 &amp; " | " &amp;</v>
      </c>
      <c r="F55" s="32" t="s">
        <v>224</v>
      </c>
    </row>
    <row r="56" spans="1:6">
      <c r="B56" s="54" t="s">
        <v>222</v>
      </c>
      <c r="C56" s="54" t="s">
        <v>253</v>
      </c>
      <c r="D56" s="94" t="s">
        <v>714</v>
      </c>
      <c r="E56" s="77" t="str">
        <f t="shared" ref="E56:E79" si="2">IF(D56="","",""""&amp;C56&amp;" "&amp;IF(C56="[FOOTER RULE - STRICT]",D56,IF(RIGHT(D56,6)=" | "&amp;CHAR(34)&amp;" &amp;",D56,D56&amp;" | "&amp;CHAR(34)&amp;" &amp;")))</f>
        <v>"[TOPICS USED] " &amp; A9 &amp; " | " &amp;</v>
      </c>
      <c r="F56" s="32" t="s">
        <v>224</v>
      </c>
    </row>
    <row r="57" spans="1:6">
      <c r="B57" s="54" t="s">
        <v>222</v>
      </c>
      <c r="C57" s="54" t="s">
        <v>166</v>
      </c>
      <c r="D57" s="94" t="s">
        <v>167</v>
      </c>
      <c r="E57" s="77" t="str">
        <f t="shared" si="2"/>
        <v>"[LEVEL] " &amp; G9 &amp; " | " &amp;</v>
      </c>
      <c r="F57" s="32" t="s">
        <v>224</v>
      </c>
    </row>
    <row r="58" spans="1:6">
      <c r="B58" s="54" t="s">
        <v>222</v>
      </c>
      <c r="C58" s="54" t="s">
        <v>229</v>
      </c>
      <c r="D58" s="94" t="s">
        <v>267</v>
      </c>
      <c r="E58" s="77" t="str">
        <f t="shared" si="2"/>
        <v>"[LIBRARY BEING LEARNED] " &amp; $I$3 &amp; " | " &amp;</v>
      </c>
      <c r="F58" s="32" t="s">
        <v>224</v>
      </c>
    </row>
    <row r="59" spans="1:6">
      <c r="B59" s="83" t="s">
        <v>223</v>
      </c>
      <c r="C59" s="32" t="s">
        <v>225</v>
      </c>
      <c r="D59" s="137" t="str">
        <f>"If a module or ecosystem like Pandas or Numpy is specified in "&amp; CHAR(34) &amp;" &amp; $I$3 &amp; "&amp; CHAR(34) &amp;", you are CRITICALLY FORBIDDEN from using "&amp; Variables!E16 &amp;". You MUST enforce the "&amp; Variables!E17 &amp;" and data structures of that specific library." &amp; " | " &amp; CHAR(34) &amp; " &amp;"</f>
        <v>If a module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E59" s="77"/>
      <c r="F59" s="32" t="s">
        <v>224</v>
      </c>
    </row>
    <row r="60" spans="1:6">
      <c r="B60" s="54" t="s">
        <v>222</v>
      </c>
      <c r="C60" s="54" t="s">
        <v>172</v>
      </c>
      <c r="D60" s="94" t="s">
        <v>254</v>
      </c>
      <c r="E60" s="7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60" s="32" t="s">
        <v>224</v>
      </c>
    </row>
    <row r="61" spans="1:6">
      <c r="B61" s="54" t="s">
        <v>222</v>
      </c>
      <c r="C61" s="54" t="s">
        <v>491</v>
      </c>
      <c r="D61" s="94" t="s">
        <v>483</v>
      </c>
      <c r="E61" s="77" t="str">
        <f t="shared" si="2"/>
        <v>"[LANGUAGE SEED CONTEXT] " &amp; IF($AE$7 = "", "Language Seed Not Necessary", "You MUST strictly follow this seed context to enhance, adapt, and naturalize your tone, vocabulary, and instructional quality in " &amp; $B$6 &amp; ": " &amp; $AE$7) &amp; " | " &amp;</v>
      </c>
      <c r="F61" s="32" t="s">
        <v>224</v>
      </c>
    </row>
    <row r="62" spans="1:6">
      <c r="B62" s="54" t="s">
        <v>222</v>
      </c>
      <c r="C62" s="54" t="s">
        <v>218</v>
      </c>
      <c r="D62" s="94" t="s">
        <v>219</v>
      </c>
      <c r="E62" s="77" t="str">
        <f t="shared" si="2"/>
        <v>"[LANGUAGE] " &amp; $B$6 &amp; " | " &amp;</v>
      </c>
      <c r="F62" s="32" t="s">
        <v>224</v>
      </c>
    </row>
    <row r="63" spans="1:6">
      <c r="B63" s="54" t="s">
        <v>223</v>
      </c>
      <c r="C63" s="54" t="s">
        <v>230</v>
      </c>
      <c r="D63" s="94"/>
      <c r="E63" s="77" t="str">
        <f t="shared" ref="E63:E64" si="3">IF(D63="","",""""&amp;C63&amp;" "&amp;IF(C63="[FOOTER RULE - STRICT]",D63,IF(RIGHT(D63,6)=" | "&amp;CHAR(34)&amp;" &amp;",D63,D63&amp;" | "&amp;CHAR(34)&amp;" &amp;")))</f>
        <v/>
      </c>
      <c r="F63" s="32" t="s">
        <v>224</v>
      </c>
    </row>
    <row r="64" spans="1:6">
      <c r="B64" s="54" t="s">
        <v>223</v>
      </c>
      <c r="C64" s="54" t="s">
        <v>230</v>
      </c>
      <c r="D64" s="94"/>
      <c r="E64" s="77" t="str">
        <f t="shared" si="3"/>
        <v/>
      </c>
      <c r="F64" s="32" t="s">
        <v>224</v>
      </c>
    </row>
    <row r="65" spans="2:6">
      <c r="B65" s="54" t="s">
        <v>223</v>
      </c>
      <c r="C65" s="32" t="s">
        <v>601</v>
      </c>
      <c r="D65" s="137" t="str">
        <f>"If using external packages, use " &amp; Variables!E6 &amp; " at the top of the code block. Assume no project configuration file exists." &amp; " | " &amp; CHAR(34) &amp; " &amp;"</f>
        <v>If using external packages, use Native built-in functions, basic operators, and standard core execution models. at the top of the code block. Assume no project configuration file exists. | " &amp;</v>
      </c>
      <c r="E65" s="77" t="str">
        <f t="shared" si="2"/>
        <v>"[INLINE_PACKAGE_MANAGER] If using external packages, use Native built-in functions, basic operators, and standard core execution models. at the top of the code block. Assume no project configuration file exists. | " &amp;</v>
      </c>
      <c r="F65" s="32" t="s">
        <v>224</v>
      </c>
    </row>
    <row r="66" spans="2:6">
      <c r="B66" s="54" t="s">
        <v>223</v>
      </c>
      <c r="C66" s="32" t="s">
        <v>608</v>
      </c>
      <c r="D66" s="137" t="str">
        <f>Variables!E21</f>
        <v>Standard basic logic validation using native assert statements.</v>
      </c>
      <c r="E66" s="77" t="str">
        <f t="shared" si="2"/>
        <v>"[CODE_CONSTRAINTS_RULE] Standard basic logic validation using native assert statements. | " &amp;</v>
      </c>
      <c r="F66" s="32" t="s">
        <v>224</v>
      </c>
    </row>
    <row r="67" spans="2:6">
      <c r="B67" s="54" t="s">
        <v>223</v>
      </c>
      <c r="C67" s="32" t="s">
        <v>616</v>
      </c>
      <c r="D67" s="137" t="str">
        <f>"1. Use " &amp; Variables!E18 &amp; " to map code to the planning phase. 2. Use " &amp; Variables!E19 &amp; ". 3. CRITICAL: NO comment or docstring line may exceed " &amp; Variables!E20 &amp; " in width. | " &amp; CHAR(34) &amp; " &amp;"</f>
        <v>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 &amp;</v>
      </c>
      <c r="E67" s="77" t="str">
        <f t="shared" si="2"/>
        <v>"[VISUAL_ARCHITECTURE_COMMENTS]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 &amp;</v>
      </c>
      <c r="F67" s="32" t="s">
        <v>224</v>
      </c>
    </row>
    <row r="68" spans="2:6">
      <c r="B68" s="84" t="s">
        <v>271</v>
      </c>
      <c r="C68" s="54" t="s">
        <v>190</v>
      </c>
      <c r="D68" s="94" t="s">
        <v>419</v>
      </c>
      <c r="E68" s="77" t="str">
        <f t="shared" si="2"/>
        <v>"[DATA ROBUSTNESS RULE] Handle real-world data safely | " &amp;</v>
      </c>
      <c r="F68" s="32" t="s">
        <v>224</v>
      </c>
    </row>
    <row r="69" spans="2:6">
      <c r="B69" s="84" t="s">
        <v>271</v>
      </c>
      <c r="C69" s="54" t="s">
        <v>178</v>
      </c>
      <c r="D69" s="94" t="s">
        <v>598</v>
      </c>
      <c r="E69" s="77" t="str">
        <f t="shared" si="2"/>
        <v>"[CODE CONSTRAINTS] MUST be between " &amp; IF(G9="Beginner", "25–40", IF(G9="Intermediate", "30–60", "40–100")) &amp; " lines (STRICT) - Multi-step flow | " &amp;</v>
      </c>
      <c r="F69" s="32" t="s">
        <v>224</v>
      </c>
    </row>
    <row r="70" spans="2:6">
      <c r="B70" s="84" t="s">
        <v>271</v>
      </c>
      <c r="C70" s="54" t="s">
        <v>194</v>
      </c>
      <c r="D70" s="94" t="s">
        <v>425</v>
      </c>
      <c r="E70" s="77" t="str">
        <f t="shared" si="2"/>
        <v>"[SUPPORT FILES RULE] Include config files before code if needed | " &amp;</v>
      </c>
      <c r="F70" s="32" t="s">
        <v>224</v>
      </c>
    </row>
    <row r="71" spans="2:6">
      <c r="B71" s="84" t="s">
        <v>271</v>
      </c>
      <c r="C71" s="54" t="s">
        <v>174</v>
      </c>
      <c r="D71" s="94" t="s">
        <v>255</v>
      </c>
      <c r="E71" s="77" t="str">
        <f t="shared" si="2"/>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F71" s="32" t="s">
        <v>224</v>
      </c>
    </row>
    <row r="72" spans="2:6">
      <c r="B72" s="84" t="s">
        <v>271</v>
      </c>
      <c r="C72" s="54" t="s">
        <v>177</v>
      </c>
      <c r="D72" s="94" t="s">
        <v>256</v>
      </c>
      <c r="E72" s="77" t="str">
        <f t="shared" si="2"/>
        <v>"[OUTPUT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v>
      </c>
      <c r="F72" s="32" t="s">
        <v>224</v>
      </c>
    </row>
    <row r="73" spans="2:6">
      <c r="B73" s="84" t="s">
        <v>271</v>
      </c>
      <c r="C73" s="54" t="s">
        <v>180</v>
      </c>
      <c r="D73" s="94" t="s">
        <v>257</v>
      </c>
      <c r="E73" s="77" t="str">
        <f t="shared" si="2"/>
        <v>"[CODE QUALITY RULE] Code MUST be clean, readable, correct, and educational | " &amp;</v>
      </c>
      <c r="F73" s="32" t="s">
        <v>224</v>
      </c>
    </row>
    <row r="74" spans="2:6">
      <c r="B74" s="84" t="s">
        <v>271</v>
      </c>
      <c r="C74" s="54" t="s">
        <v>207</v>
      </c>
      <c r="D74" s="94" t="s">
        <v>258</v>
      </c>
      <c r="E74" s="77" t="str">
        <f t="shared" si="2"/>
        <v>"[FORMAT RULE] Only markdown code blocks allowed | " &amp;</v>
      </c>
      <c r="F74" s="32" t="s">
        <v>224</v>
      </c>
    </row>
    <row r="75" spans="2:6">
      <c r="B75" s="84" t="s">
        <v>271</v>
      </c>
      <c r="C75" s="54" t="s">
        <v>259</v>
      </c>
      <c r="D75" s="94" t="s">
        <v>260</v>
      </c>
      <c r="E75" s="77" t="str">
        <f t="shared" si="2"/>
        <v>"[EXECUTION RULE] Code MUST run and produce correct output | " &amp;</v>
      </c>
      <c r="F75" s="32" t="s">
        <v>224</v>
      </c>
    </row>
    <row r="76" spans="2:6">
      <c r="B76" s="84" t="s">
        <v>271</v>
      </c>
      <c r="C76" s="54" t="s">
        <v>212</v>
      </c>
      <c r="D76" s="94" t="s">
        <v>261</v>
      </c>
      <c r="E76" s="77" t="str">
        <f t="shared" si="2"/>
        <v>"[CONSISTENCY RULE] Project must match objective | " &amp;</v>
      </c>
      <c r="F76" s="32" t="s">
        <v>224</v>
      </c>
    </row>
    <row r="77" spans="2:6">
      <c r="B77" s="84" t="s">
        <v>271</v>
      </c>
      <c r="C77" s="54" t="s">
        <v>215</v>
      </c>
      <c r="D77" s="94" t="s">
        <v>582</v>
      </c>
      <c r="E77" s="77" t="str">
        <f t="shared" si="2"/>
        <v>"[HEADER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v>
      </c>
      <c r="F77" s="32" t="s">
        <v>224</v>
      </c>
    </row>
    <row r="78" spans="2:6">
      <c r="B78" s="84" t="s">
        <v>271</v>
      </c>
      <c r="C78" s="54" t="s">
        <v>216</v>
      </c>
      <c r="D78" s="94" t="s">
        <v>262</v>
      </c>
      <c r="E78" s="77" t="str">
        <f t="shared" si="2"/>
        <v>"[OUTPUT] Only header, dataset notice, objective, support file, code planning, expected output, code, and footer | " &amp;</v>
      </c>
      <c r="F78" s="32" t="s">
        <v>224</v>
      </c>
    </row>
    <row r="79" spans="2:6">
      <c r="B79" s="84" t="s">
        <v>271</v>
      </c>
      <c r="C79" s="54" t="s">
        <v>220</v>
      </c>
      <c r="D79" s="94" t="s">
        <v>263</v>
      </c>
      <c r="E79" s="77" t="str">
        <f t="shared" si="2"/>
        <v>"[FOOTER RULE - STRICT] End your entire response EXACTLY with this markdown string (ensure all code blocks are closed before it):" &amp; CHAR(10) &amp; "---" &amp; CHAR(10) &amp; "⚡ *Coding5s System — Learn Programming by Writing Code*")</v>
      </c>
      <c r="F79" s="32" t="s">
        <v>224</v>
      </c>
    </row>
    <row r="80" spans="2:6">
      <c r="E80" s="86"/>
      <c r="F80" t="s">
        <v>224</v>
      </c>
    </row>
    <row r="82" spans="2:6" ht="36">
      <c r="B82" s="80" t="s">
        <v>269</v>
      </c>
    </row>
    <row r="83" spans="2:6">
      <c r="B83" s="76" t="s">
        <v>221</v>
      </c>
      <c r="C83" s="76" t="s">
        <v>579</v>
      </c>
      <c r="D83" s="76" t="s">
        <v>580</v>
      </c>
      <c r="E83" s="88" t="s">
        <v>234</v>
      </c>
      <c r="F83" s="54" t="s">
        <v>224</v>
      </c>
    </row>
    <row r="84" spans="2:6">
      <c r="B84" s="54" t="s">
        <v>222</v>
      </c>
      <c r="C84" s="54" t="s">
        <v>235</v>
      </c>
      <c r="D84" s="94" t="s">
        <v>249</v>
      </c>
      <c r="E84" s="77" t="str">
        <f t="shared" ref="E84:E104" si="4">IF(D84="","",""""&amp;C84&amp;" "&amp;IF(C84="[FOOTER RULE - STRICT]",D84,IF(RIGHT(D84,6)=" | "&amp;CHAR(34)&amp;" &amp;",D84,D84&amp;" | "&amp;CHAR(34)&amp;" &amp;")))</f>
        <v>"[MENTOR_S1_SAFE_GUIDE] 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v>
      </c>
      <c r="F84" s="54" t="s">
        <v>224</v>
      </c>
    </row>
    <row r="85" spans="2:6">
      <c r="B85" s="54" t="s">
        <v>222</v>
      </c>
      <c r="C85" s="54" t="s">
        <v>236</v>
      </c>
      <c r="D85" s="94" t="s">
        <v>245</v>
      </c>
      <c r="E85" s="77" t="str">
        <f t="shared" si="4"/>
        <v>"[CULTURAL &amp; JARGON RULE] 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v>
      </c>
      <c r="F85" s="54" t="s">
        <v>224</v>
      </c>
    </row>
    <row r="86" spans="2:6">
      <c r="B86" s="54" t="s">
        <v>222</v>
      </c>
      <c r="C86" s="54" t="s">
        <v>237</v>
      </c>
      <c r="D86" s="94" t="s">
        <v>715</v>
      </c>
      <c r="E86" s="77" t="str">
        <f t="shared" si="4"/>
        <v>"[CONTEXT] You are helping a Junior Developer who is " &amp; IF(UPPER(H9)="PROJECT", "building a PROJECT: " &amp; I9 &amp; ". Topics applied in this project: " &amp; A9 &amp; ". Project objective: " &amp; J9, "learning: " &amp; I9 &amp; ". Topic details: " &amp; J9) &amp; " | " &amp;</v>
      </c>
      <c r="F86" s="54" t="s">
        <v>224</v>
      </c>
    </row>
    <row r="87" spans="2:6">
      <c r="B87" s="54" t="s">
        <v>222</v>
      </c>
      <c r="C87" s="54" t="s">
        <v>229</v>
      </c>
      <c r="D87" s="94" t="s">
        <v>267</v>
      </c>
      <c r="E87" s="77" t="str">
        <f t="shared" si="4"/>
        <v>"[LIBRARY BEING LEARNED] " &amp; $I$3 &amp; " | " &amp;</v>
      </c>
      <c r="F87" s="54"/>
    </row>
    <row r="88" spans="2:6">
      <c r="B88" s="54" t="s">
        <v>222</v>
      </c>
      <c r="C88" s="54" t="s">
        <v>172</v>
      </c>
      <c r="D88" s="94" t="s">
        <v>247</v>
      </c>
      <c r="E88" s="77" t="str">
        <f t="shared" si="4"/>
        <v>"[LANGUAGE CONSISTENCY RULE] ALL output text MUST be written strictly in (" &amp; $B$6 &amp; "). | " &amp;</v>
      </c>
      <c r="F88" s="54" t="s">
        <v>224</v>
      </c>
    </row>
    <row r="89" spans="2:6">
      <c r="B89" s="54" t="s">
        <v>222</v>
      </c>
      <c r="C89" s="54" t="s">
        <v>491</v>
      </c>
      <c r="D89" s="94" t="s">
        <v>483</v>
      </c>
      <c r="E89" s="77" t="str">
        <f t="shared" si="4"/>
        <v>"[LANGUAGE SEED CONTEXT] " &amp; IF($AE$7 = "", "Language Seed Not Necessary", "You MUST strictly follow this seed context to enhance, adapt, and naturalize your tone, vocabulary, and instructional quality in " &amp; $B$6 &amp; ": " &amp; $AE$7) &amp; " | " &amp;</v>
      </c>
      <c r="F89" s="54" t="s">
        <v>224</v>
      </c>
    </row>
    <row r="90" spans="2:6">
      <c r="B90" s="54" t="s">
        <v>222</v>
      </c>
      <c r="C90" s="54" t="s">
        <v>218</v>
      </c>
      <c r="D90" s="94" t="s">
        <v>250</v>
      </c>
      <c r="E90" s="77" t="str">
        <f>IF(D90="","",""""&amp;C90&amp;" "&amp;IF(C90="[FOOTER RULE - STRICT]",D90,IF(RIGHT(D90,6)=" | "&amp;CHAR(34)&amp;" &amp;",D90,D90&amp;" | "&amp;CHAR(34)&amp;" &amp;")))</f>
        <v>"[LANGUAGE] " &amp; $B$6 &amp;" | " &amp;</v>
      </c>
      <c r="F90" s="54" t="s">
        <v>224</v>
      </c>
    </row>
    <row r="91" spans="2:6">
      <c r="B91" s="54" t="s">
        <v>223</v>
      </c>
      <c r="C91" s="54" t="s">
        <v>230</v>
      </c>
      <c r="D91" s="94"/>
      <c r="E91" s="77" t="str">
        <f t="shared" ref="E91:E92" si="5">IF(D91="","",""""&amp;C91&amp;" "&amp;IF(C91="[FOOTER RULE - STRICT]",D91,IF(RIGHT(D91,6)=" | "&amp;CHAR(34)&amp;" &amp;",D91,D91&amp;" | "&amp;CHAR(34)&amp;" &amp;")))</f>
        <v/>
      </c>
      <c r="F91" s="54" t="s">
        <v>224</v>
      </c>
    </row>
    <row r="92" spans="2:6">
      <c r="B92" s="54" t="s">
        <v>223</v>
      </c>
      <c r="C92" s="54" t="s">
        <v>230</v>
      </c>
      <c r="D92" s="94"/>
      <c r="E92" s="77" t="str">
        <f t="shared" si="5"/>
        <v/>
      </c>
      <c r="F92" s="54" t="s">
        <v>224</v>
      </c>
    </row>
    <row r="93" spans="2:6">
      <c r="B93" s="54" t="s">
        <v>223</v>
      </c>
      <c r="C93" s="32" t="s">
        <v>620</v>
      </c>
      <c r="D93" s="94" t="str">
        <f>CHAR(34) &amp; " &amp; IF(G9=" &amp; CHAR(34) &amp; "Beginner" &amp; CHAR(34) &amp; ", " &amp; CHAR(34) &amp; Variables!E22 &amp; CHAR(34) &amp; ", IF(G9=" &amp; CHAR(34) &amp; "Intermediate" &amp; CHAR(34) &amp; ", " &amp; CHAR(34) &amp; Variables!E23 &amp; CHAR(34) &amp; ", " &amp; CHAR(34) &amp; Variables!E24 &amp; CHAR(34) &amp; ")) &amp; " &amp; CHAR(34) &amp; " | " &amp; CHAR(34) &amp; " &amp;"</f>
        <v>" &amp; IF(G9="Beginner", "Evaluate based on basic class instantiation, attribute assignment, and simple method calls. Do NOT expect advanced inheritance or decorators unless explicitly demanded.", IF(G9="Intermediate", "Expect clean class definitions, proper encapsulation, instance initialization via init, and correct use of self. Enforce basic OOP principles.", "Expect advanced OOP architecture using abstract base classes (abc.ABC), inheritance, polymorphism, custom exceptions, and composition over inheritance.")) &amp; " | " &amp;</v>
      </c>
      <c r="E93" s="77" t="str">
        <f>IF(D93="","",""""&amp;C93&amp;" "&amp;IF(C93="[FOOTER RULE - STRICT]",D93,IF(RIGHT(D93,6)=" | "&amp;CHAR(34)&amp;" &amp;",D93,D93&amp;" | "&amp;CHAR(34)&amp;" &amp;")))</f>
        <v>"[MENTOR_SCOPE_EXPECTATIONS] " &amp; IF(G9="Beginner", "Evaluate based on basic class instantiation, attribute assignment, and simple method calls. Do NOT expect advanced inheritance or decorators unless explicitly demanded.", IF(G9="Intermediate", "Expect clean class definitions, proper encapsulation, instance initialization via init, and correct use of self. Enforce basic OOP principles.", "Expect advanced OOP architecture using abstract base classes (abc.ABC), inheritance, polymorphism, custom exceptions, and composition over inheritance.")) &amp; " | " &amp;</v>
      </c>
      <c r="F93" s="54" t="s">
        <v>224</v>
      </c>
    </row>
    <row r="94" spans="2:6">
      <c r="B94" s="54" t="s">
        <v>223</v>
      </c>
      <c r="C94" s="32" t="s">
        <v>621</v>
      </c>
      <c r="D94" s="94" t="str">
        <f>"Code MUST be idiomatic Python. " &amp; Variables!E25 &amp; " " &amp; Variables!E26 &amp; " " &amp; Variables!E27 &amp; " " &amp; Variables!E28 &amp; " | " &amp; CHAR(34) &amp; " &amp; IF(AJ9&lt;&gt;" &amp; CHAR(34) &amp; CHAR(34) &amp; ", " &amp; CHAR(34) &amp; "[MENTOR CONTEXT ALERT] Be aware of the following infrastructure limitation for this exercise: " &amp; CHAR(34) &amp; " &amp; AJ9 &amp; " &amp; CHAR(34) &amp; " Use this knowledge to reassure the student if they present an environment error. | " &amp; CHAR(34) &amp; ", " &amp; CHAR(34) &amp; CHAR(34) &amp; ") &amp; " &amp; CHAR(34) &amp; " | " &amp; CHAR(34) &amp; " &amp;"</f>
        <v>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&amp; IF(AJ9&lt;&gt;"", "[MENTOR CONTEXT ALERT] Be aware of the following infrastructure limitation for this exercise: " &amp; AJ9 &amp; " Use this knowledge to reassure the student if they present an environment error. | ", "") &amp; " | " &amp;</v>
      </c>
      <c r="E94" s="77" t="str">
        <f>IF(D94="","",""""&amp;C94&amp;" "&amp;IF(C94="[FOOTER RULE - STRICT]",D94,IF(RIGHT(D94,6)=" | "&amp;CHAR(34)&amp;" &amp;",D94,D94&amp;" | "&amp;CHAR(34)&amp;" &amp;")))</f>
        <v>"[CODE_QUALITY_POLICIES]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&amp; IF(AJ9&lt;&gt;"", "[MENTOR CONTEXT ALERT] Be aware of the following infrastructure limitation for this exercise: " &amp; AJ9 &amp; " Use this knowledge to reassure the student if they present an environment error. | ", "") &amp; " | " &amp;</v>
      </c>
      <c r="F94" s="54" t="s">
        <v>224</v>
      </c>
    </row>
    <row r="95" spans="2:6">
      <c r="B95" s="84" t="s">
        <v>271</v>
      </c>
      <c r="C95" s="54" t="s">
        <v>174</v>
      </c>
      <c r="D95" s="94" t="s">
        <v>248</v>
      </c>
      <c r="E95" s="77" t="str">
        <f t="shared" si="4"/>
        <v>"[DATA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v>
      </c>
      <c r="F95" s="54" t="s">
        <v>224</v>
      </c>
    </row>
    <row r="96" spans="2:6">
      <c r="B96" s="84" t="s">
        <v>271</v>
      </c>
      <c r="C96" s="54" t="s">
        <v>238</v>
      </c>
      <c r="D96" s="94" t="s">
        <v>251</v>
      </c>
      <c r="E96" s="77" t="str">
        <f t="shared" si="4"/>
        <v>"[EMPTY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v>
      </c>
      <c r="F96" s="54" t="s">
        <v>224</v>
      </c>
    </row>
    <row r="97" spans="2:6">
      <c r="B97" s="84" t="s">
        <v>271</v>
      </c>
      <c r="C97" s="54" t="s">
        <v>162</v>
      </c>
      <c r="D97" s="94" t="s">
        <v>246</v>
      </c>
      <c r="E97" s="77" t="str">
        <f>IF(D97="","",""""&amp;C97&amp;" "&amp;IF(C97="[FOOTER RULE - STRICT]",D97,IF(RIGHT(D97,6)=" | "&amp;CHAR(34)&amp;" &amp;",D97,D97&amp;" | "&amp;CHAR(34)&amp;" &amp;")))</f>
        <v>"[TASK] Analyze the student's code and explanation. If the code is perfect, congratulate them warmly and provide 2 'Bonus Challenges'. Otherwise, follow the 2-PHASE MENTORING PROTOCOL | " &amp;</v>
      </c>
      <c r="F97" s="54" t="s">
        <v>224</v>
      </c>
    </row>
    <row r="98" spans="2:6">
      <c r="B98" s="84" t="s">
        <v>271</v>
      </c>
      <c r="C98" s="54" t="s">
        <v>239</v>
      </c>
      <c r="D98" s="94" t="s">
        <v>311</v>
      </c>
      <c r="E98" s="77" t="str">
        <f t="shared" si="4"/>
        <v>"[ATOMIC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v>
      </c>
      <c r="F98" s="54" t="s">
        <v>224</v>
      </c>
    </row>
    <row r="99" spans="2:6">
      <c r="B99" s="84" t="s">
        <v>271</v>
      </c>
      <c r="C99" s="54" t="s">
        <v>240</v>
      </c>
      <c r="D99" s="94" t="s">
        <v>307</v>
      </c>
      <c r="E99" s="77" t="str">
        <f t="shared" si="4"/>
        <v>"[PHASE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v>
      </c>
      <c r="F99" s="54" t="s">
        <v>224</v>
      </c>
    </row>
    <row r="100" spans="2:6">
      <c r="B100" s="84" t="s">
        <v>271</v>
      </c>
      <c r="C100" s="54" t="s">
        <v>241</v>
      </c>
      <c r="D100" s="94" t="s">
        <v>310</v>
      </c>
      <c r="E100" s="77" t="str">
        <f t="shared" si="4"/>
        <v>"[EXPLANATION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v>
      </c>
      <c r="F100" s="54" t="s">
        <v>224</v>
      </c>
    </row>
    <row r="101" spans="2:6">
      <c r="B101" s="84" t="s">
        <v>271</v>
      </c>
      <c r="C101" s="54" t="s">
        <v>242</v>
      </c>
      <c r="D101" s="94" t="s">
        <v>252</v>
      </c>
      <c r="E101" s="77" t="str">
        <f t="shared" si="4"/>
        <v>"[MINIMAL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v>
      </c>
      <c r="F101" s="54" t="s">
        <v>224</v>
      </c>
    </row>
    <row r="102" spans="2:6">
      <c r="B102" s="84" t="s">
        <v>271</v>
      </c>
      <c r="C102" s="54" t="s">
        <v>244</v>
      </c>
      <c r="D102" s="94" t="s">
        <v>308</v>
      </c>
      <c r="E102" s="77" t="str">
        <f t="shared" si="4"/>
        <v>"[PHASE 2: FULL SOLUTION - STRICT] 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v>
      </c>
      <c r="F102" s="54" t="s">
        <v>224</v>
      </c>
    </row>
    <row r="103" spans="2:6">
      <c r="B103" s="84" t="s">
        <v>271</v>
      </c>
      <c r="C103" s="54" t="s">
        <v>215</v>
      </c>
      <c r="D103" s="94" t="s">
        <v>583</v>
      </c>
      <c r="E103" s="77" t="str">
        <f t="shared" si="4"/>
        <v>"[HEADER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v>
      </c>
      <c r="F103" s="54" t="s">
        <v>224</v>
      </c>
    </row>
    <row r="104" spans="2:6">
      <c r="B104" s="84" t="s">
        <v>271</v>
      </c>
      <c r="C104" s="54" t="s">
        <v>220</v>
      </c>
      <c r="D104" s="94" t="s">
        <v>309</v>
      </c>
      <c r="E104" s="77" t="str">
        <f t="shared" si="4"/>
        <v>"[FOOTER RULE - STRICT] End your response with: '--- ⚡ *Coding5s Mentor System — Eliminating Epistemic Debt*' | ","")</v>
      </c>
      <c r="F104" s="54" t="s">
        <v>224</v>
      </c>
    </row>
  </sheetData>
  <conditionalFormatting sqref="B1:B1048576">
    <cfRule type="cellIs" dxfId="56" priority="19" operator="equal">
      <formula>"The Immutable ""Kernel"""</formula>
    </cfRule>
    <cfRule type="cellIs" dxfId="55" priority="20" operator="equal">
      <formula>"Paradigm &amp; Ecosystem"</formula>
    </cfRule>
    <cfRule type="cellIs" dxfId="54" priority="21" operator="equal">
      <formula>"Global Variables &amp; Configuration"</formula>
    </cfRule>
  </conditionalFormatting>
  <conditionalFormatting sqref="C4:C50">
    <cfRule type="expression" dxfId="53" priority="16">
      <formula>$B4="The Immutable Kernel"</formula>
    </cfRule>
    <cfRule type="expression" dxfId="52" priority="17">
      <formula>$B4="Paradigm &amp; Ecosystem"</formula>
    </cfRule>
    <cfRule type="expression" dxfId="51" priority="18">
      <formula>$B4="Global Variables &amp; Configuration"</formula>
    </cfRule>
  </conditionalFormatting>
  <conditionalFormatting sqref="C55:C79">
    <cfRule type="expression" dxfId="50" priority="1">
      <formula>$B55="The Immutable Kernel"</formula>
    </cfRule>
    <cfRule type="expression" dxfId="49" priority="2">
      <formula>$B55="Paradigm &amp; Ecosystem"</formula>
    </cfRule>
    <cfRule type="expression" dxfId="48" priority="3">
      <formula>$B55="Global Variables &amp; Configuration"</formula>
    </cfRule>
  </conditionalFormatting>
  <conditionalFormatting sqref="C84:C104">
    <cfRule type="expression" dxfId="47" priority="10">
      <formula>$B84="The Immutable Kernel"</formula>
    </cfRule>
    <cfRule type="expression" dxfId="46" priority="11">
      <formula>$B84="Paradigm &amp; Ecosystem"</formula>
    </cfRule>
    <cfRule type="expression" dxfId="45" priority="12">
      <formula>$B84="Global Variables &amp; Configuration"</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44C0D-B07E-409E-B83B-9ECCA7DC7C4D}">
  <sheetPr>
    <tabColor theme="8" tint="0.79998168889431442"/>
  </sheetPr>
  <dimension ref="A2:AC100"/>
  <sheetViews>
    <sheetView showGridLines="0" topLeftCell="A79" zoomScaleNormal="100" workbookViewId="0">
      <selection activeCell="E80" sqref="E80:E97"/>
    </sheetView>
  </sheetViews>
  <sheetFormatPr defaultRowHeight="15"/>
  <cols>
    <col min="1" max="1" width="5.42578125" customWidth="1"/>
    <col min="2" max="2" width="37.42578125" customWidth="1"/>
    <col min="3" max="3" width="33" customWidth="1"/>
    <col min="4" max="4" width="85.28515625" customWidth="1"/>
    <col min="5" max="5" width="39.5703125" style="85" customWidth="1"/>
    <col min="6" max="6" width="4" customWidth="1"/>
  </cols>
  <sheetData>
    <row r="2" spans="1:29" ht="36">
      <c r="B2" s="78" t="s">
        <v>446</v>
      </c>
      <c r="D2" s="81" t="s">
        <v>270</v>
      </c>
      <c r="H2" s="82"/>
      <c r="T2" s="82"/>
    </row>
    <row r="3" spans="1:29">
      <c r="B3" s="76" t="s">
        <v>221</v>
      </c>
      <c r="C3" s="76" t="s">
        <v>579</v>
      </c>
      <c r="D3" s="76" t="s">
        <v>580</v>
      </c>
      <c r="E3" s="88" t="s">
        <v>228</v>
      </c>
      <c r="F3" s="4" t="s">
        <v>224</v>
      </c>
      <c r="AC3" t="s">
        <v>224</v>
      </c>
    </row>
    <row r="4" spans="1:29">
      <c r="A4">
        <f>LEN(D4)</f>
        <v>31</v>
      </c>
      <c r="B4" s="75" t="s">
        <v>222</v>
      </c>
      <c r="C4" s="54" t="s">
        <v>160</v>
      </c>
      <c r="D4" s="93" t="s">
        <v>272</v>
      </c>
      <c r="E4" s="77" t="str">
        <f t="shared" ref="E4:E41" si="0">IF(D4="","",""""&amp;C4&amp;" "&amp;IF(C4="[FOOTER RULE - STRICT]",D4,IF(RIGHT(D4,6)=" | "&amp;CHAR(34)&amp;" &amp;",D4,D4&amp;" | "&amp;CHAR(34)&amp;" &amp;")))</f>
        <v>"[ROLE] Careless " &amp; $I$2 &amp; " Developer | " &amp;</v>
      </c>
      <c r="F4" s="54" t="s">
        <v>224</v>
      </c>
    </row>
    <row r="5" spans="1:29">
      <c r="A5">
        <f t="shared" ref="A5:A42" si="1">LEN(D5)</f>
        <v>47</v>
      </c>
      <c r="B5" s="75" t="s">
        <v>222</v>
      </c>
      <c r="C5" s="54" t="s">
        <v>162</v>
      </c>
      <c r="D5" s="93" t="s">
        <v>273</v>
      </c>
      <c r="E5" s="77" t="str">
        <f t="shared" si="0"/>
        <v>"[TASK] Generate debugging challenges in " &amp; $I$2 &amp; " | | " &amp;</v>
      </c>
      <c r="F5" s="54" t="s">
        <v>224</v>
      </c>
    </row>
    <row r="6" spans="1:29">
      <c r="A6">
        <f t="shared" si="1"/>
        <v>12</v>
      </c>
      <c r="B6" s="75" t="s">
        <v>222</v>
      </c>
      <c r="C6" s="54" t="s">
        <v>164</v>
      </c>
      <c r="D6" s="93" t="s">
        <v>274</v>
      </c>
      <c r="E6" s="77" t="str">
        <f t="shared" si="0"/>
        <v>"[TOPIC] " &amp; I9 &amp; " | | " &amp;</v>
      </c>
      <c r="F6" s="54" t="s">
        <v>224</v>
      </c>
    </row>
    <row r="7" spans="1:29">
      <c r="A7">
        <f t="shared" si="1"/>
        <v>12</v>
      </c>
      <c r="B7" s="75" t="s">
        <v>222</v>
      </c>
      <c r="C7" s="54" t="s">
        <v>166</v>
      </c>
      <c r="D7" s="93" t="s">
        <v>275</v>
      </c>
      <c r="E7" s="77" t="str">
        <f t="shared" si="0"/>
        <v>"[LEVEL] " &amp; G9 &amp; " | | " &amp;</v>
      </c>
      <c r="F7" s="54" t="s">
        <v>224</v>
      </c>
    </row>
    <row r="8" spans="1:29">
      <c r="A8">
        <f t="shared" si="1"/>
        <v>21</v>
      </c>
      <c r="B8" s="75" t="s">
        <v>222</v>
      </c>
      <c r="C8" s="54" t="s">
        <v>168</v>
      </c>
      <c r="D8" s="93" t="s">
        <v>276</v>
      </c>
      <c r="E8" s="77" t="str">
        <f t="shared" si="0"/>
        <v>"[COUNT] " &amp; D9 &amp; " challenges | " &amp;</v>
      </c>
      <c r="F8" s="54" t="s">
        <v>224</v>
      </c>
    </row>
    <row r="9" spans="1:29">
      <c r="A9">
        <f t="shared" si="1"/>
        <v>18</v>
      </c>
      <c r="B9" s="75" t="s">
        <v>222</v>
      </c>
      <c r="C9" s="54" t="s">
        <v>229</v>
      </c>
      <c r="D9" s="93" t="s">
        <v>267</v>
      </c>
      <c r="E9" s="77" t="str">
        <f t="shared" si="0"/>
        <v>"[LIBRARY BEING LEARNED] " &amp; $I$3 &amp; " | " &amp;</v>
      </c>
      <c r="F9" s="54" t="s">
        <v>224</v>
      </c>
    </row>
    <row r="10" spans="1:29">
      <c r="A10">
        <f t="shared" si="1"/>
        <v>474</v>
      </c>
      <c r="B10" s="83" t="s">
        <v>223</v>
      </c>
      <c r="C10" s="32" t="s">
        <v>225</v>
      </c>
      <c r="D10" s="93" t="str">
        <f>"If a data manipulation library, external package, or ecosystem like Pandas or NumPy is specified in "&amp; CHAR(34) &amp;" &amp; $I$3 &amp; "&amp; CHAR(34) &amp;", you are CRITICALLY FORBIDDEN from using "&amp; Variables!E16 &amp;". You MUST enforce the "&amp; Variables!E17 &amp;" and data structures of that specific library." &amp; " | " &amp; CHAR(34) &amp; " &amp;"</f>
        <v>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E10" s="77" t="str">
        <f t="shared" si="0"/>
        <v>"[ECOSYSTEM ORIENTATION RULE] 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F10" s="54" t="s">
        <v>224</v>
      </c>
    </row>
    <row r="11" spans="1:29">
      <c r="A11">
        <f t="shared" si="1"/>
        <v>313</v>
      </c>
      <c r="B11" s="75" t="s">
        <v>222</v>
      </c>
      <c r="C11" s="54" t="s">
        <v>215</v>
      </c>
      <c r="D11" s="93" t="s">
        <v>584</v>
      </c>
      <c r="E11" s="77" t="str">
        <f t="shared" si="0"/>
        <v>"[HEADER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v>
      </c>
      <c r="F11" s="54" t="s">
        <v>224</v>
      </c>
    </row>
    <row r="12" spans="1:29">
      <c r="A12">
        <f t="shared" si="1"/>
        <v>406</v>
      </c>
      <c r="B12" s="75" t="s">
        <v>222</v>
      </c>
      <c r="C12" s="54" t="s">
        <v>172</v>
      </c>
      <c r="D12" s="93" t="s">
        <v>173</v>
      </c>
      <c r="E12"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224</v>
      </c>
    </row>
    <row r="13" spans="1:29">
      <c r="A13">
        <f t="shared" si="1"/>
        <v>214</v>
      </c>
      <c r="B13" s="75" t="s">
        <v>222</v>
      </c>
      <c r="C13" s="54" t="s">
        <v>491</v>
      </c>
      <c r="D13" s="93" t="s">
        <v>483</v>
      </c>
      <c r="E13" s="77" t="str">
        <f t="shared" si="0"/>
        <v>"[LANGUAGE SEED CONTEXT] " &amp; IF($AE$7 = "", "Language Seed Not Necessary", "You MUST strictly follow this seed context to enhance, adapt, and naturalize your tone, vocabulary, and instructional quality in " &amp; $B$6 &amp; ": " &amp; $AE$7) &amp; " | " &amp;</v>
      </c>
      <c r="F13" s="54" t="s">
        <v>224</v>
      </c>
    </row>
    <row r="14" spans="1:29">
      <c r="A14">
        <f t="shared" si="1"/>
        <v>0</v>
      </c>
      <c r="B14" s="83" t="s">
        <v>223</v>
      </c>
      <c r="C14" s="54" t="s">
        <v>230</v>
      </c>
      <c r="D14" s="93"/>
      <c r="E14" s="77" t="str">
        <f t="shared" si="0"/>
        <v/>
      </c>
      <c r="F14" s="54" t="s">
        <v>224</v>
      </c>
    </row>
    <row r="15" spans="1:29">
      <c r="A15">
        <f t="shared" si="1"/>
        <v>0</v>
      </c>
      <c r="B15" s="83" t="s">
        <v>223</v>
      </c>
      <c r="C15" s="54" t="s">
        <v>230</v>
      </c>
      <c r="D15" s="93"/>
      <c r="E15" s="77" t="str">
        <f t="shared" si="0"/>
        <v/>
      </c>
      <c r="F15" s="54" t="s">
        <v>224</v>
      </c>
    </row>
    <row r="16" spans="1:29">
      <c r="A16">
        <f t="shared" si="1"/>
        <v>366</v>
      </c>
      <c r="B16" s="83" t="s">
        <v>223</v>
      </c>
      <c r="C16" s="32" t="s">
        <v>188</v>
      </c>
      <c r="D16" s="93" t="str">
        <f>Variables!E29 &amp; " | " &amp; Variables!E30 &amp; " | " &amp; Variables!E31 &amp; " | " &amp; CHAR(34) &amp; " &amp;"</f>
        <v>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v>
      </c>
      <c r="E16" s="77" t="str">
        <f t="shared" si="0"/>
        <v>"[FILE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v>
      </c>
      <c r="F16" s="54" t="s">
        <v>224</v>
      </c>
    </row>
    <row r="17" spans="1:6">
      <c r="A17">
        <f t="shared" si="1"/>
        <v>86</v>
      </c>
      <c r="B17" s="83" t="s">
        <v>223</v>
      </c>
      <c r="C17" s="32" t="s">
        <v>750</v>
      </c>
      <c r="D17" s="93" t="str">
        <f>Variables!E32 &amp; " | " &amp; CHAR(34) &amp; " &amp;"</f>
        <v>Validation using native assert statements or standard unittest.TestCase classes. | " &amp;</v>
      </c>
      <c r="E17" s="77" t="str">
        <f t="shared" si="0"/>
        <v>"[TESTING_FRAMEWORK_RULE] Validation using native assert statements or standard unittest.TestCase classes. | " &amp;</v>
      </c>
      <c r="F17" s="54" t="s">
        <v>224</v>
      </c>
    </row>
    <row r="18" spans="1:6">
      <c r="A18">
        <f t="shared" si="1"/>
        <v>134</v>
      </c>
      <c r="B18" s="54" t="s">
        <v>223</v>
      </c>
      <c r="C18" s="32" t="s">
        <v>751</v>
      </c>
      <c r="D18" s="93" t="str">
        <f>Variables!E33 &amp; " | " &amp; CHAR(34) &amp; " &amp;"</f>
        <v>Standard Python runtime context. If external packages are needed, specify them strictly in support files or inline pip comments. | " &amp;</v>
      </c>
      <c r="E18" s="77" t="str">
        <f t="shared" si="0"/>
        <v>"[DEPENDENCY_MANAGEMENT_RULE] Standard Python runtime context. If external packages are needed, specify them strictly in support files or inline pip comments. | " &amp;</v>
      </c>
      <c r="F18" s="54" t="s">
        <v>224</v>
      </c>
    </row>
    <row r="19" spans="1:6">
      <c r="A19">
        <f t="shared" si="1"/>
        <v>445</v>
      </c>
      <c r="B19" s="54" t="s">
        <v>223</v>
      </c>
      <c r="C19" s="32" t="s">
        <v>178</v>
      </c>
      <c r="D19" s="93" t="str">
        <f>Variables!E34 &amp; " - " &amp; CHAR(34) &amp; " &amp; IF(G9=" &amp; CHAR(34) &amp; "Beginner" &amp; CHAR(34) &amp; ", " &amp; CHAR(34) &amp; "5–15" &amp; CHAR(34) &amp; ", IF(G9=" &amp; CHAR(34) &amp; "Intermediate" &amp; CHAR(34) &amp; ", " &amp; CHAR(34) &amp; "10–25" &amp; CHAR(34) &amp; ", " &amp; CHAR(34) &amp; "15–35" &amp; CHAR(34) &amp; ")) &amp; " &amp; CHAR(34) &amp; " " &amp; Variables!E35 &amp; " | " &amp; Variables!E36 &amp; " | " &amp; CHAR(34) &amp; " &amp;"</f>
        <v>Each challenge MUST include: EXACTLY 1 class definition, 1 init method, at least 1 instance method, and 1 class instantiation with method call. - " &amp; IF(G9="Beginner", "5–15", IF(G9="Intermediate", "10–25", "15–35")) &amp; " lines of EXECUTABLE broken Python code per challenge (STRICT: Do NOT count blank lines). All logic MUST be encapsulated inside class methods. | All challenges MUST have similar complexity, length, and functional scope. | " &amp;</v>
      </c>
      <c r="E19" s="77" t="str">
        <f t="shared" si="0"/>
        <v>"[CODE CONSTRAINTS] Each challenge MUST include: EXACTLY 1 class definition, 1 init method, at least 1 instance method, and 1 class instantiation with method call. - " &amp; IF(G9="Beginner", "5–15", IF(G9="Intermediate", "10–25", "15–35")) &amp; " lines of EXECUTABLE broken Python code per challenge (STRICT: Do NOT count blank lines). All logic MUST be encapsulated inside class methods. | All challenges MUST have similar complexity, length, and functional scope. | " &amp;</v>
      </c>
      <c r="F19" s="54" t="s">
        <v>224</v>
      </c>
    </row>
    <row r="20" spans="1:6">
      <c r="A20">
        <f t="shared" si="1"/>
        <v>888</v>
      </c>
      <c r="B20" s="54" t="s">
        <v>271</v>
      </c>
      <c r="C20" s="54" t="s">
        <v>187</v>
      </c>
      <c r="D20" s="93" t="s">
        <v>705</v>
      </c>
      <c r="E20" s="77" t="str">
        <f t="shared" si="0"/>
        <v>"[INTRO RULE] The intro MUST be a dynamically generated, urgent, unprofessional email in " &amp; $B$6 &amp; " with this EXACT format: '📥 From: [Random Dev Name]' / '📤 To: [Insert my user name if known from context, otherwise use " &amp; $I$2 &amp; "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v>
      </c>
      <c r="F20" s="54" t="s">
        <v>224</v>
      </c>
    </row>
    <row r="21" spans="1:6">
      <c r="A21">
        <f t="shared" si="1"/>
        <v>40</v>
      </c>
      <c r="B21" s="54" t="s">
        <v>271</v>
      </c>
      <c r="C21" s="54" t="s">
        <v>278</v>
      </c>
      <c r="D21" s="93" t="s">
        <v>279</v>
      </c>
      <c r="E21" s="77" t="str">
        <f t="shared" si="0"/>
        <v>"[COMMENT RULE] Do NOT include comments that reveal bugs | " &amp;</v>
      </c>
      <c r="F21" s="54" t="s">
        <v>224</v>
      </c>
    </row>
    <row r="22" spans="1:6">
      <c r="A22">
        <f t="shared" si="1"/>
        <v>39</v>
      </c>
      <c r="B22" s="54" t="s">
        <v>271</v>
      </c>
      <c r="C22" s="54" t="s">
        <v>207</v>
      </c>
      <c r="D22" s="93" t="s">
        <v>280</v>
      </c>
      <c r="E22" s="77" t="str">
        <f t="shared" si="0"/>
        <v>"[FORMAT RULE] Only valid markdown code blocks allowed | " &amp;</v>
      </c>
      <c r="F22" s="54" t="s">
        <v>224</v>
      </c>
    </row>
    <row r="23" spans="1:6">
      <c r="A23">
        <f t="shared" si="1"/>
        <v>114</v>
      </c>
      <c r="B23" s="54" t="s">
        <v>271</v>
      </c>
      <c r="C23" s="54" t="s">
        <v>209</v>
      </c>
      <c r="D23" s="93" t="s">
        <v>281</v>
      </c>
      <c r="E23" s="77" t="str">
        <f t="shared" si="0"/>
        <v>"[LANGUAGE TAG RULE] ALWAYS label markdown code blocks with the correct underlying programming language (e.g., python, javascript, sql) | " &amp;</v>
      </c>
      <c r="F23" s="54" t="s">
        <v>224</v>
      </c>
    </row>
    <row r="24" spans="1:6">
      <c r="A24">
        <f t="shared" si="1"/>
        <v>51</v>
      </c>
      <c r="B24" s="54" t="s">
        <v>271</v>
      </c>
      <c r="C24" s="54" t="s">
        <v>282</v>
      </c>
      <c r="D24" s="93" t="s">
        <v>283</v>
      </c>
      <c r="E24" s="77" t="str">
        <f t="shared" si="0"/>
        <v>"[STRICT MODE] If ANY rule is violated, regenerate entire response | " &amp;</v>
      </c>
      <c r="F24" s="54" t="s">
        <v>224</v>
      </c>
    </row>
    <row r="25" spans="1:6">
      <c r="A25">
        <f t="shared" si="1"/>
        <v>57</v>
      </c>
      <c r="B25" s="54" t="s">
        <v>271</v>
      </c>
      <c r="C25" s="54" t="s">
        <v>170</v>
      </c>
      <c r="D25" s="93" t="s">
        <v>284</v>
      </c>
      <c r="E25" s="77" t="str">
        <f t="shared" si="0"/>
        <v>"[PERSONA RULE] Use a careless, messy, slightly frustrated developer tone | " &amp;</v>
      </c>
      <c r="F25" s="54" t="s">
        <v>224</v>
      </c>
    </row>
    <row r="26" spans="1:6">
      <c r="A26">
        <f t="shared" si="1"/>
        <v>330</v>
      </c>
      <c r="B26" s="54" t="s">
        <v>271</v>
      </c>
      <c r="C26" s="54" t="s">
        <v>177</v>
      </c>
      <c r="D26" s="93" t="s">
        <v>285</v>
      </c>
      <c r="E26" s="77" t="str">
        <f t="shared" si="0"/>
        <v>"[OUTPUT CONTRACT] 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v>
      </c>
      <c r="F26" s="54" t="s">
        <v>224</v>
      </c>
    </row>
    <row r="27" spans="1:6">
      <c r="A27">
        <f t="shared" si="1"/>
        <v>74</v>
      </c>
      <c r="B27" s="54" t="s">
        <v>271</v>
      </c>
      <c r="C27" s="54" t="s">
        <v>216</v>
      </c>
      <c r="D27" s="93" t="s">
        <v>286</v>
      </c>
      <c r="E27" s="77" t="str">
        <f t="shared" si="0"/>
        <v>"[OUTPUT] Only header, dataset summary (if any), email intro, challenges, and footer | " &amp;</v>
      </c>
      <c r="F27" s="54" t="s">
        <v>224</v>
      </c>
    </row>
    <row r="28" spans="1:6">
      <c r="A28">
        <f t="shared" si="1"/>
        <v>109</v>
      </c>
      <c r="B28" s="54" t="s">
        <v>271</v>
      </c>
      <c r="C28" s="54" t="s">
        <v>287</v>
      </c>
      <c r="D28" s="93" t="s">
        <v>288</v>
      </c>
      <c r="E28" s="77" t="str">
        <f t="shared" si="0"/>
        <v>"[STRUCTURE RULE] Do NOT rename sections. Do NOT add titles. Do NOT add extra text (except when required by SUPPORT FILES RULE) | " &amp;</v>
      </c>
      <c r="F28" s="54" t="s">
        <v>224</v>
      </c>
    </row>
    <row r="29" spans="1:6">
      <c r="A29">
        <f t="shared" si="1"/>
        <v>54</v>
      </c>
      <c r="B29" s="54" t="s">
        <v>271</v>
      </c>
      <c r="C29" s="54" t="s">
        <v>212</v>
      </c>
      <c r="D29" s="93" t="s">
        <v>289</v>
      </c>
      <c r="E29" s="77" t="str">
        <f t="shared" si="0"/>
        <v>"[CONSISTENCY RULE] All challenges MUST have similar complexity and length | " &amp;</v>
      </c>
      <c r="F29" s="54" t="s">
        <v>224</v>
      </c>
    </row>
    <row r="30" spans="1:6">
      <c r="A30">
        <f t="shared" si="1"/>
        <v>61</v>
      </c>
      <c r="B30" s="54" t="s">
        <v>271</v>
      </c>
      <c r="C30" s="54" t="s">
        <v>290</v>
      </c>
      <c r="D30" s="93" t="s">
        <v>291</v>
      </c>
      <c r="E30" s="77" t="str">
        <f t="shared" si="0"/>
        <v>"[BUG COMPLEXITY RULE] Must align with score (3 basic, 4 intermediate, 5 multi-step) | " &amp;</v>
      </c>
      <c r="F30" s="54" t="s">
        <v>224</v>
      </c>
    </row>
    <row r="31" spans="1:6">
      <c r="A31">
        <f t="shared" si="1"/>
        <v>37</v>
      </c>
      <c r="B31" s="54" t="s">
        <v>271</v>
      </c>
      <c r="C31" s="54" t="s">
        <v>292</v>
      </c>
      <c r="D31" s="93" t="s">
        <v>293</v>
      </c>
      <c r="E31" s="77" t="str">
        <f t="shared" si="0"/>
        <v>"[BUG RULE] Each challenge MUST include 2–3 bugs. | " &amp;</v>
      </c>
      <c r="F31" s="54" t="s">
        <v>224</v>
      </c>
    </row>
    <row r="32" spans="1:6">
      <c r="A32">
        <f t="shared" si="1"/>
        <v>487</v>
      </c>
      <c r="B32" s="54" t="s">
        <v>271</v>
      </c>
      <c r="C32" s="54" t="s">
        <v>294</v>
      </c>
      <c r="D32" s="93" t="s">
        <v>706</v>
      </c>
      <c r="E32" s="77" t="str">
        <f t="shared" si="0"/>
        <v>"[CORRECTNESS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v>
      </c>
      <c r="F32" s="54" t="s">
        <v>224</v>
      </c>
    </row>
    <row r="33" spans="1:6">
      <c r="A33">
        <f t="shared" si="1"/>
        <v>84</v>
      </c>
      <c r="B33" s="54" t="s">
        <v>271</v>
      </c>
      <c r="C33" s="54" t="s">
        <v>259</v>
      </c>
      <c r="D33" s="93" t="s">
        <v>295</v>
      </c>
      <c r="E33" s="77" t="str">
        <f t="shared" si="0"/>
        <v>"[EXECUTION RULE] Code must fail due to syntax errors, runtime exceptions, or produce incorrect output | " &amp;</v>
      </c>
      <c r="F33" s="54" t="s">
        <v>224</v>
      </c>
    </row>
    <row r="34" spans="1:6">
      <c r="A34">
        <f t="shared" si="1"/>
        <v>510</v>
      </c>
      <c r="B34" s="54" t="s">
        <v>271</v>
      </c>
      <c r="C34" s="54" t="s">
        <v>174</v>
      </c>
      <c r="D34" s="93" t="s">
        <v>707</v>
      </c>
      <c r="E34" s="77" t="str">
        <f t="shared" si="0"/>
        <v>"[DATA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v>
      </c>
      <c r="F34" s="54" t="s">
        <v>224</v>
      </c>
    </row>
    <row r="35" spans="1:6">
      <c r="A35">
        <f t="shared" si="1"/>
        <v>358</v>
      </c>
      <c r="B35" s="54" t="s">
        <v>271</v>
      </c>
      <c r="C35" s="54" t="s">
        <v>296</v>
      </c>
      <c r="D35" s="93" t="s">
        <v>297</v>
      </c>
      <c r="E35" s="77" t="str">
        <f t="shared" si="0"/>
        <v>"[CRITICAL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v>
      </c>
      <c r="F35" s="54" t="s">
        <v>224</v>
      </c>
    </row>
    <row r="36" spans="1:6">
      <c r="A36">
        <f t="shared" si="1"/>
        <v>72</v>
      </c>
      <c r="B36" s="54" t="s">
        <v>271</v>
      </c>
      <c r="C36" s="54" t="s">
        <v>175</v>
      </c>
      <c r="D36" s="93" t="s">
        <v>298</v>
      </c>
      <c r="E36" s="77" t="str">
        <f t="shared" si="0"/>
        <v>"[DATA SUMMARY FORMAT RULE] Dataset Summary: - File Type: - Columns / Fields: - Data Types: - Notes: | " &amp;</v>
      </c>
      <c r="F36" s="54" t="s">
        <v>224</v>
      </c>
    </row>
    <row r="37" spans="1:6">
      <c r="A37">
        <f t="shared" si="1"/>
        <v>129</v>
      </c>
      <c r="B37" s="54" t="s">
        <v>271</v>
      </c>
      <c r="C37" s="54" t="s">
        <v>299</v>
      </c>
      <c r="D37" s="93" t="s">
        <v>300</v>
      </c>
      <c r="E37" s="77" t="str">
        <f t="shared" si="0"/>
        <v>"[SUPPORT FILES RULE - STRICT] If env/config is used, MUST include: 1. Instructional sentence 2. File content in markdown code block 3. BEFORE the broken code | | " &amp;</v>
      </c>
      <c r="F37" s="54" t="s">
        <v>224</v>
      </c>
    </row>
    <row r="38" spans="1:6">
      <c r="A38">
        <f t="shared" si="1"/>
        <v>88</v>
      </c>
      <c r="B38" s="54" t="s">
        <v>271</v>
      </c>
      <c r="C38" s="54" t="s">
        <v>301</v>
      </c>
      <c r="D38" s="93" t="s">
        <v>302</v>
      </c>
      <c r="E38" s="77" t="str">
        <f t="shared" si="0"/>
        <v>"[SUPPORT FILES QUALITY RULE] Support files (.env, .env.example, .gitignore) MUST be fully correct and contain NO bugs | " &amp;</v>
      </c>
      <c r="F38" s="54" t="s">
        <v>224</v>
      </c>
    </row>
    <row r="39" spans="1:6">
      <c r="A39">
        <f t="shared" si="1"/>
        <v>208</v>
      </c>
      <c r="B39" s="54" t="s">
        <v>271</v>
      </c>
      <c r="C39" s="54" t="s">
        <v>303</v>
      </c>
      <c r="D39" s="93" t="s">
        <v>304</v>
      </c>
      <c r="E39" s="77" t="str">
        <f t="shared" si="0"/>
        <v>"[NO SOLUTION RULE - STRICT] You are generating an EXAM. You MUST NOT provide the fixed code, bug diagnosis, hints, explanations, or takeaways. Output ONLY the broken code. Do NOT solve your own challenges. Let the student find the bugs. | " &amp;</v>
      </c>
      <c r="F39" s="54" t="s">
        <v>224</v>
      </c>
    </row>
    <row r="40" spans="1:6">
      <c r="A40">
        <f t="shared" si="1"/>
        <v>210</v>
      </c>
      <c r="B40" s="54" t="s">
        <v>271</v>
      </c>
      <c r="C40" s="54" t="s">
        <v>220</v>
      </c>
      <c r="D40" s="93" t="s">
        <v>306</v>
      </c>
      <c r="E40" s="77" t="str">
        <f t="shared" si="0"/>
        <v>"[FOOTER RULE - STRICT] End your entire response EXACTLY with this markdown string (ensure all code blocks are closed before it):" &amp; CHAR(10) &amp; "---" &amp; CHAR(10) &amp; "⚡ Coding5s System - Learn Programming by Writing Code - Coding5S.com",</v>
      </c>
      <c r="F40" s="54" t="s">
        <v>224</v>
      </c>
    </row>
    <row r="41" spans="1:6">
      <c r="A41">
        <f t="shared" si="1"/>
        <v>0</v>
      </c>
      <c r="B41" s="54" t="s">
        <v>271</v>
      </c>
      <c r="C41" s="54"/>
      <c r="D41" s="93"/>
      <c r="E41" s="77" t="str">
        <f t="shared" si="0"/>
        <v/>
      </c>
      <c r="F41" s="54" t="s">
        <v>224</v>
      </c>
    </row>
    <row r="42" spans="1:6">
      <c r="A42">
        <f t="shared" si="1"/>
        <v>0</v>
      </c>
      <c r="B42" s="54" t="s">
        <v>271</v>
      </c>
      <c r="C42" s="54"/>
      <c r="D42" s="93"/>
      <c r="E42" s="88" t="s">
        <v>305</v>
      </c>
      <c r="F42" s="54"/>
    </row>
    <row r="43" spans="1:6">
      <c r="B43" s="74"/>
      <c r="C43" s="74"/>
      <c r="E43" s="86"/>
    </row>
    <row r="44" spans="1:6">
      <c r="B44" s="74"/>
      <c r="C44" s="74"/>
      <c r="E44" s="86"/>
    </row>
    <row r="45" spans="1:6" ht="36">
      <c r="B45" s="79" t="s">
        <v>445</v>
      </c>
      <c r="C45" s="74"/>
      <c r="E45" s="86"/>
    </row>
    <row r="46" spans="1:6">
      <c r="B46" s="76" t="s">
        <v>264</v>
      </c>
      <c r="C46" s="76" t="s">
        <v>579</v>
      </c>
      <c r="D46" s="76" t="s">
        <v>580</v>
      </c>
      <c r="E46" s="88" t="s">
        <v>265</v>
      </c>
      <c r="F46" s="32" t="s">
        <v>224</v>
      </c>
    </row>
    <row r="47" spans="1:6">
      <c r="B47" s="54" t="s">
        <v>222</v>
      </c>
      <c r="C47" s="54" t="s">
        <v>160</v>
      </c>
      <c r="D47" s="93" t="s">
        <v>272</v>
      </c>
      <c r="E47" s="77" t="str">
        <f>IF(D47="","",""""&amp;C47&amp;" "&amp;IF(C47="[FOOTER RULE - STRICT]",D47,IF(RIGHT(D47,6)=" | "&amp;CHAR(34)&amp;" &amp;",D47,D47&amp;" | "&amp;CHAR(34)&amp;" &amp;")))</f>
        <v>"[ROLE] Careless " &amp; $I$2 &amp; " Developer | " &amp;</v>
      </c>
      <c r="F47" s="32" t="s">
        <v>224</v>
      </c>
    </row>
    <row r="48" spans="1:6">
      <c r="B48" s="54" t="s">
        <v>222</v>
      </c>
      <c r="C48" s="54" t="s">
        <v>162</v>
      </c>
      <c r="D48" s="93" t="s">
        <v>312</v>
      </c>
      <c r="E48" s="77" t="str">
        <f t="shared" ref="E48:E76" si="2">IF(D48="","",""""&amp;C48&amp;" "&amp;IF(C48="[FOOTER RULE - STRICT]",D48,IF(RIGHT(D48,6)=" | "&amp;CHAR(34)&amp;" &amp;",D48,D48&amp;" | "&amp;CHAR(34)&amp;" &amp;")))</f>
        <v>"[TASK] Generate debugging project in " &amp; $I$2 &amp; " | " &amp;</v>
      </c>
      <c r="F48" s="32" t="s">
        <v>224</v>
      </c>
    </row>
    <row r="49" spans="2:6">
      <c r="B49" s="54" t="s">
        <v>222</v>
      </c>
      <c r="C49" s="54" t="s">
        <v>313</v>
      </c>
      <c r="D49" s="93" t="s">
        <v>165</v>
      </c>
      <c r="E49" s="77" t="str">
        <f t="shared" si="2"/>
        <v>"[PROJECT] " &amp; I9 &amp; " | " &amp;</v>
      </c>
      <c r="F49" s="32" t="s">
        <v>224</v>
      </c>
    </row>
    <row r="50" spans="2:6">
      <c r="B50" s="54" t="s">
        <v>222</v>
      </c>
      <c r="C50" s="54" t="s">
        <v>253</v>
      </c>
      <c r="D50" s="93" t="s">
        <v>714</v>
      </c>
      <c r="E50" s="77" t="str">
        <f t="shared" si="2"/>
        <v>"[TOPICS USED] " &amp; A9 &amp; " | " &amp;</v>
      </c>
      <c r="F50" s="32" t="s">
        <v>224</v>
      </c>
    </row>
    <row r="51" spans="2:6">
      <c r="B51" s="54" t="s">
        <v>222</v>
      </c>
      <c r="C51" s="54" t="s">
        <v>166</v>
      </c>
      <c r="D51" s="93" t="s">
        <v>167</v>
      </c>
      <c r="E51" s="77" t="str">
        <f t="shared" si="2"/>
        <v>"[LEVEL] " &amp; G9 &amp; " | " &amp;</v>
      </c>
      <c r="F51" s="32" t="s">
        <v>224</v>
      </c>
    </row>
    <row r="52" spans="2:6">
      <c r="B52" s="54" t="s">
        <v>222</v>
      </c>
      <c r="C52" s="54" t="s">
        <v>216</v>
      </c>
      <c r="D52" s="93" t="s">
        <v>314</v>
      </c>
      <c r="E52" s="77" t="str">
        <f t="shared" si="2"/>
        <v>"[OUTPUT] Only header, dataset summary or statement (if any), email intro, objective, expected output, broken code, and footer | " &amp;</v>
      </c>
      <c r="F52" s="32" t="s">
        <v>224</v>
      </c>
    </row>
    <row r="53" spans="2:6">
      <c r="B53" s="54" t="s">
        <v>222</v>
      </c>
      <c r="C53" s="54" t="s">
        <v>215</v>
      </c>
      <c r="D53" s="93" t="s">
        <v>585</v>
      </c>
      <c r="E53" s="77" t="str">
        <f t="shared" si="2"/>
        <v>"[HEADER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v>
      </c>
      <c r="F53" s="32" t="s">
        <v>224</v>
      </c>
    </row>
    <row r="54" spans="2:6">
      <c r="B54" s="54" t="s">
        <v>222</v>
      </c>
      <c r="C54" s="54" t="s">
        <v>229</v>
      </c>
      <c r="D54" s="93" t="s">
        <v>267</v>
      </c>
      <c r="E54" s="77" t="str">
        <f t="shared" si="2"/>
        <v>"[LIBRARY BEING LEARNED] " &amp; $I$3 &amp; " | " &amp;</v>
      </c>
      <c r="F54" s="32" t="s">
        <v>224</v>
      </c>
    </row>
    <row r="55" spans="2:6">
      <c r="B55" s="54" t="s">
        <v>223</v>
      </c>
      <c r="C55" s="32" t="s">
        <v>225</v>
      </c>
      <c r="D55" s="93" t="s">
        <v>254</v>
      </c>
      <c r="E55" s="77" t="str">
        <f t="shared" si="2"/>
        <v>"[ECOSYSTEM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5" s="32" t="s">
        <v>224</v>
      </c>
    </row>
    <row r="56" spans="2:6">
      <c r="B56" s="54" t="s">
        <v>222</v>
      </c>
      <c r="C56" s="54" t="s">
        <v>172</v>
      </c>
      <c r="D56" s="93" t="s">
        <v>315</v>
      </c>
      <c r="E56" s="77" t="str">
        <f t="shared" si="2"/>
        <v>"[LANGUAGE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v>
      </c>
      <c r="F56" s="32" t="s">
        <v>224</v>
      </c>
    </row>
    <row r="57" spans="2:6">
      <c r="B57" s="54" t="s">
        <v>222</v>
      </c>
      <c r="C57" s="54" t="s">
        <v>491</v>
      </c>
      <c r="D57" s="93" t="s">
        <v>483</v>
      </c>
      <c r="E57" s="77" t="str">
        <f t="shared" si="2"/>
        <v>"[LANGUAGE SEED CONTEXT] " &amp; IF($AE$7 = "", "Language Seed Not Necessary", "You MUST strictly follow this seed context to enhance, adapt, and naturalize your tone, vocabulary, and instructional quality in " &amp; $B$6 &amp; ": " &amp; $AE$7) &amp; " | " &amp;</v>
      </c>
      <c r="F57" s="32" t="s">
        <v>224</v>
      </c>
    </row>
    <row r="58" spans="2:6">
      <c r="B58" s="54" t="s">
        <v>223</v>
      </c>
      <c r="C58" s="54" t="s">
        <v>230</v>
      </c>
      <c r="D58" s="93"/>
      <c r="E58" s="77" t="str">
        <f t="shared" si="2"/>
        <v/>
      </c>
      <c r="F58" s="32" t="s">
        <v>224</v>
      </c>
    </row>
    <row r="59" spans="2:6">
      <c r="B59" s="54" t="s">
        <v>223</v>
      </c>
      <c r="C59" s="32" t="s">
        <v>292</v>
      </c>
      <c r="D59" s="93" t="str">
        <f>Variables!E37 &amp; " " &amp; Variables!E38 &amp; " " &amp; Variables!E39 &amp; " " &amp; Variables!E40 &amp; " | " &amp; CHAR(34) &amp; " &amp;"</f>
        <v>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v>
      </c>
      <c r="E59" s="77" t="str">
        <f t="shared" si="2"/>
        <v>"[BUG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v>
      </c>
      <c r="F59" s="32" t="s">
        <v>224</v>
      </c>
    </row>
    <row r="60" spans="2:6">
      <c r="B60" s="54" t="s">
        <v>271</v>
      </c>
      <c r="C60" s="54" t="s">
        <v>277</v>
      </c>
      <c r="D60" s="93" t="s">
        <v>316</v>
      </c>
      <c r="E60" s="77" t="str">
        <f t="shared" si="2"/>
        <v>"[ENV USAGE RULE] Bugs ONLY in code logic, not config files | " &amp;</v>
      </c>
      <c r="F60" s="32" t="s">
        <v>224</v>
      </c>
    </row>
    <row r="61" spans="2:6">
      <c r="B61" s="54" t="s">
        <v>271</v>
      </c>
      <c r="C61" s="54" t="s">
        <v>194</v>
      </c>
      <c r="D61" s="93" t="s">
        <v>317</v>
      </c>
      <c r="E61" s="77" t="str">
        <f t="shared" si="2"/>
        <v>"[SUPPORT FILES RULE] IF an external configuration or data file is needed, include: 1. Short instructional sentence 2. File content in markdown code block 3. Place it strictly BEFORE the main code. | " &amp;</v>
      </c>
      <c r="F61" s="32" t="s">
        <v>224</v>
      </c>
    </row>
    <row r="62" spans="2:6">
      <c r="B62" s="54" t="s">
        <v>271</v>
      </c>
      <c r="C62" s="54" t="s">
        <v>303</v>
      </c>
      <c r="D62" s="93" t="s">
        <v>599</v>
      </c>
      <c r="E62" s="77" t="str">
        <f t="shared" si="2"/>
        <v>"[NO SOLUTION RULE - STRICT] You are generating an EXAM. Do NOT provide the fixed code, diagnosis, hints, or explanations. Output ONLY the broken code. Do NOT include comments that reveal the bugs. Let the student find them. | " &amp;</v>
      </c>
      <c r="F62" s="32" t="s">
        <v>224</v>
      </c>
    </row>
    <row r="63" spans="2:6">
      <c r="B63" s="54" t="s">
        <v>271</v>
      </c>
      <c r="C63" s="54" t="s">
        <v>170</v>
      </c>
      <c r="D63" s="93" t="s">
        <v>318</v>
      </c>
      <c r="E63" s="77" t="str">
        <f t="shared" si="2"/>
        <v>"[PERSONA RULE] Use a messy, careless developer tone | " &amp;</v>
      </c>
      <c r="F63" s="32" t="s">
        <v>224</v>
      </c>
    </row>
    <row r="64" spans="2:6">
      <c r="B64" s="54" t="s">
        <v>271</v>
      </c>
      <c r="C64" s="54" t="s">
        <v>187</v>
      </c>
      <c r="D64" s="93" t="s">
        <v>319</v>
      </c>
      <c r="E64" s="77" t="str">
        <f t="shared" si="2"/>
        <v>"[INTRO RULE] 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v>
      </c>
      <c r="F64" s="32" t="s">
        <v>224</v>
      </c>
    </row>
    <row r="65" spans="2:6">
      <c r="B65" s="54" t="s">
        <v>271</v>
      </c>
      <c r="C65" s="54" t="s">
        <v>177</v>
      </c>
      <c r="D65" s="93" t="s">
        <v>320</v>
      </c>
      <c r="E65" s="77" t="str">
        <f t="shared" si="2"/>
        <v>"[OUTPUT CONTRACT] EXACTLY 1 project. Structure MUST be: 'Project:' followed by 'Objective: maximum 6 lines.', then 'Expected Output: standalone markdown code block.', and finally 'Broken Code' | " &amp;</v>
      </c>
      <c r="F65" s="32" t="s">
        <v>224</v>
      </c>
    </row>
    <row r="66" spans="2:6">
      <c r="B66" s="54" t="s">
        <v>271</v>
      </c>
      <c r="C66" s="54" t="s">
        <v>287</v>
      </c>
      <c r="D66" s="93" t="s">
        <v>321</v>
      </c>
      <c r="E66" s="77" t="str">
        <f t="shared" si="2"/>
        <v>"[STRUCTURE RULE] Do NOT add extra sections or explanations (except when required by SUPPORT FILES RULE) | " &amp;</v>
      </c>
      <c r="F66" s="32" t="s">
        <v>224</v>
      </c>
    </row>
    <row r="67" spans="2:6">
      <c r="B67" s="54" t="s">
        <v>271</v>
      </c>
      <c r="C67" s="54" t="s">
        <v>178</v>
      </c>
      <c r="D67" s="93" t="s">
        <v>322</v>
      </c>
      <c r="E67" s="77" t="str">
        <f t="shared" si="2"/>
        <v>"[CODE CONSTRAINTS] - " &amp; IF(G9="Beginner", "25–40", IF(G9="Intermediate", "30–60", "40–100")) &amp; " lines of EXECUTABLE code (STRICT: Do NOT count blank lines towards this limit) - Multi-step flow - 2–4 functions ONLY - main() as entry point " &amp; IF(G9&lt;&gt;"Advanced", "- NO classes | ", "") &amp; " | " &amp;</v>
      </c>
      <c r="F67" s="32" t="s">
        <v>224</v>
      </c>
    </row>
    <row r="68" spans="2:6">
      <c r="B68" s="54" t="s">
        <v>271</v>
      </c>
      <c r="C68" s="54" t="s">
        <v>259</v>
      </c>
      <c r="D68" s="93" t="s">
        <v>295</v>
      </c>
      <c r="E68" s="77" t="str">
        <f t="shared" si="2"/>
        <v>"[EXECUTION RULE] Code must fail due to syntax errors, runtime exceptions, or produce incorrect output | " &amp;</v>
      </c>
      <c r="F68" s="32" t="s">
        <v>224</v>
      </c>
    </row>
    <row r="69" spans="2:6">
      <c r="B69" s="54" t="s">
        <v>271</v>
      </c>
      <c r="C69" s="54" t="s">
        <v>174</v>
      </c>
      <c r="D69" s="93" t="s">
        <v>323</v>
      </c>
      <c r="E69" s="77" t="str">
        <f t="shared" si="2"/>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F69" s="32" t="s">
        <v>224</v>
      </c>
    </row>
    <row r="70" spans="2:6">
      <c r="B70" s="54" t="s">
        <v>271</v>
      </c>
      <c r="C70" s="54" t="s">
        <v>207</v>
      </c>
      <c r="D70" s="93" t="s">
        <v>324</v>
      </c>
      <c r="E70" s="77" t="str">
        <f t="shared" si="2"/>
        <v>"[FORMAT RULE] Only valid markdown code blocks | " &amp;</v>
      </c>
      <c r="F70" s="32" t="s">
        <v>224</v>
      </c>
    </row>
    <row r="71" spans="2:6">
      <c r="B71" s="54" t="s">
        <v>271</v>
      </c>
      <c r="C71" s="54" t="s">
        <v>209</v>
      </c>
      <c r="D71" s="93" t="s">
        <v>281</v>
      </c>
      <c r="E71" s="77" t="str">
        <f t="shared" si="2"/>
        <v>"[LANGUAGE TAG RULE] ALWAYS label markdown code blocks with the correct underlying programming language (e.g., python, javascript, sql) | " &amp;</v>
      </c>
      <c r="F71" s="32" t="s">
        <v>224</v>
      </c>
    </row>
    <row r="72" spans="2:6">
      <c r="B72" s="54" t="s">
        <v>271</v>
      </c>
      <c r="C72" s="54" t="s">
        <v>282</v>
      </c>
      <c r="D72" s="93" t="s">
        <v>325</v>
      </c>
      <c r="E72" s="77" t="str">
        <f t="shared" si="2"/>
        <v>"[STRICT MODE] Enforce all rules strictly | " &amp;</v>
      </c>
      <c r="F72" s="32" t="s">
        <v>224</v>
      </c>
    </row>
    <row r="73" spans="2:6">
      <c r="B73" s="54" t="s">
        <v>271</v>
      </c>
      <c r="C73" s="54" t="s">
        <v>220</v>
      </c>
      <c r="D73" s="93" t="s">
        <v>326</v>
      </c>
      <c r="E73" s="77" t="str">
        <f t="shared" si="2"/>
        <v>"[FOOTER RULE - STRICT] End your entire response EXACTLY with this markdown string (ensure all code blocks are closed before it):" &amp; CHAR(10) &amp; "---" &amp; CHAR(10) &amp; "⚡ Coding5s System - Learn Programming by Writing Code - Coding5S.com" )</v>
      </c>
      <c r="F73" s="32" t="s">
        <v>224</v>
      </c>
    </row>
    <row r="74" spans="2:6">
      <c r="B74" s="54"/>
      <c r="C74" s="54"/>
      <c r="D74" s="93"/>
      <c r="E74" s="77" t="str">
        <f t="shared" si="2"/>
        <v/>
      </c>
      <c r="F74" s="32" t="s">
        <v>224</v>
      </c>
    </row>
    <row r="75" spans="2:6">
      <c r="B75" s="54"/>
      <c r="C75" s="54"/>
      <c r="D75" s="93"/>
      <c r="E75" s="77" t="str">
        <f t="shared" si="2"/>
        <v/>
      </c>
      <c r="F75" s="32" t="s">
        <v>224</v>
      </c>
    </row>
    <row r="76" spans="2:6">
      <c r="B76" s="54"/>
      <c r="C76" s="54"/>
      <c r="D76" s="93"/>
      <c r="E76" s="77" t="str">
        <f t="shared" si="2"/>
        <v/>
      </c>
      <c r="F76" s="32" t="s">
        <v>224</v>
      </c>
    </row>
    <row r="77" spans="2:6">
      <c r="E77" s="86"/>
      <c r="F77" t="s">
        <v>224</v>
      </c>
    </row>
    <row r="79" spans="2:6" ht="36">
      <c r="B79" s="80" t="s">
        <v>444</v>
      </c>
    </row>
    <row r="80" spans="2:6">
      <c r="B80" s="76" t="s">
        <v>221</v>
      </c>
      <c r="C80" s="76" t="s">
        <v>579</v>
      </c>
      <c r="D80" s="76" t="s">
        <v>580</v>
      </c>
      <c r="E80" s="88" t="s">
        <v>234</v>
      </c>
      <c r="F80" s="54" t="s">
        <v>224</v>
      </c>
    </row>
    <row r="81" spans="2:6">
      <c r="B81" s="54" t="s">
        <v>222</v>
      </c>
      <c r="C81" s="54" t="s">
        <v>327</v>
      </c>
      <c r="D81" s="93" t="s">
        <v>381</v>
      </c>
      <c r="E81" s="17" t="str">
        <f t="shared" ref="E81:E94" si="3">IF(D81="","",""""&amp;C81&amp;" "&amp;IF(OR(C81="[FOOTER RULE - STRICT]",C81="[FOOTER RULE]"),D81,IF(RIGHT(D81,6)=" | "&amp;CHAR(34)&amp;" &amp;",D81,D81&amp;" | "&amp;CHAR(34)&amp;" &amp;")))</f>
        <v>"[MENTOR_S2_DETECTIVE] 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v>
      </c>
      <c r="F81" s="54" t="s">
        <v>224</v>
      </c>
    </row>
    <row r="82" spans="2:6">
      <c r="B82" s="54" t="s">
        <v>222</v>
      </c>
      <c r="C82" s="54" t="s">
        <v>236</v>
      </c>
      <c r="D82" s="93" t="s">
        <v>328</v>
      </c>
      <c r="E82" s="17" t="str">
        <f t="shared" si="3"/>
        <v>"[CULTURAL &amp; JARGON RULE] 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v>
      </c>
      <c r="F82" s="54" t="s">
        <v>224</v>
      </c>
    </row>
    <row r="83" spans="2:6">
      <c r="B83" s="54" t="s">
        <v>222</v>
      </c>
      <c r="C83" s="54" t="s">
        <v>237</v>
      </c>
      <c r="D83" s="93" t="s">
        <v>716</v>
      </c>
      <c r="E83" s="17" t="str">
        <f t="shared" si="3"/>
        <v>"[CONTEXT] You are helping a Junior Developer debug a " &amp; IF(UPPER(H9)="PROJECT", "PROJECT: " &amp; I9 &amp; ". Topics involved: " &amp; A9 &amp; ". Project objective: " &amp; J9, "TOPIC: " &amp; I9 &amp; ". Topic details: " &amp; J9) &amp; " | " &amp;</v>
      </c>
      <c r="F83" s="54" t="s">
        <v>224</v>
      </c>
    </row>
    <row r="84" spans="2:6">
      <c r="B84" s="54" t="s">
        <v>222</v>
      </c>
      <c r="C84" s="54" t="s">
        <v>162</v>
      </c>
      <c r="D84" s="93" t="s">
        <v>329</v>
      </c>
      <c r="E84" s="17" t="str">
        <f t="shared" si="3"/>
        <v>"[TASK] Analyze the student's code, explanation, and error. If the code is already fixed and correct, recognize their 'debugging skill' and provide a 'Pro-Tip' for prevention. Otherwise, follow the 2-PHASE MENTORING PROTOCOL | " &amp;</v>
      </c>
      <c r="F84" s="54" t="s">
        <v>224</v>
      </c>
    </row>
    <row r="85" spans="2:6">
      <c r="B85" s="54" t="s">
        <v>222</v>
      </c>
      <c r="C85" s="54" t="s">
        <v>229</v>
      </c>
      <c r="D85" s="93" t="s">
        <v>267</v>
      </c>
      <c r="E85" s="17" t="str">
        <f t="shared" si="3"/>
        <v>"[LIBRARY BEING LEARNED] " &amp; $I$3 &amp; " | " &amp;</v>
      </c>
      <c r="F85" s="54" t="s">
        <v>224</v>
      </c>
    </row>
    <row r="86" spans="2:6">
      <c r="B86" s="54" t="s">
        <v>222</v>
      </c>
      <c r="C86" s="54" t="s">
        <v>172</v>
      </c>
      <c r="D86" s="93" t="s">
        <v>254</v>
      </c>
      <c r="E86" s="17" t="str">
        <f t="shared" si="3"/>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491</v>
      </c>
      <c r="D87" s="93" t="s">
        <v>483</v>
      </c>
      <c r="E87" s="17" t="str">
        <f t="shared" si="3"/>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3" t="s">
        <v>586</v>
      </c>
      <c r="E88" s="17" t="str">
        <f t="shared" si="3"/>
        <v>"[HEADER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v>
      </c>
      <c r="F88" s="54" t="s">
        <v>224</v>
      </c>
    </row>
    <row r="89" spans="2:6">
      <c r="B89" s="54" t="s">
        <v>223</v>
      </c>
      <c r="C89" s="54" t="s">
        <v>230</v>
      </c>
      <c r="D89" s="93"/>
      <c r="E89" s="17" t="str">
        <f t="shared" si="3"/>
        <v/>
      </c>
      <c r="F89" s="54" t="s">
        <v>224</v>
      </c>
    </row>
    <row r="90" spans="2:6">
      <c r="B90" s="54" t="s">
        <v>223</v>
      </c>
      <c r="C90" s="32" t="s">
        <v>752</v>
      </c>
      <c r="D90" s="93" t="str">
        <f>Variables!E41 &amp; " " &amp; Variables!E42 &amp; " " &amp; Variables!E43 &amp; " " &amp; Variables!E44 &amp; " | " &amp; CHAR(34) &amp; " &amp;"</f>
        <v>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v>
      </c>
      <c r="E90" s="17" t="str">
        <f t="shared" si="3"/>
        <v>"[CORE_QUALITY_POLICY]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v>
      </c>
      <c r="F90" s="54" t="s">
        <v>224</v>
      </c>
    </row>
    <row r="91" spans="2:6">
      <c r="B91" s="54" t="s">
        <v>271</v>
      </c>
      <c r="C91" s="54" t="s">
        <v>238</v>
      </c>
      <c r="D91" s="93" t="s">
        <v>332</v>
      </c>
      <c r="E91" s="17" t="str">
        <f t="shared" si="3"/>
        <v>"[EMPTY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v>
      </c>
      <c r="F91" s="54" t="s">
        <v>224</v>
      </c>
    </row>
    <row r="92" spans="2:6">
      <c r="B92" s="54" t="s">
        <v>271</v>
      </c>
      <c r="C92" s="54" t="s">
        <v>240</v>
      </c>
      <c r="D92" s="93" t="s">
        <v>333</v>
      </c>
      <c r="E92" s="17" t="str">
        <f t="shared" si="3"/>
        <v>"[PHASE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v>
      </c>
      <c r="F92" s="54" t="s">
        <v>224</v>
      </c>
    </row>
    <row r="93" spans="2:6">
      <c r="B93" s="54" t="s">
        <v>271</v>
      </c>
      <c r="C93" s="54" t="s">
        <v>241</v>
      </c>
      <c r="D93" s="93" t="s">
        <v>331</v>
      </c>
      <c r="E93" s="17" t="str">
        <f t="shared" si="3"/>
        <v>"[EXPLANATION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v>
      </c>
      <c r="F93" s="54" t="s">
        <v>224</v>
      </c>
    </row>
    <row r="94" spans="2:6">
      <c r="B94" s="54" t="s">
        <v>271</v>
      </c>
      <c r="C94" s="54" t="s">
        <v>244</v>
      </c>
      <c r="D94" s="93" t="s">
        <v>334</v>
      </c>
      <c r="E94" s="17" t="str">
        <f t="shared" si="3"/>
        <v>"[PHASE 2: FULL SOLUTION - STRICT] 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v>
      </c>
      <c r="F94" s="54" t="s">
        <v>224</v>
      </c>
    </row>
    <row r="95" spans="2:6">
      <c r="B95" s="54" t="s">
        <v>271</v>
      </c>
      <c r="C95" s="54" t="s">
        <v>492</v>
      </c>
      <c r="D95" s="93" t="s">
        <v>493</v>
      </c>
      <c r="E95" s="17" t="str">
        <f>IF(D95="","",""""&amp;C95&amp;" "&amp;IF(OR(C95="[FOOTER RULE - STRICT]",C95="[FOOTER RULE]"),D95,IF(RIGHT(D95,6)=" | "&amp;CHAR(34)&amp;" &amp;",D95,D95&amp;" | "&amp;CHAR(34)&amp;" &amp;")))</f>
        <v>"[MINIMAL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v>
      </c>
      <c r="F95" s="54" t="s">
        <v>224</v>
      </c>
    </row>
    <row r="96" spans="2:6">
      <c r="B96" s="54" t="s">
        <v>271</v>
      </c>
      <c r="C96" s="54" t="s">
        <v>330</v>
      </c>
      <c r="D96" s="93" t="s">
        <v>335</v>
      </c>
      <c r="E96" s="17" t="str">
        <f>IF(D96="","",""""&amp;C96&amp;" "&amp;IF(OR(C96="[FOOTER RULE - STRICT]",C96="[FOOTER RULE]"),D96,IF(RIGHT(D96,6)=" | "&amp;CHAR(34)&amp;" &amp;",D96,D96&amp;" | "&amp;CHAR(34)&amp;" &amp;")))</f>
        <v>"[FOOTER RULE] End your response with: '--- ⚡ *Coding5s Mentor System — Eliminating Epistemic Debt &amp; Hunting Bugs*</v>
      </c>
      <c r="F96" s="54" t="s">
        <v>224</v>
      </c>
    </row>
    <row r="97" spans="2:6">
      <c r="B97" s="54"/>
      <c r="C97" s="54"/>
      <c r="D97" s="93"/>
      <c r="E97" s="88" t="s">
        <v>336</v>
      </c>
      <c r="F97" s="54" t="s">
        <v>224</v>
      </c>
    </row>
    <row r="98" spans="2:6">
      <c r="B98" s="54"/>
      <c r="C98" s="54"/>
      <c r="D98" s="93"/>
      <c r="E98" s="77" t="str">
        <f t="shared" ref="E98:E100" si="4">IF(D98="","",""""&amp;C98&amp;" "&amp;IF(C98="[FOOTER RULE - STRICT]",D98,IF(RIGHT(D98,6)=" | "&amp;CHAR(34)&amp;" &amp;",D98,D98&amp;" | "&amp;CHAR(34)&amp;" &amp;")))</f>
        <v/>
      </c>
      <c r="F98" s="54" t="s">
        <v>224</v>
      </c>
    </row>
    <row r="99" spans="2:6">
      <c r="B99" s="54"/>
      <c r="C99" s="54"/>
      <c r="D99" s="93"/>
      <c r="E99" s="77" t="str">
        <f t="shared" si="4"/>
        <v/>
      </c>
      <c r="F99" s="54" t="s">
        <v>224</v>
      </c>
    </row>
    <row r="100" spans="2:6">
      <c r="B100" s="54"/>
      <c r="C100" s="54"/>
      <c r="D100" s="93"/>
      <c r="E100" s="77" t="str">
        <f t="shared" si="4"/>
        <v/>
      </c>
      <c r="F100" s="54" t="s">
        <v>224</v>
      </c>
    </row>
  </sheetData>
  <conditionalFormatting sqref="B1:B1048576">
    <cfRule type="cellIs" dxfId="44" priority="10" operator="equal">
      <formula>"The Immutable Kernel"</formula>
    </cfRule>
    <cfRule type="cellIs" dxfId="43" priority="11" operator="equal">
      <formula>"Paradigm &amp; Ecosystem"</formula>
    </cfRule>
    <cfRule type="cellIs" dxfId="42" priority="12" operator="equal">
      <formula>"Global Variables &amp; Configuration"</formula>
    </cfRule>
  </conditionalFormatting>
  <conditionalFormatting sqref="C4:C42">
    <cfRule type="expression" dxfId="41" priority="7">
      <formula>$B4="The Immutable Kernel"</formula>
    </cfRule>
    <cfRule type="expression" dxfId="40" priority="8">
      <formula>$B4="Paradigm &amp; Ecosystem"</formula>
    </cfRule>
    <cfRule type="expression" dxfId="39" priority="9">
      <formula>$B4="Global Variables &amp; Configuration"</formula>
    </cfRule>
  </conditionalFormatting>
  <conditionalFormatting sqref="C47:C76">
    <cfRule type="expression" dxfId="38" priority="4">
      <formula>$B47="The Immutable Kernel"</formula>
    </cfRule>
    <cfRule type="expression" dxfId="37" priority="5">
      <formula>$B47="Paradigm &amp; Ecosystem"</formula>
    </cfRule>
    <cfRule type="expression" dxfId="36" priority="6">
      <formula>$B47="Global Variables &amp; Configuration"</formula>
    </cfRule>
  </conditionalFormatting>
  <conditionalFormatting sqref="C81:C100">
    <cfRule type="expression" dxfId="35" priority="1">
      <formula>$B81="The Immutable Kernel"</formula>
    </cfRule>
    <cfRule type="expression" dxfId="34" priority="2">
      <formula>$B81="Paradigm &amp; Ecosystem"</formula>
    </cfRule>
    <cfRule type="expression" dxfId="33" priority="3">
      <formula>$B81="Global Variables &amp; Configuration"</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D3BC9-B2EF-4F3D-8F73-57D435228023}">
  <sheetPr>
    <tabColor rgb="FFFFFF99"/>
  </sheetPr>
  <dimension ref="B2:AC100"/>
  <sheetViews>
    <sheetView showGridLines="0" topLeftCell="A79" zoomScaleNormal="100" workbookViewId="0">
      <selection activeCell="E80" sqref="E80:E96"/>
    </sheetView>
  </sheetViews>
  <sheetFormatPr defaultRowHeight="15"/>
  <cols>
    <col min="1" max="1" width="5.42578125" customWidth="1"/>
    <col min="2" max="2" width="36.28515625" customWidth="1"/>
    <col min="3" max="3" width="33" customWidth="1"/>
    <col min="4" max="4" width="85.28515625" customWidth="1"/>
    <col min="5" max="5" width="39.5703125" style="85" customWidth="1"/>
    <col min="6" max="6" width="4" customWidth="1"/>
  </cols>
  <sheetData>
    <row r="2" spans="2:29" ht="36">
      <c r="B2" s="78" t="s">
        <v>442</v>
      </c>
      <c r="D2" s="81" t="s">
        <v>337</v>
      </c>
      <c r="H2" s="82"/>
      <c r="T2" s="82"/>
    </row>
    <row r="3" spans="2:29">
      <c r="B3" s="76" t="s">
        <v>221</v>
      </c>
      <c r="C3" s="76" t="s">
        <v>579</v>
      </c>
      <c r="D3" s="76" t="s">
        <v>580</v>
      </c>
      <c r="E3" s="88" t="s">
        <v>228</v>
      </c>
      <c r="F3" s="4" t="s">
        <v>224</v>
      </c>
      <c r="AC3" t="s">
        <v>224</v>
      </c>
    </row>
    <row r="4" spans="2:29">
      <c r="B4" s="75" t="s">
        <v>222</v>
      </c>
      <c r="C4" s="54" t="s">
        <v>160</v>
      </c>
      <c r="D4" s="92" t="s">
        <v>338</v>
      </c>
      <c r="E4" s="77" t="str">
        <f t="shared" ref="E4:E37" si="0">IF(D4="","",""""&amp;C4&amp;" "&amp;IF(C4="[FOOTER RULE - STRICT]",D4,IF(RIGHT(D4,6)=" | "&amp;CHAR(34)&amp;" &amp;",D4,D4&amp;" | "&amp;CHAR(34)&amp;" &amp;")))</f>
        <v>"[ROLE] Tech Lead | " &amp;</v>
      </c>
      <c r="F4" s="54" t="s">
        <v>224</v>
      </c>
    </row>
    <row r="5" spans="2:29">
      <c r="B5" s="75" t="s">
        <v>222</v>
      </c>
      <c r="C5" s="54" t="s">
        <v>162</v>
      </c>
      <c r="D5" s="92" t="s">
        <v>339</v>
      </c>
      <c r="E5" s="77" t="str">
        <f t="shared" si="0"/>
        <v>"[TASK] Assign incomplete " &amp; $I$2 &amp; " script challenges | " &amp;</v>
      </c>
      <c r="F5" s="54" t="s">
        <v>224</v>
      </c>
    </row>
    <row r="6" spans="2:29">
      <c r="B6" s="75" t="s">
        <v>222</v>
      </c>
      <c r="C6" s="54" t="s">
        <v>164</v>
      </c>
      <c r="D6" s="92" t="s">
        <v>165</v>
      </c>
      <c r="E6" s="77" t="str">
        <f t="shared" si="0"/>
        <v>"[TOPIC] " &amp; I9 &amp; " | " &amp;</v>
      </c>
      <c r="F6" s="54" t="s">
        <v>224</v>
      </c>
    </row>
    <row r="7" spans="2:29">
      <c r="B7" s="75" t="s">
        <v>222</v>
      </c>
      <c r="C7" s="54" t="s">
        <v>166</v>
      </c>
      <c r="D7" s="92" t="s">
        <v>167</v>
      </c>
      <c r="E7" s="77" t="str">
        <f t="shared" si="0"/>
        <v>"[LEVEL] " &amp; G9 &amp; " | " &amp;</v>
      </c>
      <c r="F7" s="54" t="s">
        <v>224</v>
      </c>
    </row>
    <row r="8" spans="2:29">
      <c r="B8" s="75" t="s">
        <v>222</v>
      </c>
      <c r="C8" s="54" t="s">
        <v>168</v>
      </c>
      <c r="D8" s="92" t="s">
        <v>276</v>
      </c>
      <c r="E8" s="77" t="str">
        <f t="shared" si="0"/>
        <v>"[COUNT] " &amp; D9 &amp; " challenges | " &amp;</v>
      </c>
      <c r="F8" s="54" t="s">
        <v>224</v>
      </c>
    </row>
    <row r="9" spans="2:29">
      <c r="B9" s="75" t="s">
        <v>222</v>
      </c>
      <c r="C9" s="54" t="s">
        <v>229</v>
      </c>
      <c r="D9" s="92" t="s">
        <v>267</v>
      </c>
      <c r="E9" s="77" t="str">
        <f t="shared" si="0"/>
        <v>"[LIBRARY BEING LEARNED] " &amp; $I$3 &amp; " | " &amp;</v>
      </c>
      <c r="F9" s="54" t="s">
        <v>224</v>
      </c>
    </row>
    <row r="10" spans="2:29">
      <c r="B10" s="75" t="s">
        <v>222</v>
      </c>
      <c r="C10" s="32" t="s">
        <v>225</v>
      </c>
      <c r="D10" s="92" t="str">
        <f>"If a data manipulation library, external package, or ecosystem like Pandas or NumPy is specified in "&amp; CHAR(34) &amp;" &amp; $I$3 &amp; "&amp; CHAR(34) &amp;", you are CRITICALLY FORBIDDEN from using "&amp; Variables!E16 &amp;". You MUST enforce the "&amp; Variables!E17 &amp;" and data structures of that specific library." &amp; " | " &amp; CHAR(34) &amp; " &amp;"</f>
        <v>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E10" s="77" t="str">
        <f t="shared" si="0"/>
        <v>"[ECOSYSTEM ORIENTATION RULE] 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F10" s="54" t="s">
        <v>224</v>
      </c>
    </row>
    <row r="11" spans="2:29">
      <c r="B11" s="75" t="s">
        <v>222</v>
      </c>
      <c r="C11" s="54" t="s">
        <v>215</v>
      </c>
      <c r="D11" s="92" t="s">
        <v>587</v>
      </c>
      <c r="E11" s="77" t="str">
        <f t="shared" si="0"/>
        <v>"[HEADER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v>
      </c>
      <c r="F11" s="54" t="s">
        <v>224</v>
      </c>
    </row>
    <row r="12" spans="2:29">
      <c r="B12" s="75" t="s">
        <v>222</v>
      </c>
      <c r="C12" s="54" t="s">
        <v>172</v>
      </c>
      <c r="D12" s="92" t="s">
        <v>173</v>
      </c>
      <c r="E12"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224</v>
      </c>
    </row>
    <row r="13" spans="2:29">
      <c r="B13" s="75" t="s">
        <v>222</v>
      </c>
      <c r="C13" s="54" t="s">
        <v>491</v>
      </c>
      <c r="D13" s="92" t="s">
        <v>483</v>
      </c>
      <c r="E13" s="77" t="str">
        <f t="shared" si="0"/>
        <v>"[LANGUAGE SEED CONTEXT] " &amp; IF($AE$7 = "", "Language Seed Not Necessary", "You MUST strictly follow this seed context to enhance, adapt, and naturalize your tone, vocabulary, and instructional quality in " &amp; $B$6 &amp; ": " &amp; $AE$7) &amp; " | " &amp;</v>
      </c>
      <c r="F13" s="54" t="s">
        <v>224</v>
      </c>
    </row>
    <row r="14" spans="2:29">
      <c r="B14" s="83" t="s">
        <v>223</v>
      </c>
      <c r="C14" s="54" t="s">
        <v>230</v>
      </c>
      <c r="D14" s="92"/>
      <c r="E14" s="77" t="str">
        <f t="shared" si="0"/>
        <v/>
      </c>
      <c r="F14" s="54" t="s">
        <v>224</v>
      </c>
    </row>
    <row r="15" spans="2:29">
      <c r="B15" s="83" t="s">
        <v>223</v>
      </c>
      <c r="C15" s="54" t="s">
        <v>651</v>
      </c>
      <c r="D15" s="92" t="str">
        <f>Variables!E45 &amp; " | " &amp; CHAR(34) &amp; " &amp;"</f>
        <v>Standard Python built-ins. Strictly ZERO external PyPI packages required for beginner topics. | " &amp;</v>
      </c>
      <c r="E15" s="77" t="str">
        <f t="shared" si="0"/>
        <v>"[EXTERNAL_PACKAGE_PROTOCOL] Standard Python built-ins. Strictly ZERO external PyPI packages required for beginner topics. | " &amp;</v>
      </c>
      <c r="F15" s="54" t="s">
        <v>224</v>
      </c>
    </row>
    <row r="16" spans="2:29">
      <c r="B16" s="83" t="s">
        <v>223</v>
      </c>
      <c r="C16" s="54" t="s">
        <v>652</v>
      </c>
      <c r="D16" s="92" t="str">
        <f>Variables!E46 &amp; " | " &amp; CHAR(34) &amp; " &amp;"</f>
        <v>Simple console output verification via standard print() statements. | " &amp;</v>
      </c>
      <c r="E16" s="77" t="str">
        <f t="shared" si="0"/>
        <v>"[TESTING_FRAMEWORK_PROTOCOL] Simple console output verification via standard print() statements. | " &amp;</v>
      </c>
      <c r="F16" s="54" t="s">
        <v>224</v>
      </c>
    </row>
    <row r="17" spans="2:6">
      <c r="B17" s="83" t="s">
        <v>223</v>
      </c>
      <c r="C17" s="54" t="s">
        <v>653</v>
      </c>
      <c r="D17" s="92" t="str">
        <f>Variables!E47 &amp; " - " &amp; CHAR(34) &amp; " &amp; IF(G9=" &amp; CHAR(34) &amp; "Beginner" &amp; CHAR(34) &amp; "," &amp; CHAR(34) &amp; "5–15" &amp; CHAR(34) &amp; ", IF(G9=" &amp; CHAR(34) &amp; "Intermediate" &amp; CHAR(34) &amp; "," &amp; CHAR(34) &amp; "10–25" &amp; CHAR(34) &amp; "," &amp; CHAR(34) &amp; "15–35" &amp; CHAR(34) &amp; ")) &amp; " &amp; CHAR(34) &amp; " " &amp; Variables!E48 &amp; " | " &amp; CHAR(34) &amp; " &amp;"</f>
        <v>For Beginner level, # TODO MUST be atomic (1-2 simple lines max, e.g., basic attribute assignment, primitive print call, or direct comparison). NO complex buffer redirections or string parsing. - " &amp; IF(G9="Beginner","5–15", IF(G9="Intermediate","10–25","15–35")) &amp; " 5–15 lines of EXECUTABLE base code. Code outside # TODO MUST be 100% valid and readable. All code MUST be encapsulated within a class structure; NEVER use flat linear scripts. | " &amp;</v>
      </c>
      <c r="E17" s="77" t="str">
        <f t="shared" si="0"/>
        <v>"[CHALLENGE_CONSTRAINTS_POLICY] For Beginner level, # TODO MUST be atomic (1-2 simple lines max, e.g., basic attribute assignment, primitive print call, or direct comparison). NO complex buffer redirections or string parsing. - " &amp; IF(G9="Beginner","5–15", IF(G9="Intermediate","10–25","15–35")) &amp; " 5–15 lines of EXECUTABLE base code. Code outside # TODO MUST be 100% valid and readable. All code MUST be encapsulated within a class structure; NEVER use flat linear scripts. | " &amp;</v>
      </c>
      <c r="F17" s="54" t="s">
        <v>224</v>
      </c>
    </row>
    <row r="18" spans="2:6">
      <c r="B18" s="83" t="s">
        <v>271</v>
      </c>
      <c r="C18" s="54" t="s">
        <v>207</v>
      </c>
      <c r="D18" s="92" t="s">
        <v>646</v>
      </c>
      <c r="E18" s="77" t="str">
        <f t="shared" si="0"/>
        <v>"[FORMAT RULE] ALWAYS label markdown code blocks with the correct underlying programming language (e.g., elixir, python, javascript, sql) | " &amp;</v>
      </c>
      <c r="F18" s="54" t="s">
        <v>224</v>
      </c>
    </row>
    <row r="19" spans="2:6">
      <c r="B19" s="84" t="s">
        <v>271</v>
      </c>
      <c r="C19" s="54" t="s">
        <v>207</v>
      </c>
      <c r="D19" s="92" t="s">
        <v>280</v>
      </c>
      <c r="E19" s="77" t="str">
        <f t="shared" si="0"/>
        <v>"[FORMAT RULE] Only valid markdown code blocks allowed | " &amp;</v>
      </c>
      <c r="F19" s="54" t="s">
        <v>224</v>
      </c>
    </row>
    <row r="20" spans="2:6">
      <c r="B20" s="84" t="s">
        <v>271</v>
      </c>
      <c r="C20" s="54" t="s">
        <v>340</v>
      </c>
      <c r="D20" s="92" t="s">
        <v>367</v>
      </c>
      <c r="E20" s="77" t="str">
        <f t="shared" si="0"/>
        <v>"[SCORING ENFORCEMENT RULE] Score MUST be ONLY 3, 4, or 5 | " &amp;</v>
      </c>
      <c r="F20" s="54" t="s">
        <v>224</v>
      </c>
    </row>
    <row r="21" spans="2:6">
      <c r="B21" s="84" t="s">
        <v>271</v>
      </c>
      <c r="C21" s="54" t="s">
        <v>341</v>
      </c>
      <c r="D21" s="92" t="s">
        <v>342</v>
      </c>
      <c r="E21" s="77" t="str">
        <f t="shared" si="0"/>
        <v>"[DATA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21" s="54" t="s">
        <v>224</v>
      </c>
    </row>
    <row r="22" spans="2:6">
      <c r="B22" s="84" t="s">
        <v>271</v>
      </c>
      <c r="C22" s="54" t="s">
        <v>209</v>
      </c>
      <c r="D22" s="92" t="s">
        <v>281</v>
      </c>
      <c r="E22" s="77" t="str">
        <f t="shared" si="0"/>
        <v>"[LANGUAGE TAG RULE] ALWAYS label markdown code blocks with the correct underlying programming language (e.g., python, javascript, sql) | " &amp;</v>
      </c>
      <c r="F22" s="54" t="s">
        <v>224</v>
      </c>
    </row>
    <row r="23" spans="2:6">
      <c r="B23" s="84" t="s">
        <v>271</v>
      </c>
      <c r="C23" s="54" t="s">
        <v>187</v>
      </c>
      <c r="D23" s="92" t="s">
        <v>343</v>
      </c>
      <c r="E23" s="77" t="str">
        <f t="shared" si="0"/>
        <v>"[INTRO RULE] 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v>
      </c>
      <c r="F23" s="54" t="s">
        <v>224</v>
      </c>
    </row>
    <row r="24" spans="2:6">
      <c r="B24" s="84" t="s">
        <v>271</v>
      </c>
      <c r="C24" s="54" t="s">
        <v>177</v>
      </c>
      <c r="D24" s="92" t="s">
        <v>344</v>
      </c>
      <c r="E24" s="77" t="str">
        <f t="shared" si="0"/>
        <v>"[OUTPUT CONTRACT] 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v>
      </c>
      <c r="F24" s="54" t="s">
        <v>224</v>
      </c>
    </row>
    <row r="25" spans="2:6">
      <c r="B25" s="54" t="s">
        <v>271</v>
      </c>
      <c r="C25" s="54" t="s">
        <v>345</v>
      </c>
      <c r="D25" s="92" t="s">
        <v>346</v>
      </c>
      <c r="E25" s="77" t="str">
        <f t="shared" si="0"/>
        <v>"[OUTPUT TRUNCATION RULE - STRICT] If expected output is long, display ONLY the first 5 lines. Ensure accuracy. Do NOT use ellipsis (...) | " &amp;</v>
      </c>
      <c r="F25" s="54" t="s">
        <v>224</v>
      </c>
    </row>
    <row r="26" spans="2:6">
      <c r="B26" s="54" t="s">
        <v>271</v>
      </c>
      <c r="C26" s="54" t="s">
        <v>347</v>
      </c>
      <c r="D26" s="92" t="s">
        <v>348</v>
      </c>
      <c r="E26" s="77" t="str">
        <f t="shared" si="0"/>
        <v>"[OUTPUT EXECUTION RULE - STRICT] Expected output MUST be explicit, complete, and produced via print() (at least one print already in base code). Monetary values must include '$' | " &amp;</v>
      </c>
      <c r="F26" s="54" t="s">
        <v>224</v>
      </c>
    </row>
    <row r="27" spans="2:6">
      <c r="B27" s="54" t="s">
        <v>271</v>
      </c>
      <c r="C27" s="54" t="s">
        <v>349</v>
      </c>
      <c r="D27" s="92" t="s">
        <v>350</v>
      </c>
      <c r="E27" s="77" t="str">
        <f t="shared" si="0"/>
        <v>"[BASE CODE INTEGRITY RULE - STRICT] Code outside the TODO block MUST be 100% valid, logically correct, and run without errors. Do NOT simulate bugs using 'pass', '...', None, or wrong variable types outside the TODO. Variables used outside TODO must be initialized before TODO. | " &amp;</v>
      </c>
      <c r="F27" s="54" t="s">
        <v>224</v>
      </c>
    </row>
    <row r="28" spans="2:6">
      <c r="B28" s="54" t="s">
        <v>271</v>
      </c>
      <c r="C28" s="54" t="s">
        <v>351</v>
      </c>
      <c r="D28" s="92" t="s">
        <v>352</v>
      </c>
      <c r="E28" s="77" t="str">
        <f t="shared" si="0"/>
        <v>"[TODO VARIATION RULE] TODO sections MUST vary: Single-line TODO, Multiple TODOs, Small blocks (2–4 lines). | " &amp;</v>
      </c>
      <c r="F28" s="54" t="s">
        <v>224</v>
      </c>
    </row>
    <row r="29" spans="2:6">
      <c r="B29" s="54" t="s">
        <v>271</v>
      </c>
      <c r="C29" s="54" t="s">
        <v>353</v>
      </c>
      <c r="D29" s="92" t="s">
        <v>354</v>
      </c>
      <c r="E29" s="77" t="str">
        <f t="shared" si="0"/>
        <v>"[VARIABILITY RULE - STRICT] Each challenge MUST be structurally different. Vary: Code length, Logic type, Position of TODO, Number of TODOs (1–3), Data flow. | " &amp;</v>
      </c>
      <c r="F29" s="54" t="s">
        <v>224</v>
      </c>
    </row>
    <row r="30" spans="2:6">
      <c r="B30" s="54" t="s">
        <v>271</v>
      </c>
      <c r="C30" s="54" t="s">
        <v>355</v>
      </c>
      <c r="D30" s="92" t="s">
        <v>356</v>
      </c>
      <c r="E30" s="77" t="str">
        <f t="shared" si="0"/>
        <v>"[TODO REALISM RULE - STRICT] TODOs MUST represent realistic mistakes based on the topic: " &amp; I9 &amp; ". Describe what is incorrect or incomplete. Avoid imperative instructions. | " &amp;</v>
      </c>
      <c r="F30" s="54" t="s">
        <v>224</v>
      </c>
    </row>
    <row r="31" spans="2:6">
      <c r="B31" s="54" t="s">
        <v>271</v>
      </c>
      <c r="C31" s="54" t="s">
        <v>357</v>
      </c>
      <c r="D31" s="92" t="s">
        <v>358</v>
      </c>
      <c r="E31" s="77" t="str">
        <f t="shared" si="0"/>
        <v>"[TODO ISOLATION RULE - STRICT] ALL missing, incorrect, or output-affecting logic MUST exist ONLY inside the TODO block. | " &amp;</v>
      </c>
      <c r="F31" s="54" t="s">
        <v>224</v>
      </c>
    </row>
    <row r="32" spans="2:6">
      <c r="B32" s="54" t="s">
        <v>271</v>
      </c>
      <c r="C32" s="54" t="s">
        <v>303</v>
      </c>
      <c r="D32" s="92" t="s">
        <v>359</v>
      </c>
      <c r="E32" s="77" t="str">
        <f t="shared" si="0"/>
        <v>"[NO SOLUTION RULE - STRICT] The code under the # TODO MUST be left empty or with a 'pass'. DO NOT write the actual solution. | " &amp;</v>
      </c>
      <c r="F32" s="54" t="s">
        <v>224</v>
      </c>
    </row>
    <row r="33" spans="2:6">
      <c r="B33" s="54" t="s">
        <v>271</v>
      </c>
      <c r="C33" s="54" t="s">
        <v>360</v>
      </c>
      <c r="D33" s="92" t="s">
        <v>361</v>
      </c>
      <c r="E33" s="77" t="str">
        <f t="shared" si="0"/>
        <v>"[OUTPUT VERIFICATION RULE] The base code MUST print the final variables/results evaluated in the TODO block to verify correctness. | " &amp;</v>
      </c>
      <c r="F33" s="54" t="s">
        <v>224</v>
      </c>
    </row>
    <row r="34" spans="2:6">
      <c r="B34" s="54" t="s">
        <v>271</v>
      </c>
      <c r="C34" s="54" t="s">
        <v>362</v>
      </c>
      <c r="D34" s="92" t="s">
        <v>363</v>
      </c>
      <c r="E34" s="77" t="str">
        <f t="shared" si="0"/>
        <v>"[TODO GUIDANCE RULE] Rule " &amp; IF(G9="Beginner", "Clear explicit hint (no code) | ", IF(G9="Intermediate", "Brief hint | ", "Minimal hint | ")) &amp; " | " &amp;</v>
      </c>
      <c r="F34" s="54" t="s">
        <v>224</v>
      </c>
    </row>
    <row r="35" spans="2:6">
      <c r="B35" s="54" t="s">
        <v>271</v>
      </c>
      <c r="C35" s="54" t="s">
        <v>216</v>
      </c>
      <c r="D35" s="92" t="s">
        <v>364</v>
      </c>
      <c r="E35" s="77" t="str">
        <f t="shared" si="0"/>
        <v>"[OUTPUT] Only header, dataset summary or statement (if any), intro message, challenges (objective, expected output, incomplete code), and footer | " &amp;</v>
      </c>
      <c r="F35" s="54" t="s">
        <v>224</v>
      </c>
    </row>
    <row r="36" spans="2:6">
      <c r="B36" s="54" t="s">
        <v>271</v>
      </c>
      <c r="C36" s="54" t="s">
        <v>220</v>
      </c>
      <c r="D36" s="92" t="s">
        <v>366</v>
      </c>
      <c r="E36" s="77" t="str">
        <f t="shared" si="0"/>
        <v>"[FOOTER RULE - STRICT] End your entire response EXACTLY with this markdown string (ensure all code blocks are closed before it):" &amp; CHAR(10) &amp; "---" &amp; CHAR(10) &amp; "⚡ *Coding5s System - Learn Programming by Writing Code - Coding5S.com*",</v>
      </c>
      <c r="F36" s="54" t="s">
        <v>224</v>
      </c>
    </row>
    <row r="37" spans="2:6">
      <c r="B37" s="54"/>
      <c r="C37" s="54"/>
      <c r="D37" s="92"/>
      <c r="E37" s="77" t="str">
        <f t="shared" si="0"/>
        <v/>
      </c>
      <c r="F37" s="54" t="s">
        <v>224</v>
      </c>
    </row>
    <row r="38" spans="2:6">
      <c r="B38" s="54"/>
      <c r="C38" s="54"/>
      <c r="D38" s="92"/>
      <c r="E38" s="88" t="s">
        <v>365</v>
      </c>
      <c r="F38" s="54" t="s">
        <v>224</v>
      </c>
    </row>
    <row r="39" spans="2:6">
      <c r="B39" s="54"/>
      <c r="C39" s="54"/>
      <c r="D39" s="92"/>
      <c r="E39" s="77"/>
      <c r="F39" s="54" t="s">
        <v>224</v>
      </c>
    </row>
    <row r="40" spans="2:6">
      <c r="B40" s="54"/>
      <c r="C40" s="54"/>
      <c r="D40" s="92"/>
      <c r="E40" s="77"/>
      <c r="F40" s="54" t="s">
        <v>224</v>
      </c>
    </row>
    <row r="41" spans="2:6">
      <c r="B41" s="54"/>
      <c r="C41" s="54"/>
      <c r="D41" s="92"/>
      <c r="E41" s="77"/>
      <c r="F41" s="54" t="s">
        <v>224</v>
      </c>
    </row>
    <row r="42" spans="2:6">
      <c r="B42" s="54"/>
      <c r="C42" s="54"/>
      <c r="D42" s="92"/>
      <c r="E42" s="77"/>
      <c r="F42" s="54"/>
    </row>
    <row r="43" spans="2:6">
      <c r="B43" s="74"/>
      <c r="C43" s="74"/>
      <c r="E43" s="86"/>
    </row>
    <row r="44" spans="2:6">
      <c r="B44" s="74"/>
      <c r="C44" s="74"/>
      <c r="E44" s="86"/>
    </row>
    <row r="45" spans="2:6" ht="36">
      <c r="B45" s="79" t="s">
        <v>443</v>
      </c>
      <c r="C45" s="74"/>
      <c r="E45" s="86"/>
    </row>
    <row r="46" spans="2:6">
      <c r="B46" s="76" t="s">
        <v>264</v>
      </c>
      <c r="C46" s="76" t="s">
        <v>579</v>
      </c>
      <c r="D46" s="76" t="s">
        <v>580</v>
      </c>
      <c r="E46" s="88" t="s">
        <v>265</v>
      </c>
      <c r="F46" s="32" t="s">
        <v>224</v>
      </c>
    </row>
    <row r="47" spans="2:6">
      <c r="B47" s="54" t="s">
        <v>222</v>
      </c>
      <c r="C47" s="54" t="s">
        <v>160</v>
      </c>
      <c r="D47" s="92" t="s">
        <v>338</v>
      </c>
      <c r="E47" s="77" t="str">
        <f t="shared" ref="E47:E76" si="1">IF(D47="","",""""&amp;C47&amp;" "&amp;IF(C47="[FOOTER RULE - STRICT]",D47,IF(RIGHT(D47,6)=" | "&amp;CHAR(34)&amp;" &amp;",D47,D47&amp;" | "&amp;CHAR(34)&amp;" &amp;")))</f>
        <v>"[ROLE] Tech Lead | " &amp;</v>
      </c>
      <c r="F47" s="32" t="s">
        <v>224</v>
      </c>
    </row>
    <row r="48" spans="2:6">
      <c r="B48" s="54" t="s">
        <v>222</v>
      </c>
      <c r="C48" s="54" t="s">
        <v>162</v>
      </c>
      <c r="D48" s="92" t="s">
        <v>368</v>
      </c>
      <c r="E48" s="77" t="str">
        <f t="shared" si="1"/>
        <v>"[TASK] Assign incomplete project script | " &amp;</v>
      </c>
      <c r="F48" s="32" t="s">
        <v>224</v>
      </c>
    </row>
    <row r="49" spans="2:6">
      <c r="B49" s="54" t="s">
        <v>222</v>
      </c>
      <c r="C49" s="54" t="s">
        <v>313</v>
      </c>
      <c r="D49" s="92" t="s">
        <v>165</v>
      </c>
      <c r="E49" s="77" t="str">
        <f t="shared" si="1"/>
        <v>"[PROJECT] " &amp; I9 &amp; " | " &amp;</v>
      </c>
      <c r="F49" s="32" t="s">
        <v>224</v>
      </c>
    </row>
    <row r="50" spans="2:6">
      <c r="B50" s="54" t="s">
        <v>222</v>
      </c>
      <c r="C50" s="54" t="s">
        <v>253</v>
      </c>
      <c r="D50" s="92" t="s">
        <v>714</v>
      </c>
      <c r="E50" s="77" t="str">
        <f t="shared" si="1"/>
        <v>"[TOPICS USED] " &amp; A9 &amp; " | " &amp;</v>
      </c>
      <c r="F50" s="32" t="s">
        <v>224</v>
      </c>
    </row>
    <row r="51" spans="2:6">
      <c r="B51" s="54" t="s">
        <v>222</v>
      </c>
      <c r="C51" s="54" t="s">
        <v>166</v>
      </c>
      <c r="D51" s="92" t="s">
        <v>167</v>
      </c>
      <c r="E51" s="77" t="str">
        <f t="shared" si="1"/>
        <v>"[LEVEL] " &amp; G9 &amp; " | " &amp;</v>
      </c>
      <c r="F51" s="32" t="s">
        <v>224</v>
      </c>
    </row>
    <row r="52" spans="2:6">
      <c r="B52" s="54" t="s">
        <v>222</v>
      </c>
      <c r="C52" s="54" t="s">
        <v>229</v>
      </c>
      <c r="D52" s="92" t="s">
        <v>267</v>
      </c>
      <c r="E52" s="77" t="str">
        <f t="shared" si="1"/>
        <v>"[LIBRARY BEING LEARNED] " &amp; $I$3 &amp; " | " &amp;</v>
      </c>
      <c r="F52" s="32" t="s">
        <v>224</v>
      </c>
    </row>
    <row r="53" spans="2:6">
      <c r="B53" s="75" t="s">
        <v>222</v>
      </c>
      <c r="C53" s="54" t="s">
        <v>225</v>
      </c>
      <c r="D53" s="92" t="str">
        <f>"If a data manipulation library, external package, or ecosystem like Pandas or NumPy is specified in "&amp; CHAR(34) &amp;" &amp; $I$3 &amp; "&amp; CHAR(34) &amp;", you are CRITICALLY FORBIDDEN from using "&amp; Variables!E16 &amp;". You MUST enforce the "&amp; Variables!E17 &amp;" and data structures of that specific library." &amp; " | " &amp; CHAR(34) &amp; " &amp;"</f>
        <v>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E53" s="77" t="str">
        <f t="shared" si="1"/>
        <v>"[ECOSYSTEM ORIENTATION RULE] 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F53" s="32" t="s">
        <v>224</v>
      </c>
    </row>
    <row r="54" spans="2:6">
      <c r="B54" s="54" t="s">
        <v>223</v>
      </c>
      <c r="C54" s="32" t="s">
        <v>172</v>
      </c>
      <c r="D54" s="92" t="s">
        <v>254</v>
      </c>
      <c r="E54" s="77"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4" s="32" t="s">
        <v>224</v>
      </c>
    </row>
    <row r="55" spans="2:6">
      <c r="B55" s="54" t="s">
        <v>222</v>
      </c>
      <c r="C55" s="54" t="s">
        <v>491</v>
      </c>
      <c r="D55" s="92" t="s">
        <v>483</v>
      </c>
      <c r="E55" s="77" t="str">
        <f t="shared" si="1"/>
        <v>"[LANGUAGE SEED CONTEXT] " &amp; IF($AE$7 = "", "Language Seed Not Necessary", "You MUST strictly follow this seed context to enhance, adapt, and naturalize your tone, vocabulary, and instructional quality in " &amp; $B$6 &amp; ": " &amp; $AE$7) &amp; " | " &amp;</v>
      </c>
      <c r="F55" s="32" t="s">
        <v>224</v>
      </c>
    </row>
    <row r="56" spans="2:6">
      <c r="B56" s="54" t="s">
        <v>222</v>
      </c>
      <c r="C56" s="54" t="s">
        <v>215</v>
      </c>
      <c r="D56" s="92" t="s">
        <v>588</v>
      </c>
      <c r="E56" s="77" t="str">
        <f t="shared" si="1"/>
        <v>"[HEADER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v>
      </c>
      <c r="F56" s="32" t="s">
        <v>224</v>
      </c>
    </row>
    <row r="57" spans="2:6">
      <c r="B57" s="54" t="s">
        <v>223</v>
      </c>
      <c r="C57" s="32" t="s">
        <v>651</v>
      </c>
      <c r="D57" s="92" t="str">
        <f>Variables!E49 &amp; " | " &amp; CHAR(34) &amp; " &amp;"</f>
        <v>Require standard pip tooling and requirements.txt file for external dependencies when applicable. | " &amp;</v>
      </c>
      <c r="E57" s="77" t="str">
        <f t="shared" si="1"/>
        <v>"[EXTERNAL_PACKAGE_PROTOCOL] Require standard pip tooling and requirements.txt file for external dependencies when applicable. | " &amp;</v>
      </c>
      <c r="F57" s="32" t="s">
        <v>224</v>
      </c>
    </row>
    <row r="58" spans="2:6">
      <c r="B58" s="54" t="s">
        <v>223</v>
      </c>
      <c r="C58" s="32" t="s">
        <v>653</v>
      </c>
      <c r="D58" s="92" t="str">
        <f>Variables!E50 &amp; " " &amp; CHAR(34) &amp; " &amp; IF(G9=" &amp; CHAR(34) &amp; "Beginner" &amp; CHAR(34) &amp; "," &amp; CHAR(34) &amp; "25–40" &amp; CHAR(34) &amp; ", IF(G9=" &amp; CHAR(34) &amp; "Intermediate" &amp; CHAR(34) &amp; "," &amp; CHAR(34) &amp; "30–60" &amp; CHAR(34) &amp; "," &amp; CHAR(34) &amp; "40–100" &amp; CHAR(34) &amp; ")) &amp; " &amp; CHAR(34) &amp; " " &amp; Variables!E51 &amp; " | " &amp; CHAR(34) &amp; " &amp;"</f>
        <v>MUST be between 25–40 lines of EXECUTABLE base Python code (STRICT: Do NOT count comments or # TODO blocks). " &amp; IF(G9="Beginner","25–40", IF(G9="Intermediate","30–60","40–100")) &amp; " Class-based object architecture. Require at least 1 class with internal state management. Logic integration located exclusively inside # TODO blocks. | " &amp;</v>
      </c>
      <c r="E58" s="77" t="str">
        <f t="shared" si="1"/>
        <v>"[CHALLENGE_CONSTRAINTS_POLICY] MUST be between 25–40 lines of EXECUTABLE base Python code (STRICT: Do NOT count comments or # TODO blocks). " &amp; IF(G9="Beginner","25–40", IF(G9="Intermediate","30–60","40–100")) &amp; " Class-based object architecture. Require at least 1 class with internal state management. Logic integration located exclusively inside # TODO blocks. | " &amp;</v>
      </c>
      <c r="F58" s="32" t="s">
        <v>224</v>
      </c>
    </row>
    <row r="59" spans="2:6">
      <c r="B59" s="54" t="s">
        <v>271</v>
      </c>
      <c r="C59" s="54" t="s">
        <v>207</v>
      </c>
      <c r="D59" s="92" t="s">
        <v>280</v>
      </c>
      <c r="E59" s="77" t="str">
        <f t="shared" si="1"/>
        <v>"[FORMAT RULE] Only valid markdown code blocks allowed | " &amp;</v>
      </c>
      <c r="F59" s="32" t="s">
        <v>224</v>
      </c>
    </row>
    <row r="60" spans="2:6">
      <c r="B60" s="54" t="s">
        <v>271</v>
      </c>
      <c r="C60" s="54" t="s">
        <v>209</v>
      </c>
      <c r="D60" s="92" t="s">
        <v>281</v>
      </c>
      <c r="E60" s="77" t="str">
        <f t="shared" si="1"/>
        <v>"[LANGUAGE TAG RULE] ALWAYS label markdown code blocks with the correct underlying programming language (e.g., python, javascript, sql) | " &amp;</v>
      </c>
      <c r="F60" s="32" t="s">
        <v>224</v>
      </c>
    </row>
    <row r="61" spans="2:6">
      <c r="B61" s="54" t="s">
        <v>271</v>
      </c>
      <c r="C61" s="54" t="s">
        <v>341</v>
      </c>
      <c r="D61" s="92" t="s">
        <v>369</v>
      </c>
      <c r="E61" s="77" t="str">
        <f t="shared" si="1"/>
        <v>"[DATA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61" s="32" t="s">
        <v>224</v>
      </c>
    </row>
    <row r="62" spans="2:6">
      <c r="B62" s="54" t="s">
        <v>271</v>
      </c>
      <c r="C62" s="54" t="s">
        <v>187</v>
      </c>
      <c r="D62" s="92" t="s">
        <v>370</v>
      </c>
      <c r="E62" s="77" t="str">
        <f t="shared" si="1"/>
        <v>"[INTRO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v>
      </c>
      <c r="F62" s="32" t="s">
        <v>224</v>
      </c>
    </row>
    <row r="63" spans="2:6">
      <c r="B63" s="54" t="s">
        <v>271</v>
      </c>
      <c r="C63" s="54" t="s">
        <v>177</v>
      </c>
      <c r="D63" s="92" t="s">
        <v>371</v>
      </c>
      <c r="E63" s="77" t="str">
        <f t="shared" si="1"/>
        <v>"[OUTPUT CONTRACT] EXACTLY 1 project. Structure MUST be: Tech Lead Intro Message, Project: Objective (max 6 lines), Expected Output (code block), Incomplete Code | " &amp;</v>
      </c>
      <c r="F63" s="32" t="s">
        <v>224</v>
      </c>
    </row>
    <row r="64" spans="2:6">
      <c r="B64" s="54" t="s">
        <v>271</v>
      </c>
      <c r="C64" s="54" t="s">
        <v>372</v>
      </c>
      <c r="D64" s="92" t="s">
        <v>373</v>
      </c>
      <c r="E64" s="77" t="str">
        <f t="shared" si="1"/>
        <v>"[OUTPUT TRUNCATION RULE] If output is large, show only first 5 lines. Do NOT use ellipsis (...) | " &amp;</v>
      </c>
      <c r="F64" s="32" t="s">
        <v>224</v>
      </c>
    </row>
    <row r="65" spans="2:6">
      <c r="B65" s="54" t="s">
        <v>271</v>
      </c>
      <c r="C65" s="54" t="s">
        <v>347</v>
      </c>
      <c r="D65" s="92" t="s">
        <v>374</v>
      </c>
      <c r="E65" s="77" t="str">
        <f t="shared" si="1"/>
        <v>"[OUTPUT EXECUTION RULE - STRICT] Expected output MUST be explicit, complete, and produced via final print(). | " &amp;</v>
      </c>
      <c r="F65" s="32" t="s">
        <v>224</v>
      </c>
    </row>
    <row r="66" spans="2:6">
      <c r="B66" s="54" t="s">
        <v>271</v>
      </c>
      <c r="C66" s="54" t="s">
        <v>349</v>
      </c>
      <c r="D66" s="92" t="s">
        <v>375</v>
      </c>
      <c r="E66" s="77" t="str">
        <f t="shared" si="1"/>
        <v>"[BASE CODE INTEGRITY RULE - STRICT] Code outside the TODO block MUST be 100% valid, logically correct, and run without errors. Do NOT use 'pass', '...', or empty placeholders outside the TODO. | " &amp;</v>
      </c>
      <c r="F66" s="32" t="s">
        <v>224</v>
      </c>
    </row>
    <row r="67" spans="2:6">
      <c r="B67" s="54" t="s">
        <v>271</v>
      </c>
      <c r="C67" s="54" t="s">
        <v>376</v>
      </c>
      <c r="D67" s="92" t="s">
        <v>377</v>
      </c>
      <c r="E67" s="77" t="str">
        <f t="shared" si="1"/>
        <v>"[TODO REALISM RULE] TODO must represent realistic integration bugs. Describe what is incorrect/incomplete. | " &amp;</v>
      </c>
      <c r="F67" s="32" t="s">
        <v>224</v>
      </c>
    </row>
    <row r="68" spans="2:6">
      <c r="B68" s="54" t="s">
        <v>271</v>
      </c>
      <c r="C68" s="54" t="s">
        <v>357</v>
      </c>
      <c r="D68" s="92" t="s">
        <v>378</v>
      </c>
      <c r="E68" s="77" t="str">
        <f t="shared" si="1"/>
        <v>"[TODO ISOLATION RULE - STRICT] ALL missing, incorrect, or output-affecting logic MUST exist ONLY inside the TODO block. Replace ONLY integration logic. | " &amp;</v>
      </c>
      <c r="F68" s="32" t="s">
        <v>224</v>
      </c>
    </row>
    <row r="69" spans="2:6">
      <c r="B69" s="54" t="s">
        <v>271</v>
      </c>
      <c r="C69" s="54" t="s">
        <v>303</v>
      </c>
      <c r="D69" s="92" t="s">
        <v>359</v>
      </c>
      <c r="E69" s="77" t="str">
        <f t="shared" si="1"/>
        <v>"[NO SOLUTION RULE - STRICT] The code under the # TODO MUST be left empty or with a 'pass'. DO NOT write the actual solution. | " &amp;</v>
      </c>
      <c r="F69" s="32" t="s">
        <v>224</v>
      </c>
    </row>
    <row r="70" spans="2:6">
      <c r="B70" s="54" t="s">
        <v>271</v>
      </c>
      <c r="C70" s="54" t="s">
        <v>216</v>
      </c>
      <c r="D70" s="92" t="s">
        <v>379</v>
      </c>
      <c r="E70" s="77" t="str">
        <f t="shared" si="1"/>
        <v>"[OUTPUT] Only header, dataset summary or statement (if any), intro message, objective, expected output, incomplete code, and footer | " &amp;</v>
      </c>
      <c r="F70" s="32" t="s">
        <v>224</v>
      </c>
    </row>
    <row r="71" spans="2:6">
      <c r="B71" s="54" t="s">
        <v>271</v>
      </c>
      <c r="C71" s="54" t="s">
        <v>220</v>
      </c>
      <c r="D71" s="92" t="s">
        <v>380</v>
      </c>
      <c r="E71" s="77" t="str">
        <f t="shared" si="1"/>
        <v>"[FOOTER RULE - STRICT] End your entire response EXACTLY with this markdown string (ensure all code blocks are closed before it):" &amp; CHAR(10) &amp; "---" &amp; CHAR(10) &amp; "⚡ *Coding5s System - Learn Programming by Writing Code - Coding5S.com*")</v>
      </c>
      <c r="F71" s="32" t="s">
        <v>224</v>
      </c>
    </row>
    <row r="72" spans="2:6">
      <c r="B72" s="54"/>
      <c r="C72" s="54"/>
      <c r="D72" s="92"/>
      <c r="E72" s="77" t="str">
        <f t="shared" si="1"/>
        <v/>
      </c>
      <c r="F72" s="32" t="s">
        <v>224</v>
      </c>
    </row>
    <row r="73" spans="2:6">
      <c r="B73" s="54"/>
      <c r="C73" s="54"/>
      <c r="D73" s="92"/>
      <c r="E73" s="77" t="str">
        <f t="shared" si="1"/>
        <v/>
      </c>
      <c r="F73" s="32" t="s">
        <v>224</v>
      </c>
    </row>
    <row r="74" spans="2:6">
      <c r="B74" s="54"/>
      <c r="C74" s="54"/>
      <c r="D74" s="92"/>
      <c r="E74" s="77" t="str">
        <f t="shared" si="1"/>
        <v/>
      </c>
      <c r="F74" s="32" t="s">
        <v>224</v>
      </c>
    </row>
    <row r="75" spans="2:6">
      <c r="B75" s="54"/>
      <c r="C75" s="54"/>
      <c r="D75" s="92"/>
      <c r="E75" s="77" t="str">
        <f t="shared" si="1"/>
        <v/>
      </c>
      <c r="F75" s="32" t="s">
        <v>224</v>
      </c>
    </row>
    <row r="76" spans="2:6">
      <c r="B76" s="54"/>
      <c r="C76" s="54"/>
      <c r="D76" s="92"/>
      <c r="E76" s="77" t="str">
        <f t="shared" si="1"/>
        <v/>
      </c>
      <c r="F76" s="32" t="s">
        <v>224</v>
      </c>
    </row>
    <row r="77" spans="2:6">
      <c r="E77" s="86"/>
      <c r="F77" t="s">
        <v>224</v>
      </c>
    </row>
    <row r="79" spans="2:6" ht="36">
      <c r="B79" s="80" t="s">
        <v>441</v>
      </c>
    </row>
    <row r="80" spans="2:6">
      <c r="B80" s="76" t="s">
        <v>221</v>
      </c>
      <c r="C80" s="76" t="s">
        <v>579</v>
      </c>
      <c r="D80" s="76" t="s">
        <v>580</v>
      </c>
      <c r="E80" s="89" t="s">
        <v>234</v>
      </c>
      <c r="F80" s="54" t="s">
        <v>224</v>
      </c>
    </row>
    <row r="81" spans="2:6">
      <c r="B81" s="54" t="s">
        <v>222</v>
      </c>
      <c r="C81" s="54" t="s">
        <v>382</v>
      </c>
      <c r="D81" s="92" t="s">
        <v>383</v>
      </c>
      <c r="E81" s="17" t="str">
        <f t="shared" ref="E81:E95" si="2">IF(D81="","",""""&amp;C81&amp;" "&amp;IF(OR(C81="[FOOTER RULE - STRICT]",C81="[FOOTER RULE]"),D81,IF(RIGHT(D81,6)=" | "&amp;CHAR(34)&amp;" &amp;",D81,D81&amp;" | "&amp;CHAR(34)&amp;" &amp;")))</f>
        <v>"[MENTOR_S3_BUILDER] 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v>
      </c>
      <c r="F81" s="54" t="s">
        <v>224</v>
      </c>
    </row>
    <row r="82" spans="2:6">
      <c r="B82" s="54" t="s">
        <v>222</v>
      </c>
      <c r="C82" s="54" t="s">
        <v>236</v>
      </c>
      <c r="D82" s="92" t="s">
        <v>384</v>
      </c>
      <c r="E82" s="17" t="str">
        <f t="shared" si="2"/>
        <v>"[CULTURAL &amp; JARGON RULE] 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v>
      </c>
      <c r="F82" s="54" t="s">
        <v>224</v>
      </c>
    </row>
    <row r="83" spans="2:6">
      <c r="B83" s="54" t="s">
        <v>222</v>
      </c>
      <c r="C83" s="54" t="s">
        <v>237</v>
      </c>
      <c r="D83" s="92" t="s">
        <v>717</v>
      </c>
      <c r="E83" s="17" t="str">
        <f t="shared" si="2"/>
        <v>"[CONTEXT] You are helping a Junior Developer complete a " &amp; IF(UPPER(H9)="PROJECT", "PROJECT: " &amp; I9 &amp; ". Topics involved: " &amp; A9 &amp; ". Project objective: " &amp; J9, "TOPIC: " &amp; I9 &amp; ". Topic details: " &amp; J9) &amp; " | " &amp;</v>
      </c>
      <c r="F83" s="54" t="s">
        <v>224</v>
      </c>
    </row>
    <row r="84" spans="2:6">
      <c r="B84" s="54" t="s">
        <v>222</v>
      </c>
      <c r="C84" s="54" t="s">
        <v>162</v>
      </c>
      <c r="D84" s="92" t="s">
        <v>385</v>
      </c>
      <c r="E84" s="17" t="str">
        <f t="shared" si="2"/>
        <v>"[TASK] Analyze the student's code and explanation. If they completed the data flow perfectly, celebrate the 'solid foundation' and offer a 'System Extension' challenge. Otherwise, follow the 2-PHASE MENTORING PROTOCOL | " &amp;</v>
      </c>
      <c r="F84" s="54" t="s">
        <v>224</v>
      </c>
    </row>
    <row r="85" spans="2:6">
      <c r="B85" s="54" t="s">
        <v>222</v>
      </c>
      <c r="C85" s="54" t="s">
        <v>229</v>
      </c>
      <c r="D85" s="92" t="s">
        <v>267</v>
      </c>
      <c r="E85" s="17" t="str">
        <f t="shared" si="2"/>
        <v>"[LIBRARY BEING LEARNED] " &amp; $I$3 &amp; " | " &amp;</v>
      </c>
      <c r="F85" s="54" t="s">
        <v>224</v>
      </c>
    </row>
    <row r="86" spans="2:6">
      <c r="B86" s="54" t="s">
        <v>222</v>
      </c>
      <c r="C86" s="54" t="s">
        <v>172</v>
      </c>
      <c r="D86" s="92" t="s">
        <v>254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491</v>
      </c>
      <c r="D87" s="92" t="s">
        <v>483</v>
      </c>
      <c r="E87" s="17" t="str">
        <f t="shared" si="2"/>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2" t="s">
        <v>589</v>
      </c>
      <c r="E88" s="17" t="str">
        <f t="shared" si="2"/>
        <v>"[HEADER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v>
      </c>
      <c r="F88" s="54" t="s">
        <v>224</v>
      </c>
    </row>
    <row r="89" spans="2:6">
      <c r="B89" s="54" t="s">
        <v>223</v>
      </c>
      <c r="C89" s="54" t="s">
        <v>230</v>
      </c>
      <c r="D89" s="92"/>
      <c r="E89" s="17" t="str">
        <f t="shared" si="2"/>
        <v/>
      </c>
      <c r="F89" s="54" t="s">
        <v>224</v>
      </c>
    </row>
    <row r="90" spans="2:6">
      <c r="B90" s="54" t="s">
        <v>223</v>
      </c>
      <c r="C90" s="32" t="s">
        <v>752</v>
      </c>
      <c r="D90" s="92" t="str">
        <f>Variables!E52 &amp; " " &amp; Variables!E53 &amp; " " &amp; Variables!E54 &amp; " " &amp; Variables!E55 &amp; " | " &amp; CHAR(34) &amp; " &amp;"</f>
        <v>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 &amp;</v>
      </c>
      <c r="E90" s="17" t="str">
        <f t="shared" si="2"/>
        <v>"[CORE_QUALITY_POLICY]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 &amp;</v>
      </c>
      <c r="F90" s="54" t="s">
        <v>224</v>
      </c>
    </row>
    <row r="91" spans="2:6">
      <c r="B91" s="54" t="s">
        <v>271</v>
      </c>
      <c r="C91" s="54" t="s">
        <v>238</v>
      </c>
      <c r="D91" s="92" t="s">
        <v>386</v>
      </c>
      <c r="E91" s="17" t="str">
        <f t="shared" si="2"/>
        <v>"[EMPTY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v>
      </c>
      <c r="F91" s="54" t="s">
        <v>224</v>
      </c>
    </row>
    <row r="92" spans="2:6">
      <c r="B92" s="54" t="s">
        <v>271</v>
      </c>
      <c r="C92" s="54" t="s">
        <v>240</v>
      </c>
      <c r="D92" s="92" t="s">
        <v>387</v>
      </c>
      <c r="E92" s="17" t="str">
        <f t="shared" si="2"/>
        <v>"[PHASE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v>
      </c>
      <c r="F92" s="54" t="s">
        <v>224</v>
      </c>
    </row>
    <row r="93" spans="2:6">
      <c r="B93" s="54" t="s">
        <v>271</v>
      </c>
      <c r="C93" s="54" t="s">
        <v>241</v>
      </c>
      <c r="D93" s="92" t="s">
        <v>388</v>
      </c>
      <c r="E93" s="17" t="str">
        <f t="shared" si="2"/>
        <v>"[EXPLANATION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v>
      </c>
      <c r="F93" s="54" t="s">
        <v>224</v>
      </c>
    </row>
    <row r="94" spans="2:6">
      <c r="B94" s="54" t="s">
        <v>271</v>
      </c>
      <c r="C94" s="54" t="s">
        <v>244</v>
      </c>
      <c r="D94" s="92" t="s">
        <v>389</v>
      </c>
      <c r="E94" s="17" t="str">
        <f t="shared" si="2"/>
        <v>"[PHASE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v>
      </c>
      <c r="F94" s="54" t="s">
        <v>224</v>
      </c>
    </row>
    <row r="95" spans="2:6">
      <c r="B95" s="54" t="s">
        <v>271</v>
      </c>
      <c r="C95" s="54" t="s">
        <v>330</v>
      </c>
      <c r="D95" s="92" t="s">
        <v>390</v>
      </c>
      <c r="E95" s="17" t="str">
        <f t="shared" si="2"/>
        <v>"[FOOTER RULE] End your response with: '--- ⚡ *Coding5s Mentor System — Eliminating Epistemic Debt &amp; Connecting the Flow*',</v>
      </c>
      <c r="F95" s="54" t="s">
        <v>224</v>
      </c>
    </row>
    <row r="96" spans="2:6">
      <c r="B96" s="54"/>
      <c r="C96" s="54"/>
      <c r="D96" s="54"/>
      <c r="E96" s="89" t="s">
        <v>336</v>
      </c>
      <c r="F96" s="54" t="s">
        <v>224</v>
      </c>
    </row>
    <row r="97" spans="2:6">
      <c r="B97" s="54"/>
      <c r="C97" s="54"/>
      <c r="D97" s="54"/>
      <c r="E97" s="77" t="str">
        <f t="shared" ref="E97:E100" si="3">IF(D97="","",""""&amp;C97&amp;" "&amp;IF(C97="[FOOTER RULE - STRICT]",D97,IF(RIGHT(D97,6)=" | "&amp;CHAR(34)&amp;" &amp;",D97,D97&amp;" | "&amp;CHAR(34)&amp;" &amp;")))</f>
        <v/>
      </c>
      <c r="F97" s="54" t="s">
        <v>224</v>
      </c>
    </row>
    <row r="98" spans="2:6">
      <c r="B98" s="54"/>
      <c r="C98" s="54"/>
      <c r="D98" s="54"/>
      <c r="E98" s="77" t="str">
        <f t="shared" si="3"/>
        <v/>
      </c>
      <c r="F98" s="54" t="s">
        <v>224</v>
      </c>
    </row>
    <row r="99" spans="2:6">
      <c r="B99" s="54"/>
      <c r="C99" s="54"/>
      <c r="D99" s="54"/>
      <c r="E99" s="77" t="str">
        <f t="shared" si="3"/>
        <v/>
      </c>
      <c r="F99" s="54" t="s">
        <v>224</v>
      </c>
    </row>
    <row r="100" spans="2:6">
      <c r="B100" s="54"/>
      <c r="C100" s="54"/>
      <c r="D100" s="54"/>
      <c r="E100" s="77" t="str">
        <f t="shared" si="3"/>
        <v/>
      </c>
      <c r="F100" s="54" t="s">
        <v>224</v>
      </c>
    </row>
  </sheetData>
  <conditionalFormatting sqref="B1:B1048576">
    <cfRule type="cellIs" dxfId="32" priority="10" operator="equal">
      <formula>"The Immutable Kernel"</formula>
    </cfRule>
    <cfRule type="cellIs" dxfId="31" priority="11" operator="equal">
      <formula>"Paradigm &amp; Ecosystem"</formula>
    </cfRule>
    <cfRule type="cellIs" dxfId="30" priority="12" operator="equal">
      <formula>"Global Variables &amp; Configuration"</formula>
    </cfRule>
  </conditionalFormatting>
  <conditionalFormatting sqref="C4:C42 C47:C76">
    <cfRule type="expression" dxfId="29" priority="7">
      <formula>$B4="The Immutable Kernel"</formula>
    </cfRule>
    <cfRule type="expression" dxfId="28" priority="8">
      <formula>$B4="Paradigm &amp; Ecosystem"</formula>
    </cfRule>
    <cfRule type="expression" dxfId="27" priority="9">
      <formula>$B4="Global Variables &amp; Configuration"</formula>
    </cfRule>
  </conditionalFormatting>
  <conditionalFormatting sqref="C81:C100">
    <cfRule type="expression" dxfId="26" priority="1">
      <formula>$B81="The Immutable Kernel"</formula>
    </cfRule>
    <cfRule type="expression" dxfId="25" priority="2">
      <formula>$B81="Paradigm &amp; Ecosystem"</formula>
    </cfRule>
    <cfRule type="expression" dxfId="24" priority="3">
      <formula>$B81="Global Variables &amp; Configuration"</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2F814-CC28-465C-954B-342AA4B9A726}">
  <sheetPr>
    <tabColor theme="9" tint="0.79998168889431442"/>
  </sheetPr>
  <dimension ref="B2:AC100"/>
  <sheetViews>
    <sheetView showGridLines="0" topLeftCell="A76" zoomScaleNormal="100" workbookViewId="0">
      <selection activeCell="E80" sqref="E80:E97"/>
    </sheetView>
  </sheetViews>
  <sheetFormatPr defaultRowHeight="15"/>
  <cols>
    <col min="1" max="1" width="5.42578125" customWidth="1"/>
    <col min="2" max="2" width="36.85546875" customWidth="1"/>
    <col min="3" max="3" width="33" customWidth="1"/>
    <col min="4" max="4" width="85.28515625" customWidth="1"/>
    <col min="5" max="5" width="39.5703125" style="85" customWidth="1"/>
    <col min="6" max="6" width="4" customWidth="1"/>
  </cols>
  <sheetData>
    <row r="2" spans="2:29" ht="36">
      <c r="B2" s="78" t="s">
        <v>440</v>
      </c>
      <c r="D2" s="81" t="s">
        <v>413</v>
      </c>
      <c r="H2" s="82"/>
      <c r="T2" s="82"/>
    </row>
    <row r="3" spans="2:29">
      <c r="B3" s="76" t="s">
        <v>221</v>
      </c>
      <c r="C3" s="76" t="s">
        <v>579</v>
      </c>
      <c r="D3" s="76" t="s">
        <v>580</v>
      </c>
      <c r="E3" s="88" t="s">
        <v>228</v>
      </c>
      <c r="F3" s="4" t="s">
        <v>224</v>
      </c>
      <c r="AC3" t="s">
        <v>224</v>
      </c>
    </row>
    <row r="4" spans="2:29">
      <c r="B4" s="75" t="s">
        <v>222</v>
      </c>
      <c r="C4" s="54" t="s">
        <v>160</v>
      </c>
      <c r="D4" s="90" t="s">
        <v>338</v>
      </c>
      <c r="E4" s="77" t="str">
        <f t="shared" ref="E4:E39" si="0">IF(D4="","",""""&amp;C4&amp;" "&amp;IF(C4="[FOOTER RULE - STRICT]",D4,IF(RIGHT(D4,6)=" | "&amp;CHAR(34)&amp;" &amp;",D4,D4&amp;" | "&amp;CHAR(34)&amp;" &amp;")))</f>
        <v>"[ROLE] Tech Lead | " &amp;</v>
      </c>
      <c r="F4" s="54" t="s">
        <v>224</v>
      </c>
    </row>
    <row r="5" spans="2:29">
      <c r="B5" s="75" t="s">
        <v>222</v>
      </c>
      <c r="C5" s="54" t="s">
        <v>162</v>
      </c>
      <c r="D5" s="90" t="s">
        <v>391</v>
      </c>
      <c r="E5" s="77" t="str">
        <f t="shared" si="0"/>
        <v>"[TASK] Provide intentionally messy but functional code for learning debugging and improvement | " &amp;</v>
      </c>
      <c r="F5" s="54" t="s">
        <v>224</v>
      </c>
    </row>
    <row r="6" spans="2:29">
      <c r="B6" s="75" t="s">
        <v>222</v>
      </c>
      <c r="C6" s="54" t="s">
        <v>164</v>
      </c>
      <c r="D6" s="90" t="s">
        <v>165</v>
      </c>
      <c r="E6" s="77" t="str">
        <f t="shared" si="0"/>
        <v>"[TOPIC] " &amp; I9 &amp; " | " &amp;</v>
      </c>
      <c r="F6" s="54" t="s">
        <v>224</v>
      </c>
    </row>
    <row r="7" spans="2:29">
      <c r="B7" s="75" t="s">
        <v>222</v>
      </c>
      <c r="C7" s="54" t="s">
        <v>166</v>
      </c>
      <c r="D7" s="90" t="s">
        <v>167</v>
      </c>
      <c r="E7" s="77" t="str">
        <f t="shared" si="0"/>
        <v>"[LEVEL] " &amp; G9 &amp; " | " &amp;</v>
      </c>
      <c r="F7" s="54" t="s">
        <v>224</v>
      </c>
    </row>
    <row r="8" spans="2:29">
      <c r="B8" s="75" t="s">
        <v>222</v>
      </c>
      <c r="C8" s="54" t="s">
        <v>168</v>
      </c>
      <c r="D8" s="90" t="s">
        <v>276</v>
      </c>
      <c r="E8" s="77" t="str">
        <f t="shared" si="0"/>
        <v>"[COUNT] " &amp; D9 &amp; " challenges | " &amp;</v>
      </c>
      <c r="F8" s="54" t="s">
        <v>224</v>
      </c>
    </row>
    <row r="9" spans="2:29">
      <c r="B9" s="75" t="s">
        <v>222</v>
      </c>
      <c r="C9" s="54" t="s">
        <v>229</v>
      </c>
      <c r="D9" s="90" t="s">
        <v>267</v>
      </c>
      <c r="E9" s="77" t="str">
        <f t="shared" si="0"/>
        <v>"[LIBRARY BEING LEARNED] " &amp; $I$3 &amp; " | " &amp;</v>
      </c>
      <c r="F9" s="54" t="s">
        <v>224</v>
      </c>
    </row>
    <row r="10" spans="2:29">
      <c r="B10" s="75" t="s">
        <v>222</v>
      </c>
      <c r="C10" s="54" t="s">
        <v>225</v>
      </c>
      <c r="D10" s="90" t="str">
        <f>"If a module or ecosystem like "&amp; Variables!E6 &amp;" is specified in "&amp; Variables!E7 &amp;", you are CRITICALLY FORBIDDEN from using "&amp; Variables!E8 &amp;". You MUST enforce the "&amp; Variables!E9 &amp;" and data structures of that specific library."</f>
        <v>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v>
      </c>
      <c r="E10" s="77" t="str">
        <f t="shared" si="0"/>
        <v>"[ECOSYSTEM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 &amp;</v>
      </c>
      <c r="F10" s="54" t="s">
        <v>224</v>
      </c>
    </row>
    <row r="11" spans="2:29">
      <c r="B11" s="75" t="s">
        <v>222</v>
      </c>
      <c r="C11" s="54" t="s">
        <v>170</v>
      </c>
      <c r="D11" s="90" t="s">
        <v>392</v>
      </c>
      <c r="E11" s="77" t="str">
        <f t="shared" si="0"/>
        <v>"[PERSONA RULE] Act as a Tech Lead. A junior wrote this working but messy code. Tone: professional but exhausted by the code quality | " &amp;</v>
      </c>
      <c r="F11" s="54" t="s">
        <v>224</v>
      </c>
    </row>
    <row r="12" spans="2:29">
      <c r="B12" s="75" t="s">
        <v>222</v>
      </c>
      <c r="C12" s="54" t="s">
        <v>172</v>
      </c>
      <c r="D12" s="90" t="s">
        <v>393</v>
      </c>
      <c r="E12" s="77"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2" s="54" t="s">
        <v>224</v>
      </c>
    </row>
    <row r="13" spans="2:29">
      <c r="B13" s="75" t="s">
        <v>222</v>
      </c>
      <c r="C13" s="54" t="s">
        <v>215</v>
      </c>
      <c r="D13" s="90" t="s">
        <v>590</v>
      </c>
      <c r="E13" s="77" t="str">
        <f t="shared" si="0"/>
        <v>"[HEADER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v>
      </c>
      <c r="F13" s="54" t="s">
        <v>224</v>
      </c>
    </row>
    <row r="14" spans="2:29">
      <c r="B14" s="83" t="s">
        <v>222</v>
      </c>
      <c r="C14" s="54" t="s">
        <v>491</v>
      </c>
      <c r="D14" s="90" t="s">
        <v>483</v>
      </c>
      <c r="E14" s="77" t="str">
        <f t="shared" si="0"/>
        <v>"[LANGUAGE SEED CONTEXT] " &amp; IF($AE$7 = "", "Language Seed Not Necessary", "You MUST strictly follow this seed context to enhance, adapt, and naturalize your tone, vocabulary, and instructional quality in " &amp; $B$6 &amp; ": " &amp; $AE$7) &amp; " | " &amp;</v>
      </c>
      <c r="F14" s="54" t="s">
        <v>224</v>
      </c>
    </row>
    <row r="15" spans="2:29">
      <c r="B15" s="83" t="s">
        <v>223</v>
      </c>
      <c r="C15" s="54" t="s">
        <v>230</v>
      </c>
      <c r="D15" s="90"/>
      <c r="E15" s="77" t="str">
        <f t="shared" si="0"/>
        <v/>
      </c>
      <c r="F15" s="54" t="s">
        <v>224</v>
      </c>
    </row>
    <row r="16" spans="2:29">
      <c r="B16" s="83" t="s">
        <v>223</v>
      </c>
      <c r="C16" s="54" t="s">
        <v>230</v>
      </c>
      <c r="D16" s="90"/>
      <c r="E16" s="77" t="str">
        <f t="shared" si="0"/>
        <v/>
      </c>
      <c r="F16" s="54" t="s">
        <v>224</v>
      </c>
    </row>
    <row r="17" spans="2:6">
      <c r="B17" s="83" t="s">
        <v>223</v>
      </c>
      <c r="C17" s="54" t="s">
        <v>230</v>
      </c>
      <c r="D17" s="90"/>
      <c r="E17" s="77" t="str">
        <f t="shared" si="0"/>
        <v/>
      </c>
      <c r="F17" s="54" t="s">
        <v>224</v>
      </c>
    </row>
    <row r="18" spans="2:6">
      <c r="B18" s="54" t="s">
        <v>271</v>
      </c>
      <c r="C18" s="54" t="s">
        <v>180</v>
      </c>
      <c r="D18" s="90" t="s">
        <v>394</v>
      </c>
      <c r="E18" s="77" t="str">
        <f t="shared" si="0"/>
        <v>"[CODE QUALITY RULE] Code MUST be executable and correct BUT intentionally messy, inconsistent, or suboptimal | " &amp;</v>
      </c>
      <c r="F18" s="54" t="s">
        <v>224</v>
      </c>
    </row>
    <row r="19" spans="2:6">
      <c r="B19" s="54" t="s">
        <v>271</v>
      </c>
      <c r="C19" s="54" t="s">
        <v>395</v>
      </c>
      <c r="D19" s="90" t="s">
        <v>396</v>
      </c>
      <c r="E19" s="77" t="str">
        <f t="shared" si="0"/>
        <v>"[DIRTY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v>
      </c>
      <c r="F19" s="54" t="s">
        <v>224</v>
      </c>
    </row>
    <row r="20" spans="2:6">
      <c r="B20" s="54" t="s">
        <v>271</v>
      </c>
      <c r="C20" s="54" t="s">
        <v>397</v>
      </c>
      <c r="D20" s="90" t="s">
        <v>398</v>
      </c>
      <c r="E20" s="77" t="str">
        <f t="shared" si="0"/>
        <v>"[STYLE INCONSISTENCY RULE] Each challenge should feel like it was written at a different time with different formatting styles | " &amp;</v>
      </c>
      <c r="F20" s="54" t="s">
        <v>224</v>
      </c>
    </row>
    <row r="21" spans="2:6">
      <c r="B21" s="54" t="s">
        <v>271</v>
      </c>
      <c r="C21" s="54" t="s">
        <v>188</v>
      </c>
      <c r="D21" s="90" t="s">
        <v>662</v>
      </c>
      <c r="E21" s="77" t="str">
        <f t="shared" si="0"/>
        <v>"[FILE HANDLING RULE] Use correct loaders and enforce encoding='utf-8' and newline='' when applicable if the programming language supports it. | " &amp;</v>
      </c>
      <c r="F21" s="54" t="s">
        <v>224</v>
      </c>
    </row>
    <row r="22" spans="2:6">
      <c r="B22" s="54" t="s">
        <v>271</v>
      </c>
      <c r="C22" s="54" t="s">
        <v>189</v>
      </c>
      <c r="D22" s="90" t="s">
        <v>661</v>
      </c>
      <c r="E22" s="77" t="str">
        <f t="shared" si="0"/>
        <v>"[DATA TYPE RULE] Explicit casting required before calculations when the programming language requires it. | " &amp;</v>
      </c>
      <c r="F22" s="54" t="s">
        <v>224</v>
      </c>
    </row>
    <row r="23" spans="2:6">
      <c r="B23" s="54" t="s">
        <v>271</v>
      </c>
      <c r="C23" s="54" t="s">
        <v>190</v>
      </c>
      <c r="D23" s="90" t="s">
        <v>399</v>
      </c>
      <c r="E23" s="77" t="str">
        <f t="shared" si="0"/>
        <v>"[DATA ROBUSTNESS RULE] Handle missing, malformed, or inconsistent data safely | " &amp;</v>
      </c>
      <c r="F23" s="54" t="s">
        <v>224</v>
      </c>
    </row>
    <row r="24" spans="2:6">
      <c r="B24" s="54" t="s">
        <v>271</v>
      </c>
      <c r="C24" s="54" t="s">
        <v>191</v>
      </c>
      <c r="D24" s="90" t="s">
        <v>660</v>
      </c>
      <c r="E24" s="77" t="str">
        <f t="shared" si="0"/>
        <v>"[BOOLEAN HANDLING RULE] Normalize boolean values before comparison when the programming language requires it. | " &amp;</v>
      </c>
      <c r="F24" s="54" t="s">
        <v>224</v>
      </c>
    </row>
    <row r="25" spans="2:6">
      <c r="B25" s="54" t="s">
        <v>271</v>
      </c>
      <c r="C25" s="54" t="s">
        <v>192</v>
      </c>
      <c r="D25" s="90" t="s">
        <v>400</v>
      </c>
      <c r="E25" s="77" t="str">
        <f t="shared" si="0"/>
        <v>"[DATA CONSISTENCY RULE] Respect dataset schema | " &amp;</v>
      </c>
      <c r="F25" s="54" t="s">
        <v>224</v>
      </c>
    </row>
    <row r="26" spans="2:6">
      <c r="B26" s="54" t="s">
        <v>271</v>
      </c>
      <c r="C26" s="54" t="s">
        <v>207</v>
      </c>
      <c r="D26" s="90" t="s">
        <v>280</v>
      </c>
      <c r="E26" s="77" t="str">
        <f t="shared" si="0"/>
        <v>"[FORMAT RULE] Only valid markdown code blocks allowed | " &amp;</v>
      </c>
      <c r="F26" s="54" t="s">
        <v>224</v>
      </c>
    </row>
    <row r="27" spans="2:6">
      <c r="B27" s="54" t="s">
        <v>271</v>
      </c>
      <c r="C27" s="54" t="s">
        <v>209</v>
      </c>
      <c r="D27" s="90" t="s">
        <v>281</v>
      </c>
      <c r="E27" s="77" t="str">
        <f t="shared" si="0"/>
        <v>"[LANGUAGE TAG RULE] ALWAYS label markdown code blocks with the correct underlying programming language (e.g., python, javascript, sql) | " &amp;</v>
      </c>
      <c r="F27" s="54" t="s">
        <v>224</v>
      </c>
    </row>
    <row r="28" spans="2:6">
      <c r="B28" s="54" t="s">
        <v>271</v>
      </c>
      <c r="C28" s="54" t="s">
        <v>211</v>
      </c>
      <c r="D28" s="90" t="s">
        <v>401</v>
      </c>
      <c r="E28" s="77" t="str">
        <f t="shared" si="0"/>
        <v>"[OUTPUT FORMAT RULE] Monetary values formatted with '$', commas, 2 decimals | " &amp;</v>
      </c>
      <c r="F28" s="54" t="s">
        <v>224</v>
      </c>
    </row>
    <row r="29" spans="2:6">
      <c r="B29" s="54" t="s">
        <v>271</v>
      </c>
      <c r="C29" s="54" t="s">
        <v>216</v>
      </c>
      <c r="D29" s="90" t="s">
        <v>402</v>
      </c>
      <c r="E29" s="77" t="str">
        <f t="shared" si="0"/>
        <v>"[OUTPUT] Only header, dataset summary or statement (if any), intro, challenges, code, outputs, and footer | " &amp;</v>
      </c>
      <c r="F29" s="54" t="s">
        <v>224</v>
      </c>
    </row>
    <row r="30" spans="2:6">
      <c r="B30" s="54" t="s">
        <v>271</v>
      </c>
      <c r="C30" s="54" t="s">
        <v>174</v>
      </c>
      <c r="D30" s="90" t="s">
        <v>342</v>
      </c>
      <c r="E30" s="77" t="str">
        <f t="shared" si="0"/>
        <v>"[DATA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30" s="54" t="s">
        <v>224</v>
      </c>
    </row>
    <row r="31" spans="2:6">
      <c r="B31" s="54" t="s">
        <v>271</v>
      </c>
      <c r="C31" s="54" t="s">
        <v>175</v>
      </c>
      <c r="D31" s="90" t="s">
        <v>403</v>
      </c>
      <c r="E31" s="77" t="str">
        <f t="shared" si="0"/>
        <v>"[DATA SUMMARY FORMAT RULE] When a dataset is present, you MUST display IMMEDIATELY AFTER THE HEADER: Dataset Summary: - File Type: - Columns / Fields: - Data Types: - Notes: | " &amp;</v>
      </c>
      <c r="F31" s="54" t="s">
        <v>224</v>
      </c>
    </row>
    <row r="32" spans="2:6">
      <c r="B32" s="54" t="s">
        <v>271</v>
      </c>
      <c r="C32" s="54" t="s">
        <v>187</v>
      </c>
      <c r="D32" s="90" t="s">
        <v>404</v>
      </c>
      <c r="E32" s="77" t="str">
        <f t="shared" si="0"/>
        <v>"[INTRO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 | " &amp;</v>
      </c>
      <c r="F32" s="54" t="s">
        <v>224</v>
      </c>
    </row>
    <row r="33" spans="2:6">
      <c r="B33" s="54" t="s">
        <v>271</v>
      </c>
      <c r="C33" s="54" t="s">
        <v>177</v>
      </c>
      <c r="D33" s="90" t="s">
        <v>405</v>
      </c>
      <c r="E33" s="77" t="str">
        <f t="shared" si="0"/>
        <v>"[OUTPUT CONTRACT] 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v>
      </c>
      <c r="F33" s="54" t="s">
        <v>224</v>
      </c>
    </row>
    <row r="34" spans="2:6">
      <c r="B34" s="54" t="s">
        <v>271</v>
      </c>
      <c r="C34" s="54" t="s">
        <v>406</v>
      </c>
      <c r="D34" s="90" t="s">
        <v>407</v>
      </c>
      <c r="E34" s="77" t="str">
        <f t="shared" si="0"/>
        <v>"[REVIEW INTENT RULE] The user is expected to review, identify issues, and refactor the code to production-level quality | " &amp;</v>
      </c>
      <c r="F34" s="54" t="s">
        <v>224</v>
      </c>
    </row>
    <row r="35" spans="2:6">
      <c r="B35" s="54" t="s">
        <v>271</v>
      </c>
      <c r="C35" s="54" t="s">
        <v>178</v>
      </c>
      <c r="D35" s="90" t="s">
        <v>408</v>
      </c>
      <c r="E35" s="77" t="str">
        <f t="shared" si="0"/>
        <v>"[CODE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v>
      </c>
      <c r="F35" s="54" t="s">
        <v>224</v>
      </c>
    </row>
    <row r="36" spans="2:6">
      <c r="B36" s="54" t="s">
        <v>271</v>
      </c>
      <c r="C36" s="54" t="s">
        <v>194</v>
      </c>
      <c r="D36" s="90" t="s">
        <v>409</v>
      </c>
      <c r="E36" s="77" t="str">
        <f t="shared" si="0"/>
        <v>"[SUPPORT FILES RULE] If env/config is used, include: 1. Instructional sentence 2. File content in markdown code block 3. BEFORE the main code | " &amp;</v>
      </c>
      <c r="F36" s="54" t="s">
        <v>224</v>
      </c>
    </row>
    <row r="37" spans="2:6">
      <c r="B37" s="54" t="s">
        <v>271</v>
      </c>
      <c r="C37" s="54" t="s">
        <v>195</v>
      </c>
      <c r="D37" s="90" t="s">
        <v>410</v>
      </c>
      <c r="E37" s="77" t="str">
        <f t="shared" si="0"/>
        <v>"[DIFFICULTY RULE] Complexity MUST match level | " &amp;</v>
      </c>
      <c r="F37" s="54" t="s">
        <v>224</v>
      </c>
    </row>
    <row r="38" spans="2:6">
      <c r="B38" s="54" t="s">
        <v>271</v>
      </c>
      <c r="C38" s="54" t="s">
        <v>411</v>
      </c>
      <c r="D38" s="90" t="s">
        <v>412</v>
      </c>
      <c r="E38" s="77" t="str">
        <f t="shared" si="0"/>
        <v>"[DIFFICULTY CONSISTENCY RULE] All challenges MUST have similar complexity and length, even if coding styles differ | " &amp;</v>
      </c>
      <c r="F38" s="54" t="s">
        <v>224</v>
      </c>
    </row>
    <row r="39" spans="2:6">
      <c r="B39" s="54" t="s">
        <v>271</v>
      </c>
      <c r="C39" s="54" t="s">
        <v>220</v>
      </c>
      <c r="D39" s="90" t="s">
        <v>366</v>
      </c>
      <c r="E39" s="77" t="str">
        <f t="shared" si="0"/>
        <v>"[FOOTER RULE - STRICT] End your entire response EXACTLY with this markdown string (ensure all code blocks are closed before it):" &amp; CHAR(10) &amp; "---" &amp; CHAR(10) &amp; "⚡ *Coding5s System - Learn Programming by Writing Code - Coding5S.com*",</v>
      </c>
      <c r="F39" s="54" t="s">
        <v>224</v>
      </c>
    </row>
    <row r="40" spans="2:6">
      <c r="B40" s="54"/>
      <c r="C40" s="54"/>
      <c r="D40" s="90"/>
      <c r="E40" s="88" t="s">
        <v>414</v>
      </c>
      <c r="F40" s="54" t="s">
        <v>224</v>
      </c>
    </row>
    <row r="41" spans="2:6">
      <c r="B41" s="54"/>
      <c r="C41" s="54"/>
      <c r="D41" s="90"/>
      <c r="E41" s="77"/>
      <c r="F41" s="54"/>
    </row>
    <row r="42" spans="2:6">
      <c r="B42" s="74"/>
      <c r="C42" s="74"/>
      <c r="E42" s="86"/>
    </row>
    <row r="43" spans="2:6">
      <c r="B43" s="74"/>
      <c r="C43" s="74"/>
      <c r="E43" s="86"/>
    </row>
    <row r="44" spans="2:6" ht="36">
      <c r="B44" s="79" t="s">
        <v>439</v>
      </c>
      <c r="C44" s="74"/>
      <c r="E44" s="86"/>
    </row>
    <row r="45" spans="2:6">
      <c r="B45" s="76" t="s">
        <v>264</v>
      </c>
      <c r="C45" s="76" t="s">
        <v>579</v>
      </c>
      <c r="D45" s="76" t="s">
        <v>580</v>
      </c>
      <c r="E45" s="88" t="s">
        <v>265</v>
      </c>
      <c r="F45" s="32" t="s">
        <v>224</v>
      </c>
    </row>
    <row r="46" spans="2:6">
      <c r="B46" s="54" t="s">
        <v>222</v>
      </c>
      <c r="C46" s="54" t="s">
        <v>160</v>
      </c>
      <c r="D46" s="90" t="s">
        <v>338</v>
      </c>
      <c r="E46" s="77" t="str">
        <f>IF(D46="","",""""&amp;C46&amp;" "&amp;IF(C46="[FOOTER RULE - STRICT]",D46,IF(RIGHT(D46,6)=" | "&amp;CHAR(34)&amp;" &amp;",D46,D46&amp;" | "&amp;CHAR(34)&amp;" &amp;")))</f>
        <v>"[ROLE] Tech Lead | " &amp;</v>
      </c>
      <c r="F46" s="32" t="s">
        <v>224</v>
      </c>
    </row>
    <row r="47" spans="2:6">
      <c r="B47" s="54" t="s">
        <v>222</v>
      </c>
      <c r="C47" s="54" t="s">
        <v>162</v>
      </c>
      <c r="D47" s="90" t="s">
        <v>415</v>
      </c>
      <c r="E47" s="77" t="str">
        <f t="shared" ref="E47:E76" si="1">IF(D47="","",""""&amp;C47&amp;" "&amp;IF(C47="[FOOTER RULE - STRICT]",D47,IF(RIGHT(D47,6)=" | "&amp;CHAR(34)&amp;" &amp;",D47,D47&amp;" | "&amp;CHAR(34)&amp;" &amp;")))</f>
        <v>"[TASK] Provide a messy but functional project for refactoring | " &amp;</v>
      </c>
      <c r="F47" s="32" t="s">
        <v>224</v>
      </c>
    </row>
    <row r="48" spans="2:6">
      <c r="B48" s="54" t="s">
        <v>222</v>
      </c>
      <c r="C48" s="54" t="s">
        <v>313</v>
      </c>
      <c r="D48" s="90" t="s">
        <v>165</v>
      </c>
      <c r="E48" s="77" t="str">
        <f t="shared" si="1"/>
        <v>"[PROJECT] " &amp; I9 &amp; " | " &amp;</v>
      </c>
      <c r="F48" s="32" t="s">
        <v>224</v>
      </c>
    </row>
    <row r="49" spans="2:6">
      <c r="B49" s="54" t="s">
        <v>222</v>
      </c>
      <c r="C49" s="54" t="s">
        <v>253</v>
      </c>
      <c r="D49" s="90" t="s">
        <v>714</v>
      </c>
      <c r="E49" s="77" t="str">
        <f t="shared" si="1"/>
        <v>"[TOPICS USED] " &amp; A9 &amp; " | " &amp;</v>
      </c>
      <c r="F49" s="32" t="s">
        <v>224</v>
      </c>
    </row>
    <row r="50" spans="2:6">
      <c r="B50" s="54" t="s">
        <v>222</v>
      </c>
      <c r="C50" s="54" t="s">
        <v>166</v>
      </c>
      <c r="D50" s="90" t="s">
        <v>167</v>
      </c>
      <c r="E50" s="77" t="str">
        <f t="shared" si="1"/>
        <v>"[LEVEL] " &amp; G9 &amp; " | " &amp;</v>
      </c>
      <c r="F50" s="32" t="s">
        <v>224</v>
      </c>
    </row>
    <row r="51" spans="2:6">
      <c r="B51" s="54" t="s">
        <v>222</v>
      </c>
      <c r="C51" s="54" t="s">
        <v>170</v>
      </c>
      <c r="D51" s="90" t="s">
        <v>416</v>
      </c>
      <c r="E51" s="77" t="str">
        <f t="shared" si="1"/>
        <v>"[PERSONA RULE] Act as a Tech Lead. A junior wrote this working but messy code. Tone: professional but exhausted | " &amp;</v>
      </c>
      <c r="F51" s="32" t="s">
        <v>224</v>
      </c>
    </row>
    <row r="52" spans="2:6">
      <c r="B52" s="54" t="s">
        <v>222</v>
      </c>
      <c r="C52" s="54" t="s">
        <v>215</v>
      </c>
      <c r="D52" s="90" t="s">
        <v>591</v>
      </c>
      <c r="E52" s="77" t="str">
        <f t="shared" si="1"/>
        <v>"[HEADER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v>
      </c>
      <c r="F52" s="32" t="s">
        <v>224</v>
      </c>
    </row>
    <row r="53" spans="2:6">
      <c r="B53" s="54" t="s">
        <v>222</v>
      </c>
      <c r="C53" s="54" t="s">
        <v>229</v>
      </c>
      <c r="D53" s="90" t="s">
        <v>267</v>
      </c>
      <c r="E53" s="77" t="str">
        <f t="shared" si="1"/>
        <v>"[LIBRARY BEING LEARNED] " &amp; $I$3 &amp; " | " &amp;</v>
      </c>
      <c r="F53" s="32" t="s">
        <v>224</v>
      </c>
    </row>
    <row r="54" spans="2:6">
      <c r="B54" s="75" t="s">
        <v>222</v>
      </c>
      <c r="C54" s="54" t="s">
        <v>225</v>
      </c>
      <c r="D54" s="90" t="str">
        <f>"If a module or ecosystem like "&amp; Variables!E6 &amp;" is specified in "&amp; Variables!E7 &amp;", you are CRITICALLY FORBIDDEN from using "&amp; Variables!E8 &amp;". You MUST enforce the "&amp; Variables!E9 &amp;" and data structures of that specific library."</f>
        <v>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v>
      </c>
      <c r="E54" s="77"/>
      <c r="F54" s="32" t="s">
        <v>224</v>
      </c>
    </row>
    <row r="55" spans="2:6">
      <c r="B55" s="54" t="s">
        <v>222</v>
      </c>
      <c r="C55" s="54" t="s">
        <v>172</v>
      </c>
      <c r="D55" s="90" t="s">
        <v>254</v>
      </c>
      <c r="E55" s="77"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5" s="32" t="s">
        <v>224</v>
      </c>
    </row>
    <row r="56" spans="2:6">
      <c r="B56" s="54" t="s">
        <v>222</v>
      </c>
      <c r="C56" s="54" t="s">
        <v>491</v>
      </c>
      <c r="D56" s="90" t="s">
        <v>483</v>
      </c>
      <c r="E56" s="77" t="str">
        <f t="shared" si="1"/>
        <v>"[LANGUAGE SEED CONTEXT] " &amp; IF($AE$7 = "", "Language Seed Not Necessary", "You MUST strictly follow this seed context to enhance, adapt, and naturalize your tone, vocabulary, and instructional quality in " &amp; $B$6 &amp; ": " &amp; $AE$7) &amp; " | " &amp;</v>
      </c>
      <c r="F56" s="32" t="s">
        <v>224</v>
      </c>
    </row>
    <row r="57" spans="2:6">
      <c r="B57" s="54" t="s">
        <v>223</v>
      </c>
      <c r="C57" s="54" t="s">
        <v>230</v>
      </c>
      <c r="D57" s="90"/>
      <c r="E57" s="77" t="str">
        <f t="shared" si="1"/>
        <v/>
      </c>
      <c r="F57" s="32" t="s">
        <v>224</v>
      </c>
    </row>
    <row r="58" spans="2:6">
      <c r="B58" s="54" t="s">
        <v>223</v>
      </c>
      <c r="C58" s="54" t="s">
        <v>230</v>
      </c>
      <c r="D58" s="90"/>
      <c r="E58" s="77" t="str">
        <f t="shared" si="1"/>
        <v/>
      </c>
      <c r="F58" s="32" t="s">
        <v>224</v>
      </c>
    </row>
    <row r="59" spans="2:6">
      <c r="B59" s="54" t="s">
        <v>223</v>
      </c>
      <c r="C59" s="54" t="s">
        <v>230</v>
      </c>
      <c r="D59" s="90"/>
      <c r="E59" s="77" t="str">
        <f t="shared" si="1"/>
        <v/>
      </c>
      <c r="F59" s="32" t="s">
        <v>224</v>
      </c>
    </row>
    <row r="60" spans="2:6">
      <c r="B60" s="54" t="s">
        <v>271</v>
      </c>
      <c r="C60" s="54" t="s">
        <v>180</v>
      </c>
      <c r="D60" s="90" t="s">
        <v>417</v>
      </c>
      <c r="E60" s="77" t="str">
        <f t="shared" si="1"/>
        <v>"[CODE QUALITY RULE] Code MUST be correct and executable but not perfectly clean | " &amp;</v>
      </c>
      <c r="F60" s="32" t="s">
        <v>224</v>
      </c>
    </row>
    <row r="61" spans="2:6">
      <c r="B61" s="54" t="s">
        <v>271</v>
      </c>
      <c r="C61" s="54" t="s">
        <v>395</v>
      </c>
      <c r="D61" s="90" t="s">
        <v>418</v>
      </c>
      <c r="E61" s="77" t="str">
        <f t="shared" si="1"/>
        <v>"[DIRTY CODE RULE] Code MUST NOT include ANY comments and should include inconsistent naming, redundant logic, minor structural issues, and slightly messy organization while still remaining understandable as a complete working program | " &amp;</v>
      </c>
      <c r="F61" s="32" t="s">
        <v>224</v>
      </c>
    </row>
    <row r="62" spans="2:6">
      <c r="B62" s="54" t="s">
        <v>271</v>
      </c>
      <c r="C62" s="54" t="s">
        <v>190</v>
      </c>
      <c r="D62" s="90" t="s">
        <v>419</v>
      </c>
      <c r="E62" s="77" t="str">
        <f t="shared" si="1"/>
        <v>"[DATA ROBUSTNESS RULE] Handle real-world data safely | " &amp;</v>
      </c>
      <c r="F62" s="32" t="s">
        <v>224</v>
      </c>
    </row>
    <row r="63" spans="2:6">
      <c r="B63" s="54" t="s">
        <v>271</v>
      </c>
      <c r="C63" s="54" t="s">
        <v>207</v>
      </c>
      <c r="D63" s="90" t="s">
        <v>280</v>
      </c>
      <c r="E63" s="77" t="str">
        <f t="shared" si="1"/>
        <v>"[FORMAT RULE] Only valid markdown code blocks allowed | " &amp;</v>
      </c>
      <c r="F63" s="32" t="s">
        <v>224</v>
      </c>
    </row>
    <row r="64" spans="2:6">
      <c r="B64" s="54" t="s">
        <v>271</v>
      </c>
      <c r="C64" s="54" t="s">
        <v>209</v>
      </c>
      <c r="D64" s="90" t="s">
        <v>281</v>
      </c>
      <c r="E64" s="77" t="str">
        <f t="shared" si="1"/>
        <v>"[LANGUAGE TAG RULE] ALWAYS label markdown code blocks with the correct underlying programming language (e.g., python, javascript, sql) | " &amp;</v>
      </c>
      <c r="F64" s="32" t="s">
        <v>224</v>
      </c>
    </row>
    <row r="65" spans="2:6">
      <c r="B65" s="54" t="s">
        <v>271</v>
      </c>
      <c r="C65" s="54" t="s">
        <v>174</v>
      </c>
      <c r="D65" s="90" t="s">
        <v>420</v>
      </c>
      <c r="E65" s="77"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v>
      </c>
      <c r="F65" s="32" t="s">
        <v>224</v>
      </c>
    </row>
    <row r="66" spans="2:6">
      <c r="B66" s="54" t="s">
        <v>271</v>
      </c>
      <c r="C66" s="54" t="s">
        <v>187</v>
      </c>
      <c r="D66" s="90" t="s">
        <v>421</v>
      </c>
      <c r="E66" s="77" t="str">
        <f t="shared" si="1"/>
        <v>"[INTRO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v>
      </c>
      <c r="F66" s="32" t="s">
        <v>224</v>
      </c>
    </row>
    <row r="67" spans="2:6">
      <c r="B67" s="54" t="s">
        <v>271</v>
      </c>
      <c r="C67" s="54" t="s">
        <v>177</v>
      </c>
      <c r="D67" s="90" t="s">
        <v>422</v>
      </c>
      <c r="E67" s="77" t="str">
        <f t="shared" si="1"/>
        <v>"[OUTPUT CONTRACT] EXACTLY 1 project. Structure MUST be: 1. Tech Lead Intro Email 2. Project: Objective (max 6 lines), Expected Output (code block), Dirty Code | " &amp;</v>
      </c>
      <c r="F67" s="32" t="s">
        <v>224</v>
      </c>
    </row>
    <row r="68" spans="2:6">
      <c r="B68" s="54" t="s">
        <v>271</v>
      </c>
      <c r="C68" s="54" t="s">
        <v>406</v>
      </c>
      <c r="D68" s="90" t="s">
        <v>423</v>
      </c>
      <c r="E68" s="77" t="str">
        <f t="shared" si="1"/>
        <v>"[REVIEW INTENT RULE] The user is expected to review and refactor the project to improve structure, readability, and maintainability | " &amp;</v>
      </c>
      <c r="F68" s="32" t="s">
        <v>224</v>
      </c>
    </row>
    <row r="69" spans="2:6">
      <c r="B69" s="54" t="s">
        <v>271</v>
      </c>
      <c r="C69" s="54" t="s">
        <v>178</v>
      </c>
      <c r="D69" s="90" t="s">
        <v>424</v>
      </c>
      <c r="E69" s="77" t="str">
        <f t="shared" si="1"/>
        <v>"[CODE CONSTRAINTS] MUST be between " &amp; IF(G9="Beginner", "25–40", IF(G9="Intermediate", "30–60", "40–100")) &amp; " lines of EXECUTABLE code (STRICT: Do NOT count blank lines towards this limit) - Multi-step flow - NO classes - Code MUST run correctly BUT be slightly messy and contain NO comments | " &amp;</v>
      </c>
      <c r="F69" s="32" t="s">
        <v>224</v>
      </c>
    </row>
    <row r="70" spans="2:6">
      <c r="B70" s="54" t="s">
        <v>271</v>
      </c>
      <c r="C70" s="54" t="s">
        <v>194</v>
      </c>
      <c r="D70" s="90" t="s">
        <v>425</v>
      </c>
      <c r="E70" s="77" t="str">
        <f t="shared" si="1"/>
        <v>"[SUPPORT FILES RULE] Include config files before code if needed | " &amp;</v>
      </c>
      <c r="F70" s="32" t="s">
        <v>224</v>
      </c>
    </row>
    <row r="71" spans="2:6">
      <c r="B71" s="54" t="s">
        <v>271</v>
      </c>
      <c r="C71" s="54" t="s">
        <v>259</v>
      </c>
      <c r="D71" s="90" t="s">
        <v>426</v>
      </c>
      <c r="E71" s="77" t="str">
        <f t="shared" si="1"/>
        <v>"[EXECUTION RULE] Code MUST run and produce correct output | " &amp;</v>
      </c>
      <c r="F71" s="32" t="s">
        <v>224</v>
      </c>
    </row>
    <row r="72" spans="2:6">
      <c r="B72" s="54" t="s">
        <v>271</v>
      </c>
      <c r="C72" s="54" t="s">
        <v>212</v>
      </c>
      <c r="D72" s="90" t="s">
        <v>427</v>
      </c>
      <c r="E72" s="77" t="str">
        <f t="shared" si="1"/>
        <v>"[CONSISTENCY RULE] Project must match objective | " &amp;</v>
      </c>
      <c r="F72" s="32" t="s">
        <v>224</v>
      </c>
    </row>
    <row r="73" spans="2:6">
      <c r="B73" s="54" t="s">
        <v>271</v>
      </c>
      <c r="C73" s="54" t="s">
        <v>216</v>
      </c>
      <c r="D73" s="90" t="s">
        <v>428</v>
      </c>
      <c r="E73" s="77" t="str">
        <f t="shared" si="1"/>
        <v>"[OUTPUT] Only header, dataset summary or statement (if any), intro email, objective, expected output, code, and footer | " &amp;</v>
      </c>
      <c r="F73" s="32" t="s">
        <v>224</v>
      </c>
    </row>
    <row r="74" spans="2:6">
      <c r="B74" s="54" t="s">
        <v>271</v>
      </c>
      <c r="C74" s="54" t="s">
        <v>220</v>
      </c>
      <c r="D74" s="90" t="s">
        <v>380</v>
      </c>
      <c r="E74" s="77" t="str">
        <f t="shared" si="1"/>
        <v>"[FOOTER RULE - STRICT] End your entire response EXACTLY with this markdown string (ensure all code blocks are closed before it):" &amp; CHAR(10) &amp; "---" &amp; CHAR(10) &amp; "⚡ *Coding5s System - Learn Programming by Writing Code - Coding5S.com*")</v>
      </c>
      <c r="F74" s="32" t="s">
        <v>224</v>
      </c>
    </row>
    <row r="75" spans="2:6">
      <c r="B75" s="54"/>
      <c r="C75" s="54"/>
      <c r="D75" s="90"/>
      <c r="E75" s="77" t="str">
        <f t="shared" si="1"/>
        <v/>
      </c>
      <c r="F75" s="32" t="s">
        <v>224</v>
      </c>
    </row>
    <row r="76" spans="2:6">
      <c r="B76" s="54"/>
      <c r="C76" s="54"/>
      <c r="D76" s="90"/>
      <c r="E76" s="77" t="str">
        <f t="shared" si="1"/>
        <v/>
      </c>
      <c r="F76" s="32" t="s">
        <v>224</v>
      </c>
    </row>
    <row r="77" spans="2:6">
      <c r="E77" s="86"/>
      <c r="F77" t="s">
        <v>224</v>
      </c>
    </row>
    <row r="79" spans="2:6" ht="36">
      <c r="B79" s="80" t="s">
        <v>438</v>
      </c>
    </row>
    <row r="80" spans="2:6">
      <c r="B80" s="76" t="s">
        <v>221</v>
      </c>
      <c r="C80" s="76" t="s">
        <v>579</v>
      </c>
      <c r="D80" s="76" t="s">
        <v>580</v>
      </c>
      <c r="E80" s="89" t="s">
        <v>234</v>
      </c>
      <c r="F80" s="54" t="s">
        <v>224</v>
      </c>
    </row>
    <row r="81" spans="2:6">
      <c r="B81" s="54" t="s">
        <v>222</v>
      </c>
      <c r="C81" s="54" t="s">
        <v>429</v>
      </c>
      <c r="D81" s="90" t="s">
        <v>430</v>
      </c>
      <c r="E81" s="17" t="str">
        <f t="shared" ref="E81:E96" si="2">IF(D81="","",""""&amp;C81&amp;" "&amp;IF(OR(C81="[FOOTER RULE - STRICT]",C81="[FOOTER RULE]"),D81,IF(RIGHT(D81,6)=" | "&amp;CHAR(34)&amp;" &amp;",D81,D81&amp;" | "&amp;CHAR(34)&amp;" &amp;")))</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v>
      </c>
      <c r="F81" s="54" t="s">
        <v>224</v>
      </c>
    </row>
    <row r="82" spans="2:6">
      <c r="B82" s="54" t="s">
        <v>222</v>
      </c>
      <c r="C82" s="54" t="s">
        <v>236</v>
      </c>
      <c r="D82" s="90" t="s">
        <v>431</v>
      </c>
      <c r="E82" s="17" t="str">
        <f t="shared" si="2"/>
        <v>"[CULTURAL &amp; JARGON RULE] 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v>
      </c>
      <c r="F82" s="54" t="s">
        <v>224</v>
      </c>
    </row>
    <row r="83" spans="2:6">
      <c r="B83" s="54" t="s">
        <v>222</v>
      </c>
      <c r="C83" s="54" t="s">
        <v>237</v>
      </c>
      <c r="D83" s="90" t="s">
        <v>718</v>
      </c>
      <c r="E83" s="17" t="str">
        <f t="shared" si="2"/>
        <v>"[CONTEXT] You are performing a Code Review for a " &amp; IF(UPPER(H9)="PROJECT", "PROJECT: " &amp; I9 &amp; ". Topics involved: " &amp; A9 &amp; ". Project objective: " &amp; J9, "TOPIC: " &amp; I9 &amp; ". Topic details: " &amp; J9) &amp; " | " &amp;</v>
      </c>
      <c r="F83" s="54" t="s">
        <v>224</v>
      </c>
    </row>
    <row r="84" spans="2:6">
      <c r="B84" s="54" t="s">
        <v>222</v>
      </c>
      <c r="C84" s="54" t="s">
        <v>162</v>
      </c>
      <c r="D84" s="90" t="s">
        <v>432</v>
      </c>
      <c r="E84" s="17" t="str">
        <f t="shared" si="2"/>
        <v>"[TASK]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v>
      </c>
      <c r="F84" s="54" t="s">
        <v>224</v>
      </c>
    </row>
    <row r="85" spans="2:6">
      <c r="B85" s="54" t="s">
        <v>222</v>
      </c>
      <c r="C85" s="54" t="s">
        <v>229</v>
      </c>
      <c r="D85" s="90" t="s">
        <v>267</v>
      </c>
      <c r="E85" s="17" t="str">
        <f t="shared" si="2"/>
        <v>"[LIBRARY BEING LEARNED] " &amp; $I$3 &amp; " | " &amp;</v>
      </c>
      <c r="F85" s="54" t="s">
        <v>224</v>
      </c>
    </row>
    <row r="86" spans="2:6">
      <c r="B86" s="54" t="s">
        <v>222</v>
      </c>
      <c r="C86" s="54" t="s">
        <v>172</v>
      </c>
      <c r="D86" s="90" t="s">
        <v>254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491</v>
      </c>
      <c r="D87" s="90" t="s">
        <v>483</v>
      </c>
      <c r="E87" s="17" t="str">
        <f t="shared" si="2"/>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0" t="s">
        <v>592</v>
      </c>
      <c r="E88" s="17" t="str">
        <f t="shared" si="2"/>
        <v>"[HEADER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v>
      </c>
      <c r="F88" s="54" t="s">
        <v>224</v>
      </c>
    </row>
    <row r="89" spans="2:6">
      <c r="B89" s="54" t="s">
        <v>223</v>
      </c>
      <c r="C89" s="54" t="s">
        <v>230</v>
      </c>
      <c r="D89" s="90"/>
      <c r="E89" s="17" t="str">
        <f t="shared" si="2"/>
        <v/>
      </c>
      <c r="F89" s="54" t="s">
        <v>224</v>
      </c>
    </row>
    <row r="90" spans="2:6">
      <c r="B90" s="54" t="s">
        <v>223</v>
      </c>
      <c r="C90" s="54" t="s">
        <v>230</v>
      </c>
      <c r="D90" s="90"/>
      <c r="E90" s="17" t="str">
        <f t="shared" si="2"/>
        <v/>
      </c>
      <c r="F90" s="54" t="s">
        <v>224</v>
      </c>
    </row>
    <row r="91" spans="2:6">
      <c r="B91" s="54" t="s">
        <v>223</v>
      </c>
      <c r="C91" s="54" t="s">
        <v>243</v>
      </c>
      <c r="D91" s="90" t="str">
        <f>Variables!E56 &amp; " | " &amp; CHAR(34) &amp; " &amp;"</f>
        <v>Code MUST adhere strictly to PEP 8 guidelines. Use PascalCase for Classes, snake_case for methods/variables. Enforce solid OOP patterns: encapsulation, inheritance, and object composition. | " &amp;</v>
      </c>
      <c r="E91" s="17" t="str">
        <f t="shared" si="2"/>
        <v>"[PYTHON QUALITY RULE - STRICT] Code MUST adhere strictly to PEP 8 guidelines. Use PascalCase for Classes, snake_case for methods/variables. Enforce solid OOP patterns: encapsulation, inheritance, and object composition. | " &amp;</v>
      </c>
      <c r="F91" s="54" t="s">
        <v>224</v>
      </c>
    </row>
    <row r="92" spans="2:6">
      <c r="B92" s="54" t="s">
        <v>271</v>
      </c>
      <c r="C92" s="54" t="s">
        <v>238</v>
      </c>
      <c r="D92" s="90" t="s">
        <v>433</v>
      </c>
      <c r="E92" s="17" t="str">
        <f t="shared" si="2"/>
        <v>"[EMPTY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v>
      </c>
      <c r="F92" s="54" t="s">
        <v>224</v>
      </c>
    </row>
    <row r="93" spans="2:6">
      <c r="B93" s="54" t="s">
        <v>271</v>
      </c>
      <c r="C93" s="54" t="s">
        <v>240</v>
      </c>
      <c r="D93" s="90" t="s">
        <v>434</v>
      </c>
      <c r="E93" s="17" t="str">
        <f t="shared" si="2"/>
        <v>"[PHASE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v>
      </c>
      <c r="F93" s="54" t="s">
        <v>224</v>
      </c>
    </row>
    <row r="94" spans="2:6">
      <c r="B94" s="54" t="s">
        <v>271</v>
      </c>
      <c r="C94" s="54" t="s">
        <v>241</v>
      </c>
      <c r="D94" s="90" t="s">
        <v>435</v>
      </c>
      <c r="E94" s="17" t="str">
        <f t="shared" si="2"/>
        <v>"[EXPLANATION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v>
      </c>
      <c r="F94" s="54" t="s">
        <v>224</v>
      </c>
    </row>
    <row r="95" spans="2:6">
      <c r="B95" s="54" t="s">
        <v>271</v>
      </c>
      <c r="C95" s="54" t="s">
        <v>244</v>
      </c>
      <c r="D95" s="90" t="s">
        <v>436</v>
      </c>
      <c r="E95" s="17" t="str">
        <f t="shared" si="2"/>
        <v>"[PHASE 2: FULL SOLUTION - STRICT] 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v>
      </c>
      <c r="F95" s="54" t="s">
        <v>224</v>
      </c>
    </row>
    <row r="96" spans="2:6">
      <c r="B96" s="54" t="s">
        <v>271</v>
      </c>
      <c r="C96" s="54" t="s">
        <v>330</v>
      </c>
      <c r="D96" s="90" t="s">
        <v>500</v>
      </c>
      <c r="E96" s="17" t="str">
        <f t="shared" si="2"/>
        <v>"[FOOTER RULE] End your response with: '--- ⚡ *Coding5s Mentor System — Eliminating Technical Debt with Elegance*'",</v>
      </c>
      <c r="F96" s="54" t="s">
        <v>224</v>
      </c>
    </row>
    <row r="97" spans="2:6">
      <c r="B97" s="54"/>
      <c r="C97" s="54"/>
      <c r="D97" s="90"/>
      <c r="E97" s="88" t="s">
        <v>437</v>
      </c>
      <c r="F97" s="54" t="s">
        <v>224</v>
      </c>
    </row>
    <row r="98" spans="2:6">
      <c r="B98" s="54"/>
      <c r="C98" s="54"/>
      <c r="D98" s="90"/>
      <c r="E98" s="77" t="str">
        <f t="shared" ref="E98:E100" si="3">IF(D98="","",""""&amp;C98&amp;" "&amp;IF(C98="[FOOTER RULE - STRICT]",D98,IF(RIGHT(D98,6)=" | "&amp;CHAR(34)&amp;" &amp;",D98,D98&amp;" | "&amp;CHAR(34)&amp;" &amp;")))</f>
        <v/>
      </c>
      <c r="F98" s="54" t="s">
        <v>224</v>
      </c>
    </row>
    <row r="99" spans="2:6">
      <c r="B99" s="54"/>
      <c r="C99" s="54"/>
      <c r="D99" s="90"/>
      <c r="E99" s="77" t="str">
        <f t="shared" si="3"/>
        <v/>
      </c>
      <c r="F99" s="54" t="s">
        <v>224</v>
      </c>
    </row>
    <row r="100" spans="2:6">
      <c r="B100" s="54"/>
      <c r="C100" s="54"/>
      <c r="D100" s="90"/>
      <c r="E100" s="77" t="str">
        <f t="shared" si="3"/>
        <v/>
      </c>
      <c r="F100" s="54" t="s">
        <v>224</v>
      </c>
    </row>
  </sheetData>
  <conditionalFormatting sqref="B1:B1048576">
    <cfRule type="cellIs" dxfId="23" priority="13" operator="equal">
      <formula>"The Immutable Kernel"</formula>
    </cfRule>
    <cfRule type="cellIs" dxfId="22" priority="14" operator="equal">
      <formula>"Paradigm &amp; Ecosystem"</formula>
    </cfRule>
    <cfRule type="cellIs" dxfId="21" priority="15" operator="equal">
      <formula>"Global Variables &amp; Configuration"</formula>
    </cfRule>
  </conditionalFormatting>
  <conditionalFormatting sqref="C4:C41">
    <cfRule type="expression" dxfId="20" priority="10">
      <formula>$B4="The Immutable Kernel"</formula>
    </cfRule>
    <cfRule type="expression" dxfId="19" priority="11">
      <formula>$B4="Paradigm &amp; Ecosystem"</formula>
    </cfRule>
    <cfRule type="expression" dxfId="18" priority="12">
      <formula>$B4="Global Variables &amp; Configuration"</formula>
    </cfRule>
  </conditionalFormatting>
  <conditionalFormatting sqref="C46:C76">
    <cfRule type="expression" dxfId="17" priority="1">
      <formula>$B46="The Immutable Kernel"</formula>
    </cfRule>
    <cfRule type="expression" dxfId="16" priority="2">
      <formula>$B46="Paradigm &amp; Ecosystem"</formula>
    </cfRule>
    <cfRule type="expression" dxfId="15" priority="3">
      <formula>$B46="Global Variables &amp; Configuration"</formula>
    </cfRule>
  </conditionalFormatting>
  <conditionalFormatting sqref="C81:C100">
    <cfRule type="expression" dxfId="14" priority="4">
      <formula>$B81="The Immutable Kernel"</formula>
    </cfRule>
    <cfRule type="expression" dxfId="13" priority="5">
      <formula>$B81="Paradigm &amp; Ecosystem"</formula>
    </cfRule>
    <cfRule type="expression" dxfId="12" priority="6">
      <formula>$B81="Global Variables &amp; Configuration"</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25615-307B-4FE6-8E0D-5A0ED377C484}">
  <sheetPr>
    <tabColor theme="4" tint="0.79998168889431442"/>
  </sheetPr>
  <dimension ref="B2:AC100"/>
  <sheetViews>
    <sheetView showGridLines="0" topLeftCell="A79" zoomScaleNormal="100" workbookViewId="0">
      <selection activeCell="E80" sqref="E80:E96"/>
    </sheetView>
  </sheetViews>
  <sheetFormatPr defaultRowHeight="15"/>
  <cols>
    <col min="1" max="1" width="5.42578125" customWidth="1"/>
    <col min="2" max="2" width="36.85546875" customWidth="1"/>
    <col min="3" max="3" width="33" customWidth="1"/>
    <col min="4" max="4" width="85.28515625" customWidth="1"/>
    <col min="5" max="5" width="39.5703125" style="85" customWidth="1"/>
    <col min="6" max="6" width="4" customWidth="1"/>
  </cols>
  <sheetData>
    <row r="2" spans="2:29" ht="36">
      <c r="B2" s="78" t="s">
        <v>449</v>
      </c>
      <c r="D2" s="81" t="s">
        <v>450</v>
      </c>
      <c r="H2" s="82"/>
      <c r="T2" s="82"/>
    </row>
    <row r="3" spans="2:29">
      <c r="B3" s="76" t="s">
        <v>221</v>
      </c>
      <c r="C3" s="76" t="s">
        <v>579</v>
      </c>
      <c r="D3" s="76" t="s">
        <v>580</v>
      </c>
      <c r="E3" s="88" t="s">
        <v>228</v>
      </c>
      <c r="F3" s="4" t="s">
        <v>224</v>
      </c>
      <c r="AC3" t="s">
        <v>224</v>
      </c>
    </row>
    <row r="4" spans="2:29">
      <c r="B4" s="75" t="s">
        <v>222</v>
      </c>
      <c r="C4" s="54" t="s">
        <v>160</v>
      </c>
      <c r="D4" s="91" t="s">
        <v>453</v>
      </c>
      <c r="E4" s="77" t="str">
        <f t="shared" ref="E4:E41" si="0">IF(D4="","",""""&amp;C4&amp;" "&amp;IF(C4="[FOOTER RULE - STRICT]",D4,IF(RIGHT(D4,6)=" | "&amp;CHAR(34)&amp;" &amp;",D4,D4&amp;" | "&amp;CHAR(34)&amp;" &amp;")))</f>
        <v>"[ROLE] Tech Product Manager assigning a " &amp; $I$2 &amp; " Jira Ticket | " &amp;</v>
      </c>
      <c r="F4" s="54" t="s">
        <v>224</v>
      </c>
    </row>
    <row r="5" spans="2:29">
      <c r="B5" s="75" t="s">
        <v>222</v>
      </c>
      <c r="C5" s="54" t="s">
        <v>162</v>
      </c>
      <c r="D5" s="91" t="s">
        <v>454</v>
      </c>
      <c r="E5" s="77" t="str">
        <f t="shared" si="0"/>
        <v>"[TASK] Provide a guided implementation exercise with full solution for learning purposes | " &amp;</v>
      </c>
      <c r="F5" s="54" t="s">
        <v>224</v>
      </c>
    </row>
    <row r="6" spans="2:29">
      <c r="B6" s="75" t="s">
        <v>222</v>
      </c>
      <c r="C6" s="54" t="s">
        <v>164</v>
      </c>
      <c r="D6" s="91" t="s">
        <v>165</v>
      </c>
      <c r="E6" s="77" t="str">
        <f t="shared" si="0"/>
        <v>"[TOPIC] " &amp; I9 &amp; " | " &amp;</v>
      </c>
      <c r="F6" s="54" t="s">
        <v>224</v>
      </c>
    </row>
    <row r="7" spans="2:29">
      <c r="B7" s="75" t="s">
        <v>222</v>
      </c>
      <c r="C7" s="54" t="s">
        <v>166</v>
      </c>
      <c r="D7" s="91" t="s">
        <v>167</v>
      </c>
      <c r="E7" s="77" t="str">
        <f t="shared" si="0"/>
        <v>"[LEVEL] " &amp; G9 &amp; " | " &amp;</v>
      </c>
      <c r="F7" s="54" t="s">
        <v>224</v>
      </c>
    </row>
    <row r="8" spans="2:29">
      <c r="B8" s="75" t="s">
        <v>222</v>
      </c>
      <c r="C8" s="54" t="s">
        <v>229</v>
      </c>
      <c r="D8" s="91" t="s">
        <v>267</v>
      </c>
      <c r="E8" s="77" t="str">
        <f t="shared" si="0"/>
        <v>"[LIBRARY BEING LEARNED] " &amp; $I$3 &amp; " | " &amp;</v>
      </c>
      <c r="F8" s="54" t="s">
        <v>224</v>
      </c>
    </row>
    <row r="9" spans="2:29">
      <c r="B9" s="75" t="s">
        <v>222</v>
      </c>
      <c r="C9" s="54" t="s">
        <v>225</v>
      </c>
      <c r="D9" s="91" t="str">
        <f>"If a module or ecosystem like "&amp; Variables!E6 &amp;" is specified in "&amp; Variables!E7 &amp;", you are CRITICALLY FORBIDDEN from using "&amp; Variables!E8 &amp;". You MUST enforce the "&amp; Variables!E9 &amp;" and data structures of that specific library."</f>
        <v>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v>
      </c>
      <c r="E9" s="77" t="str">
        <f t="shared" si="0"/>
        <v>"[ECOSYSTEM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 &amp;</v>
      </c>
      <c r="F9" s="54" t="s">
        <v>224</v>
      </c>
    </row>
    <row r="10" spans="2:29">
      <c r="B10" s="75" t="s">
        <v>222</v>
      </c>
      <c r="C10" s="54" t="s">
        <v>170</v>
      </c>
      <c r="D10" s="91" t="s">
        <v>455</v>
      </c>
      <c r="E10" s="77" t="str">
        <f t="shared" si="0"/>
        <v>"[PERSONA RULE] Act as a professional Tech Product Manager writing clear Jira tickets | " &amp;</v>
      </c>
      <c r="F10" s="54" t="s">
        <v>224</v>
      </c>
    </row>
    <row r="11" spans="2:29">
      <c r="B11" s="75" t="s">
        <v>222</v>
      </c>
      <c r="C11" s="54" t="s">
        <v>172</v>
      </c>
      <c r="D11" s="91" t="s">
        <v>393</v>
      </c>
      <c r="E11" s="77"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1" s="54" t="s">
        <v>224</v>
      </c>
    </row>
    <row r="12" spans="2:29">
      <c r="B12" s="75" t="s">
        <v>222</v>
      </c>
      <c r="C12" s="54" t="s">
        <v>491</v>
      </c>
      <c r="D12" s="91" t="s">
        <v>483</v>
      </c>
      <c r="E12" s="77" t="str">
        <f t="shared" si="0"/>
        <v>"[LANGUAGE SEED CONTEXT] " &amp; IF($AE$7 = "", "Language Seed Not Necessary", "You MUST strictly follow this seed context to enhance, adapt, and naturalize your tone, vocabulary, and instructional quality in " &amp; $B$6 &amp; ": " &amp; $AE$7) &amp; " | " &amp;</v>
      </c>
      <c r="F12" s="54" t="s">
        <v>224</v>
      </c>
    </row>
    <row r="13" spans="2:29">
      <c r="B13" s="75" t="s">
        <v>222</v>
      </c>
      <c r="C13" s="54" t="s">
        <v>215</v>
      </c>
      <c r="D13" s="91" t="s">
        <v>593</v>
      </c>
      <c r="E13" s="77" t="str">
        <f t="shared" si="0"/>
        <v>"[HEADER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v>
      </c>
      <c r="F13" s="54" t="s">
        <v>224</v>
      </c>
    </row>
    <row r="14" spans="2:29">
      <c r="B14" s="83" t="s">
        <v>223</v>
      </c>
      <c r="C14" s="54" t="s">
        <v>230</v>
      </c>
      <c r="D14" s="91"/>
      <c r="E14" s="77" t="str">
        <f t="shared" si="0"/>
        <v/>
      </c>
      <c r="F14" s="54" t="s">
        <v>224</v>
      </c>
    </row>
    <row r="15" spans="2:29">
      <c r="B15" s="83" t="s">
        <v>223</v>
      </c>
      <c r="C15" s="54" t="s">
        <v>230</v>
      </c>
      <c r="D15" s="91"/>
      <c r="E15" s="77" t="str">
        <f t="shared" si="0"/>
        <v/>
      </c>
      <c r="F15" s="54" t="s">
        <v>224</v>
      </c>
    </row>
    <row r="16" spans="2:29">
      <c r="B16" s="54" t="s">
        <v>271</v>
      </c>
      <c r="C16" s="54" t="s">
        <v>669</v>
      </c>
      <c r="D16" s="91" t="s">
        <v>460</v>
      </c>
      <c r="E16" s="77" t="str">
        <f t="shared" si="0"/>
        <v>"[FUNCTIONAL_STRUCTURE_POLICY] Rule: " &amp; IF(G9="Beginner", "Use simple scripts or minimal functions. ", IF(G9="Intermediate", "Use functions where appropriate. ", "Use modular functions with clear structure. ")) &amp; " | " &amp;</v>
      </c>
      <c r="F16" s="54" t="s">
        <v>224</v>
      </c>
    </row>
    <row r="17" spans="2:6">
      <c r="B17" s="54" t="s">
        <v>271</v>
      </c>
      <c r="C17" s="54" t="s">
        <v>668</v>
      </c>
      <c r="D17" s="91" t="s">
        <v>670</v>
      </c>
      <c r="E17" s="77" t="str">
        <f t="shared" si="0"/>
        <v>"[DETERMINISTIC_OUTPUT_PROTOCOL]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v>
      </c>
      <c r="F17" s="54" t="s">
        <v>224</v>
      </c>
    </row>
    <row r="18" spans="2:6">
      <c r="B18" s="54" t="s">
        <v>271</v>
      </c>
      <c r="C18" s="54" t="s">
        <v>180</v>
      </c>
      <c r="D18" s="91" t="s">
        <v>461</v>
      </c>
      <c r="E18" s="77" t="str">
        <f t="shared" si="0"/>
        <v>"[CODE QUALITY RULE] Code MUST be clean, readable, and production-like | " &amp;</v>
      </c>
      <c r="F18" s="54" t="s">
        <v>224</v>
      </c>
    </row>
    <row r="19" spans="2:6">
      <c r="B19" s="54" t="s">
        <v>271</v>
      </c>
      <c r="C19" s="54" t="s">
        <v>188</v>
      </c>
      <c r="D19" s="91" t="s">
        <v>667</v>
      </c>
      <c r="E19" s="77" t="str">
        <f t="shared" si="0"/>
        <v>"[FILE HANDLING RULE] Use correct loaders and enforce encoding='utf-8' and newline=' when applicable or supported by the programming language. | " &amp;</v>
      </c>
      <c r="F19" s="54" t="s">
        <v>224</v>
      </c>
    </row>
    <row r="20" spans="2:6">
      <c r="B20" s="54" t="s">
        <v>271</v>
      </c>
      <c r="C20" s="54" t="s">
        <v>189</v>
      </c>
      <c r="D20" s="91" t="s">
        <v>666</v>
      </c>
      <c r="E20" s="77" t="str">
        <f t="shared" si="0"/>
        <v>"[DATA TYPE RULE] Explicit casting required before calculations if the programming language requires it. | " &amp;</v>
      </c>
      <c r="F20" s="54" t="s">
        <v>224</v>
      </c>
    </row>
    <row r="21" spans="2:6">
      <c r="B21" s="54" t="s">
        <v>271</v>
      </c>
      <c r="C21" s="54" t="s">
        <v>190</v>
      </c>
      <c r="D21" s="91" t="s">
        <v>462</v>
      </c>
      <c r="E21" s="77" t="str">
        <f t="shared" si="0"/>
        <v>"[DATA ROBUSTNESS RULE] Handle missing or malformed data safely | " &amp;</v>
      </c>
      <c r="F21" s="54" t="s">
        <v>224</v>
      </c>
    </row>
    <row r="22" spans="2:6">
      <c r="B22" s="54" t="s">
        <v>271</v>
      </c>
      <c r="C22" s="54" t="s">
        <v>191</v>
      </c>
      <c r="D22" s="91" t="s">
        <v>665</v>
      </c>
      <c r="E22" s="77" t="str">
        <f t="shared" si="0"/>
        <v>"[BOOLEAN HANDLING RULE] Normalize boolean values before comparison if the programming language requires it. | " &amp;</v>
      </c>
      <c r="F22" s="54" t="s">
        <v>224</v>
      </c>
    </row>
    <row r="23" spans="2:6">
      <c r="B23" s="54" t="s">
        <v>271</v>
      </c>
      <c r="C23" s="54" t="s">
        <v>192</v>
      </c>
      <c r="D23" s="91" t="s">
        <v>400</v>
      </c>
      <c r="E23" s="77" t="str">
        <f t="shared" si="0"/>
        <v>"[DATA CONSISTENCY RULE] Respect dataset schema | " &amp;</v>
      </c>
      <c r="F23" s="54" t="s">
        <v>224</v>
      </c>
    </row>
    <row r="24" spans="2:6">
      <c r="B24" s="54" t="s">
        <v>271</v>
      </c>
      <c r="C24" s="54" t="s">
        <v>456</v>
      </c>
      <c r="D24" s="91" t="s">
        <v>457</v>
      </c>
      <c r="E24" s="77" t="str">
        <f t="shared" si="0"/>
        <v>"[TICKET FORMAT RULE - STRICT] 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v>
      </c>
      <c r="F24" s="54" t="s">
        <v>224</v>
      </c>
    </row>
    <row r="25" spans="2:6">
      <c r="B25" s="54" t="s">
        <v>271</v>
      </c>
      <c r="C25" s="54" t="s">
        <v>174</v>
      </c>
      <c r="D25" s="91" t="s">
        <v>672</v>
      </c>
      <c r="E25" s="77" t="str">
        <f t="shared" si="0"/>
        <v>"[DATA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v>
      </c>
      <c r="F25" s="54" t="s">
        <v>224</v>
      </c>
    </row>
    <row r="26" spans="2:6">
      <c r="B26" s="54" t="s">
        <v>271</v>
      </c>
      <c r="C26" s="54" t="s">
        <v>175</v>
      </c>
      <c r="D26" s="91" t="s">
        <v>403</v>
      </c>
      <c r="E26" s="77" t="str">
        <f t="shared" si="0"/>
        <v>"[DATA SUMMARY FORMAT RULE] When a dataset is present, you MUST display IMMEDIATELY AFTER THE HEADER: Dataset Summary: - File Type: - Columns / Fields: - Data Types: - Notes: | " &amp;</v>
      </c>
      <c r="F26" s="54" t="s">
        <v>224</v>
      </c>
    </row>
    <row r="27" spans="2:6">
      <c r="B27" s="54" t="s">
        <v>271</v>
      </c>
      <c r="C27" s="54" t="s">
        <v>177</v>
      </c>
      <c r="D27" s="91" t="s">
        <v>490</v>
      </c>
      <c r="E27" s="77" t="str">
        <f t="shared" si="0"/>
        <v>"[OUTPUT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v>
      </c>
      <c r="F27" s="54" t="s">
        <v>224</v>
      </c>
    </row>
    <row r="28" spans="2:6">
      <c r="B28" s="54" t="s">
        <v>271</v>
      </c>
      <c r="C28" s="54" t="s">
        <v>178</v>
      </c>
      <c r="D28" s="91" t="s">
        <v>458</v>
      </c>
      <c r="E28" s="77" t="str">
        <f t="shared" si="0"/>
        <v>"[CODE CONSTRAINTS] 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 | " &amp;</v>
      </c>
      <c r="F28" s="54" t="s">
        <v>224</v>
      </c>
    </row>
    <row r="29" spans="2:6">
      <c r="B29" s="54" t="s">
        <v>271</v>
      </c>
      <c r="C29" s="54" t="s">
        <v>299</v>
      </c>
      <c r="D29" s="91" t="s">
        <v>463</v>
      </c>
      <c r="E29" s="77" t="str">
        <f t="shared" si="0"/>
        <v>"[SUPPORT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v>
      </c>
      <c r="F29" s="54" t="s">
        <v>224</v>
      </c>
    </row>
    <row r="30" spans="2:6">
      <c r="B30" s="54" t="s">
        <v>271</v>
      </c>
      <c r="C30" s="54" t="s">
        <v>195</v>
      </c>
      <c r="D30" s="91" t="s">
        <v>410</v>
      </c>
      <c r="E30" s="77" t="str">
        <f t="shared" si="0"/>
        <v>"[DIFFICULTY RULE] Complexity MUST match level | " &amp;</v>
      </c>
      <c r="F30" s="54" t="s">
        <v>224</v>
      </c>
    </row>
    <row r="31" spans="2:6">
      <c r="B31" s="54" t="s">
        <v>271</v>
      </c>
      <c r="C31" s="54" t="s">
        <v>207</v>
      </c>
      <c r="D31" s="91" t="s">
        <v>280</v>
      </c>
      <c r="E31" s="77" t="str">
        <f t="shared" si="0"/>
        <v>"[FORMAT RULE] Only valid markdown code blocks allowed | " &amp;</v>
      </c>
      <c r="F31" s="54" t="s">
        <v>224</v>
      </c>
    </row>
    <row r="32" spans="2:6">
      <c r="B32" s="54" t="s">
        <v>271</v>
      </c>
      <c r="C32" s="54" t="s">
        <v>209</v>
      </c>
      <c r="D32" s="91" t="s">
        <v>281</v>
      </c>
      <c r="E32" s="77" t="str">
        <f t="shared" si="0"/>
        <v>"[LANGUAGE TAG RULE] ALWAYS label markdown code blocks with the correct underlying programming language (e.g., python, javascript, sql) | " &amp;</v>
      </c>
      <c r="F32" s="54" t="s">
        <v>224</v>
      </c>
    </row>
    <row r="33" spans="2:6">
      <c r="B33" s="54" t="s">
        <v>271</v>
      </c>
      <c r="C33" s="54" t="s">
        <v>216</v>
      </c>
      <c r="D33" s="91" t="s">
        <v>464</v>
      </c>
      <c r="E33" s="77" t="str">
        <f t="shared" si="0"/>
        <v>"[OUTPUT] Only header, dataset summary or statement (if any), the defined sections, and footer | " &amp;</v>
      </c>
      <c r="F33" s="54" t="s">
        <v>224</v>
      </c>
    </row>
    <row r="34" spans="2:6">
      <c r="B34" s="54" t="s">
        <v>271</v>
      </c>
      <c r="C34" s="54" t="s">
        <v>220</v>
      </c>
      <c r="D34" s="91" t="s">
        <v>465</v>
      </c>
      <c r="E34" s="77" t="str">
        <f t="shared" si="0"/>
        <v>"[FOOTER RULE - STRICT] End your entire response EXACTLY with this markdown string (ensure all code blocks are closed before it):" &amp; CHAR(10) &amp; "---" &amp; CHAR(10) &amp; "⚡ *Coding5s System — Learn Programming by Writing Code*",</v>
      </c>
      <c r="F34" s="54" t="s">
        <v>224</v>
      </c>
    </row>
    <row r="35" spans="2:6">
      <c r="B35" s="54"/>
      <c r="C35" s="54"/>
      <c r="D35" s="91"/>
      <c r="E35" s="88" t="s">
        <v>466</v>
      </c>
      <c r="F35" s="54" t="s">
        <v>224</v>
      </c>
    </row>
    <row r="36" spans="2:6">
      <c r="B36" s="54"/>
      <c r="C36" s="54"/>
      <c r="D36" s="91"/>
      <c r="E36" s="77" t="str">
        <f t="shared" si="0"/>
        <v/>
      </c>
      <c r="F36" s="54" t="s">
        <v>224</v>
      </c>
    </row>
    <row r="37" spans="2:6">
      <c r="B37" s="54"/>
      <c r="C37" s="54"/>
      <c r="D37" s="91"/>
      <c r="E37" s="77" t="str">
        <f t="shared" si="0"/>
        <v/>
      </c>
      <c r="F37" s="54" t="s">
        <v>224</v>
      </c>
    </row>
    <row r="38" spans="2:6">
      <c r="B38" s="54"/>
      <c r="C38" s="54"/>
      <c r="D38" s="91"/>
      <c r="E38" s="77" t="str">
        <f t="shared" si="0"/>
        <v/>
      </c>
      <c r="F38" s="54" t="s">
        <v>224</v>
      </c>
    </row>
    <row r="39" spans="2:6">
      <c r="B39" s="54"/>
      <c r="C39" s="54"/>
      <c r="D39" s="91"/>
      <c r="E39" s="77" t="str">
        <f t="shared" si="0"/>
        <v/>
      </c>
      <c r="F39" s="54" t="s">
        <v>224</v>
      </c>
    </row>
    <row r="40" spans="2:6">
      <c r="B40" s="54"/>
      <c r="C40" s="54"/>
      <c r="D40" s="91"/>
      <c r="E40" s="77" t="str">
        <f t="shared" si="0"/>
        <v/>
      </c>
      <c r="F40" s="54" t="s">
        <v>224</v>
      </c>
    </row>
    <row r="41" spans="2:6">
      <c r="B41" s="54"/>
      <c r="C41" s="54"/>
      <c r="D41" s="91"/>
      <c r="E41" s="77" t="str">
        <f t="shared" si="0"/>
        <v/>
      </c>
      <c r="F41" s="54" t="s">
        <v>224</v>
      </c>
    </row>
    <row r="42" spans="2:6">
      <c r="B42" s="54"/>
      <c r="C42" s="54"/>
      <c r="D42" s="91"/>
      <c r="E42" s="77"/>
      <c r="F42" s="54"/>
    </row>
    <row r="43" spans="2:6">
      <c r="B43" s="74"/>
      <c r="C43" s="74"/>
      <c r="E43" s="86"/>
    </row>
    <row r="44" spans="2:6">
      <c r="B44" s="74"/>
      <c r="C44" s="74"/>
      <c r="E44" s="86"/>
    </row>
    <row r="45" spans="2:6" ht="36">
      <c r="B45" s="79" t="s">
        <v>451</v>
      </c>
      <c r="C45" s="74"/>
      <c r="E45" s="86"/>
    </row>
    <row r="46" spans="2:6">
      <c r="B46" s="76" t="s">
        <v>264</v>
      </c>
      <c r="C46" s="76" t="s">
        <v>579</v>
      </c>
      <c r="D46" s="76" t="s">
        <v>580</v>
      </c>
      <c r="E46" s="88" t="s">
        <v>265</v>
      </c>
      <c r="F46" s="32" t="s">
        <v>224</v>
      </c>
    </row>
    <row r="47" spans="2:6">
      <c r="B47" s="54" t="s">
        <v>222</v>
      </c>
      <c r="C47" s="54" t="s">
        <v>160</v>
      </c>
      <c r="D47" s="91" t="s">
        <v>453</v>
      </c>
      <c r="E47" s="77" t="str">
        <f>IF(D47="","",""""&amp;C47&amp;" "&amp;IF(C47="[FOOTER RULE - STRICT]",D47,IF(RIGHT(D47,6)=" | "&amp;CHAR(34)&amp;" &amp;",D47,D47&amp;" | "&amp;CHAR(34)&amp;" &amp;")))</f>
        <v>"[ROLE] Tech Product Manager assigning a " &amp; $I$2 &amp; " Jira Ticket | " &amp;</v>
      </c>
      <c r="F47" s="32" t="s">
        <v>224</v>
      </c>
    </row>
    <row r="48" spans="2:6">
      <c r="B48" s="54" t="s">
        <v>222</v>
      </c>
      <c r="C48" s="54" t="s">
        <v>162</v>
      </c>
      <c r="D48" s="91" t="s">
        <v>467</v>
      </c>
      <c r="E48" s="77" t="str">
        <f t="shared" ref="E48:E76" si="1">IF(D48="","",""""&amp;C48&amp;" "&amp;IF(C48="[FOOTER RULE - STRICT]",D48,IF(RIGHT(D48,6)=" | "&amp;CHAR(34)&amp;" &amp;",D48,D48&amp;" | "&amp;CHAR(34)&amp;" &amp;")))</f>
        <v>"[TASK] Provide a guided project implementation with full solution | " &amp;</v>
      </c>
      <c r="F48" s="32" t="s">
        <v>224</v>
      </c>
    </row>
    <row r="49" spans="2:6">
      <c r="B49" s="54" t="s">
        <v>222</v>
      </c>
      <c r="C49" s="54" t="s">
        <v>313</v>
      </c>
      <c r="D49" s="91" t="s">
        <v>165</v>
      </c>
      <c r="E49" s="77" t="str">
        <f t="shared" si="1"/>
        <v>"[PROJECT] " &amp; I9 &amp; " | " &amp;</v>
      </c>
      <c r="F49" s="32" t="s">
        <v>224</v>
      </c>
    </row>
    <row r="50" spans="2:6">
      <c r="B50" s="54" t="s">
        <v>222</v>
      </c>
      <c r="C50" s="54" t="s">
        <v>253</v>
      </c>
      <c r="D50" s="91" t="s">
        <v>714</v>
      </c>
      <c r="E50" s="77" t="str">
        <f t="shared" si="1"/>
        <v>"[TOPICS USED] " &amp; A9 &amp; " | " &amp;</v>
      </c>
      <c r="F50" s="32" t="s">
        <v>224</v>
      </c>
    </row>
    <row r="51" spans="2:6">
      <c r="B51" s="54" t="s">
        <v>222</v>
      </c>
      <c r="C51" s="54" t="s">
        <v>166</v>
      </c>
      <c r="D51" s="91" t="s">
        <v>167</v>
      </c>
      <c r="E51" s="77" t="str">
        <f t="shared" si="1"/>
        <v>"[LEVEL] " &amp; G9 &amp; " | " &amp;</v>
      </c>
      <c r="F51" s="32" t="s">
        <v>224</v>
      </c>
    </row>
    <row r="52" spans="2:6">
      <c r="B52" s="54" t="s">
        <v>222</v>
      </c>
      <c r="C52" s="54" t="s">
        <v>170</v>
      </c>
      <c r="D52" s="91" t="s">
        <v>468</v>
      </c>
      <c r="E52" s="77" t="str">
        <f t="shared" si="1"/>
        <v>"[PERSONA RULE] Act as a professional Tech Product Manager defining a project ticket | " &amp;</v>
      </c>
      <c r="F52" s="32" t="s">
        <v>224</v>
      </c>
    </row>
    <row r="53" spans="2:6">
      <c r="B53" s="54" t="s">
        <v>222</v>
      </c>
      <c r="C53" s="54" t="s">
        <v>229</v>
      </c>
      <c r="D53" s="91" t="s">
        <v>267</v>
      </c>
      <c r="E53" s="77" t="str">
        <f t="shared" si="1"/>
        <v>"[LIBRARY BEING LEARNED] " &amp; $I$3 &amp; " | " &amp;</v>
      </c>
      <c r="F53" s="32" t="s">
        <v>224</v>
      </c>
    </row>
    <row r="54" spans="2:6">
      <c r="B54" s="54" t="s">
        <v>222</v>
      </c>
      <c r="C54" s="54" t="s">
        <v>225</v>
      </c>
      <c r="D54" s="91" t="str">
        <f>"If a module or ecosystem like "&amp; Variables!E6 &amp;" is specified in "&amp; Variables!E7 &amp;", you are CRITICALLY FORBIDDEN from using "&amp; Variables!E8 &amp;". You MUST enforce the "&amp; Variables!E9 &amp;" and data structures of that specific library."</f>
        <v>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v>
      </c>
      <c r="E54" s="77" t="str">
        <f t="shared" si="1"/>
        <v>"[ECOSYSTEM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 &amp;</v>
      </c>
      <c r="F54" s="32" t="s">
        <v>224</v>
      </c>
    </row>
    <row r="55" spans="2:6">
      <c r="B55" s="54" t="s">
        <v>222</v>
      </c>
      <c r="C55" s="54" t="s">
        <v>215</v>
      </c>
      <c r="D55" s="91" t="s">
        <v>594</v>
      </c>
      <c r="E55" s="77" t="str">
        <f t="shared" si="1"/>
        <v>"[HEADER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v>
      </c>
      <c r="F55" s="32" t="s">
        <v>224</v>
      </c>
    </row>
    <row r="56" spans="2:6">
      <c r="B56" s="54" t="s">
        <v>222</v>
      </c>
      <c r="C56" s="54" t="s">
        <v>172</v>
      </c>
      <c r="D56" s="91" t="s">
        <v>469</v>
      </c>
      <c r="E56" s="77" t="str">
        <f t="shared" si="1"/>
        <v>"[LANGUAGE CONSISTENCY RULE] 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v>
      </c>
      <c r="F56" s="32" t="s">
        <v>224</v>
      </c>
    </row>
    <row r="57" spans="2:6">
      <c r="B57" s="54" t="s">
        <v>222</v>
      </c>
      <c r="C57" s="54" t="s">
        <v>491</v>
      </c>
      <c r="D57" s="91" t="s">
        <v>483</v>
      </c>
      <c r="E57" s="77" t="str">
        <f t="shared" si="1"/>
        <v>"[LANGUAGE SEED CONTEXT] " &amp; IF($AE$7 = "", "Language Seed Not Necessary", "You MUST strictly follow this seed context to enhance, adapt, and naturalize your tone, vocabulary, and instructional quality in " &amp; $B$6 &amp; ": " &amp; $AE$7) &amp; " | " &amp;</v>
      </c>
      <c r="F57" s="32" t="s">
        <v>224</v>
      </c>
    </row>
    <row r="58" spans="2:6">
      <c r="B58" s="54" t="s">
        <v>223</v>
      </c>
      <c r="C58" s="54" t="s">
        <v>230</v>
      </c>
      <c r="D58" s="91"/>
      <c r="E58" s="77" t="str">
        <f t="shared" si="1"/>
        <v/>
      </c>
      <c r="F58" s="32" t="s">
        <v>224</v>
      </c>
    </row>
    <row r="59" spans="2:6">
      <c r="B59" s="54" t="s">
        <v>223</v>
      </c>
      <c r="C59" s="54" t="s">
        <v>230</v>
      </c>
      <c r="D59" s="91"/>
      <c r="E59" s="77" t="str">
        <f t="shared" si="1"/>
        <v/>
      </c>
      <c r="F59" s="32" t="s">
        <v>224</v>
      </c>
    </row>
    <row r="60" spans="2:6">
      <c r="B60" s="54" t="s">
        <v>271</v>
      </c>
      <c r="C60" s="54" t="s">
        <v>178</v>
      </c>
      <c r="D60" s="91" t="s">
        <v>671</v>
      </c>
      <c r="E60" s="77" t="str">
        <f t="shared" si="1"/>
        <v>"[CODE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 | " &amp;</v>
      </c>
      <c r="F60" s="32" t="s">
        <v>224</v>
      </c>
    </row>
    <row r="61" spans="2:6">
      <c r="B61" s="54" t="s">
        <v>271</v>
      </c>
      <c r="C61" s="54" t="s">
        <v>459</v>
      </c>
      <c r="D61" s="91" t="s">
        <v>470</v>
      </c>
      <c r="E61" s="77" t="str">
        <f t="shared" si="1"/>
        <v>"[CRITICAL OUTPUT RULE] Output MUST match real execution - Convert sets to sorted lists before printing | " &amp;</v>
      </c>
      <c r="F61" s="32" t="s">
        <v>224</v>
      </c>
    </row>
    <row r="62" spans="2:6">
      <c r="B62" s="54" t="s">
        <v>271</v>
      </c>
      <c r="C62" s="54" t="s">
        <v>179</v>
      </c>
      <c r="D62" s="91" t="s">
        <v>471</v>
      </c>
      <c r="E62" s="77" t="str">
        <f t="shared" si="1"/>
        <v>"[FUNCTION RULE] " &amp; IF(G9="Beginner", "Avoid complex structure. ", IF(G9="Intermediate", "Functions optional. ", "Use structured modular functions. ")) &amp; " | " &amp;</v>
      </c>
      <c r="F62" s="32" t="s">
        <v>224</v>
      </c>
    </row>
    <row r="63" spans="2:6">
      <c r="B63" s="54" t="s">
        <v>271</v>
      </c>
      <c r="C63" s="54" t="s">
        <v>456</v>
      </c>
      <c r="D63" s="91" t="s">
        <v>472</v>
      </c>
      <c r="E63" s="77" t="str">
        <f t="shared" si="1"/>
        <v>"[TICKET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v>
      </c>
      <c r="F63" s="32" t="s">
        <v>224</v>
      </c>
    </row>
    <row r="64" spans="2:6">
      <c r="B64" s="54" t="s">
        <v>271</v>
      </c>
      <c r="C64" s="54" t="s">
        <v>174</v>
      </c>
      <c r="D64" s="91" t="s">
        <v>473</v>
      </c>
      <c r="E64" s="77"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v>
      </c>
      <c r="F64" s="32" t="s">
        <v>224</v>
      </c>
    </row>
    <row r="65" spans="2:6">
      <c r="B65" s="54" t="s">
        <v>271</v>
      </c>
      <c r="C65" s="54" t="s">
        <v>177</v>
      </c>
      <c r="D65" s="91" t="s">
        <v>474</v>
      </c>
      <c r="E65" s="77" t="str">
        <f t="shared" si="1"/>
        <v>"[OUTPUT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v>
      </c>
      <c r="F65" s="32" t="s">
        <v>224</v>
      </c>
    </row>
    <row r="66" spans="2:6">
      <c r="B66" s="54" t="s">
        <v>271</v>
      </c>
      <c r="C66" s="54" t="s">
        <v>180</v>
      </c>
      <c r="D66" s="91" t="s">
        <v>475</v>
      </c>
      <c r="E66" s="77" t="str">
        <f t="shared" si="1"/>
        <v>"[CODE QUALITY RULE] Code MUST be clean and realistic | " &amp;</v>
      </c>
      <c r="F66" s="32" t="s">
        <v>224</v>
      </c>
    </row>
    <row r="67" spans="2:6">
      <c r="B67" s="54" t="s">
        <v>271</v>
      </c>
      <c r="C67" s="54" t="s">
        <v>190</v>
      </c>
      <c r="D67" s="91" t="s">
        <v>419</v>
      </c>
      <c r="E67" s="77" t="str">
        <f t="shared" si="1"/>
        <v>"[DATA ROBUSTNESS RULE] Handle real-world data safely | " &amp;</v>
      </c>
      <c r="F67" s="32" t="s">
        <v>224</v>
      </c>
    </row>
    <row r="68" spans="2:6">
      <c r="B68" s="54" t="s">
        <v>271</v>
      </c>
      <c r="C68" s="54" t="s">
        <v>207</v>
      </c>
      <c r="D68" s="91" t="s">
        <v>476</v>
      </c>
      <c r="E68" s="77" t="str">
        <f t="shared" si="1"/>
        <v>"[FORMAT RULE] Only markdown code blocks allowed | " &amp;</v>
      </c>
      <c r="F68" s="32" t="s">
        <v>224</v>
      </c>
    </row>
    <row r="69" spans="2:6">
      <c r="B69" s="54" t="s">
        <v>271</v>
      </c>
      <c r="C69" s="54" t="s">
        <v>209</v>
      </c>
      <c r="D69" s="91" t="s">
        <v>281</v>
      </c>
      <c r="E69" s="77" t="str">
        <f t="shared" si="1"/>
        <v>"[LANGUAGE TAG RULE] ALWAYS label markdown code blocks with the correct underlying programming language (e.g., python, javascript, sql) | " &amp;</v>
      </c>
      <c r="F69" s="32" t="s">
        <v>224</v>
      </c>
    </row>
    <row r="70" spans="2:6">
      <c r="B70" s="54" t="s">
        <v>271</v>
      </c>
      <c r="C70" s="54" t="s">
        <v>259</v>
      </c>
      <c r="D70" s="91" t="s">
        <v>477</v>
      </c>
      <c r="E70" s="77" t="str">
        <f t="shared" si="1"/>
        <v>"[EXECUTION RULE] Code MUST run correctly | " &amp;</v>
      </c>
      <c r="F70" s="32" t="s">
        <v>224</v>
      </c>
    </row>
    <row r="71" spans="2:6">
      <c r="B71" s="54" t="s">
        <v>271</v>
      </c>
      <c r="C71" s="54" t="s">
        <v>216</v>
      </c>
      <c r="D71" s="91" t="s">
        <v>478</v>
      </c>
      <c r="E71" s="77" t="str">
        <f t="shared" si="1"/>
        <v>"[OUTPUT] Only header, dataset summary or statement (if any), defined sections, and footer, | " &amp;</v>
      </c>
      <c r="F71" s="32" t="s">
        <v>224</v>
      </c>
    </row>
    <row r="72" spans="2:6">
      <c r="B72" s="54" t="s">
        <v>271</v>
      </c>
      <c r="C72" s="54" t="s">
        <v>220</v>
      </c>
      <c r="D72" s="91" t="s">
        <v>263</v>
      </c>
      <c r="E72" s="77" t="str">
        <f t="shared" si="1"/>
        <v>"[FOOTER RULE - STRICT] End your entire response EXACTLY with this markdown string (ensure all code blocks are closed before it):" &amp; CHAR(10) &amp; "---" &amp; CHAR(10) &amp; "⚡ *Coding5s System — Learn Programming by Writing Code*")</v>
      </c>
      <c r="F72" s="32" t="s">
        <v>224</v>
      </c>
    </row>
    <row r="73" spans="2:6">
      <c r="B73" s="54"/>
      <c r="C73" s="54"/>
      <c r="D73" s="91"/>
      <c r="E73" s="77" t="str">
        <f t="shared" si="1"/>
        <v/>
      </c>
      <c r="F73" s="32" t="s">
        <v>224</v>
      </c>
    </row>
    <row r="74" spans="2:6">
      <c r="B74" s="54"/>
      <c r="C74" s="54"/>
      <c r="D74" s="91"/>
      <c r="E74" s="77" t="str">
        <f t="shared" si="1"/>
        <v/>
      </c>
      <c r="F74" s="32" t="s">
        <v>224</v>
      </c>
    </row>
    <row r="75" spans="2:6">
      <c r="B75" s="54"/>
      <c r="C75" s="54"/>
      <c r="D75" s="91"/>
      <c r="E75" s="77" t="str">
        <f t="shared" si="1"/>
        <v/>
      </c>
      <c r="F75" s="32" t="s">
        <v>224</v>
      </c>
    </row>
    <row r="76" spans="2:6">
      <c r="B76" s="54"/>
      <c r="C76" s="54"/>
      <c r="D76" s="91"/>
      <c r="E76" s="77" t="str">
        <f t="shared" si="1"/>
        <v/>
      </c>
      <c r="F76" s="32" t="s">
        <v>224</v>
      </c>
    </row>
    <row r="77" spans="2:6">
      <c r="E77" s="86"/>
      <c r="F77" t="s">
        <v>224</v>
      </c>
    </row>
    <row r="79" spans="2:6" ht="36">
      <c r="B79" s="80" t="s">
        <v>452</v>
      </c>
    </row>
    <row r="80" spans="2:6">
      <c r="B80" s="76" t="s">
        <v>221</v>
      </c>
      <c r="C80" s="76" t="s">
        <v>579</v>
      </c>
      <c r="D80" s="76" t="s">
        <v>580</v>
      </c>
      <c r="E80" s="89" t="s">
        <v>234</v>
      </c>
      <c r="F80" s="54" t="s">
        <v>224</v>
      </c>
    </row>
    <row r="81" spans="2:6">
      <c r="B81" s="54" t="s">
        <v>222</v>
      </c>
      <c r="C81" s="54" t="s">
        <v>479</v>
      </c>
      <c r="D81" s="91" t="s">
        <v>480</v>
      </c>
      <c r="E81" s="17" t="str">
        <f t="shared" ref="E81:E95" si="2">IF(D81="","",""""&amp;C81&amp;" "&amp;IF(OR(C81="[FOOTER RULE - STRICT]",C81="[FOOTER RULE]"),D81,IF(RIGHT(D81,6)=" | "&amp;CHAR(34)&amp;" &amp;",D81,D81&amp;" | "&amp;CHAR(34)&amp;" &amp;")))</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v>
      </c>
      <c r="F81" s="54" t="s">
        <v>224</v>
      </c>
    </row>
    <row r="82" spans="2:6">
      <c r="B82" s="54" t="s">
        <v>222</v>
      </c>
      <c r="C82" s="54" t="s">
        <v>236</v>
      </c>
      <c r="D82" s="91" t="s">
        <v>481</v>
      </c>
      <c r="E82" s="17" t="str">
        <f t="shared" si="2"/>
        <v>"[CULTURAL &amp; JARGON RULE] 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 | " &amp;</v>
      </c>
      <c r="F82" s="54" t="s">
        <v>224</v>
      </c>
    </row>
    <row r="83" spans="2:6">
      <c r="B83" s="54" t="s">
        <v>222</v>
      </c>
      <c r="C83" s="54" t="s">
        <v>237</v>
      </c>
      <c r="D83" s="91" t="s">
        <v>719</v>
      </c>
      <c r="E83" s="17" t="str">
        <f t="shared" si="2"/>
        <v>"[CONTEXT] You are reviewing the final implementation of a new feature for a " &amp; IF(UPPER(H9)="PROJECT", "PROJECT: " &amp; I9 &amp; ". Topics integrated: " &amp; A9 &amp; ". Business Goal: " &amp; J9, "TOPIC: " &amp; I9 &amp; ". Goal: " &amp; J9) &amp; " | " &amp;</v>
      </c>
      <c r="F83" s="54" t="s">
        <v>224</v>
      </c>
    </row>
    <row r="84" spans="2:6">
      <c r="B84" s="54" t="s">
        <v>222</v>
      </c>
      <c r="C84" s="54" t="s">
        <v>162</v>
      </c>
      <c r="D84" s="91" t="s">
        <v>482</v>
      </c>
      <c r="E84" s="17" t="str">
        <f t="shared" si="2"/>
        <v>"[TASK] Analyze the extension code. If they already anticipated the edge cases and scalability issues (e.g., using generators or async patterns), give them the 'Architect's Approval' and discuss a more advanced trade-off. Otherwise, follow the 2-PHASE MENTORING PROTOCOL | " &amp;</v>
      </c>
      <c r="F84" s="54" t="s">
        <v>224</v>
      </c>
    </row>
    <row r="85" spans="2:6">
      <c r="B85" s="54" t="s">
        <v>222</v>
      </c>
      <c r="C85" s="54" t="s">
        <v>229</v>
      </c>
      <c r="D85" s="91" t="s">
        <v>267</v>
      </c>
      <c r="E85" s="17" t="str">
        <f t="shared" si="2"/>
        <v>"[LIBRARY BEING LEARNED] " &amp; $I$3 &amp; " | " &amp;</v>
      </c>
      <c r="F85" s="54" t="s">
        <v>224</v>
      </c>
    </row>
    <row r="86" spans="2:6">
      <c r="B86" s="54" t="s">
        <v>222</v>
      </c>
      <c r="C86" s="54" t="s">
        <v>172</v>
      </c>
      <c r="D86" s="91" t="s">
        <v>254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491</v>
      </c>
      <c r="D87" s="91" t="s">
        <v>483</v>
      </c>
      <c r="E87" s="17" t="str">
        <f t="shared" si="2"/>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1" t="s">
        <v>595</v>
      </c>
      <c r="E88" s="17" t="str">
        <f t="shared" si="2"/>
        <v>"[HEADER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v>
      </c>
      <c r="F88" s="54" t="s">
        <v>224</v>
      </c>
    </row>
    <row r="89" spans="2:6">
      <c r="B89" s="54" t="s">
        <v>223</v>
      </c>
      <c r="C89" s="54" t="s">
        <v>230</v>
      </c>
      <c r="D89" s="91"/>
      <c r="E89" s="17" t="str">
        <f t="shared" si="2"/>
        <v/>
      </c>
      <c r="F89" s="54" t="s">
        <v>224</v>
      </c>
    </row>
    <row r="90" spans="2:6">
      <c r="B90" s="54" t="s">
        <v>223</v>
      </c>
      <c r="C90" s="54" t="s">
        <v>663</v>
      </c>
      <c r="D90" s="91" t="str">
        <f>Variables!E57 &amp; " | " &amp; CHAR(34) &amp; " &amp;"</f>
        <v>Code MUST adhere strictly to PEP 8 guidelines. Use PascalCase for Classes, snake_case for methods/variables. Enforce robust OOP architecture, design patterns (Factory, Strategy, Singleton), and abstract base classes using the abc module. | " &amp;</v>
      </c>
      <c r="E90" s="17" t="str">
        <f t="shared" si="2"/>
        <v>"[CODE_QUALITY_PROTOCOL] Code MUST adhere strictly to PEP 8 guidelines. Use PascalCase for Classes, snake_case for methods/variables. Enforce robust OOP architecture, design patterns (Factory, Strategy, Singleton), and abstract base classes using the abc module. | " &amp;</v>
      </c>
      <c r="F90" s="54" t="s">
        <v>224</v>
      </c>
    </row>
    <row r="91" spans="2:6">
      <c r="B91" s="54" t="s">
        <v>271</v>
      </c>
      <c r="C91" s="54" t="s">
        <v>238</v>
      </c>
      <c r="D91" s="91" t="s">
        <v>484</v>
      </c>
      <c r="E91" s="17" t="str">
        <f t="shared" si="2"/>
        <v>"[EMPTY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v>
      </c>
      <c r="F91" s="54" t="s">
        <v>224</v>
      </c>
    </row>
    <row r="92" spans="2:6">
      <c r="B92" s="54" t="s">
        <v>271</v>
      </c>
      <c r="C92" s="54" t="s">
        <v>240</v>
      </c>
      <c r="D92" s="91" t="s">
        <v>485</v>
      </c>
      <c r="E92" s="17" t="str">
        <f t="shared" si="2"/>
        <v>"[PHASE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v>
      </c>
      <c r="F92" s="54" t="s">
        <v>224</v>
      </c>
    </row>
    <row r="93" spans="2:6">
      <c r="B93" s="54" t="s">
        <v>271</v>
      </c>
      <c r="C93" s="54" t="s">
        <v>241</v>
      </c>
      <c r="D93" s="91" t="s">
        <v>486</v>
      </c>
      <c r="E93" s="17" t="str">
        <f t="shared" si="2"/>
        <v>"[EXPLANATION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v>
      </c>
      <c r="F93" s="54" t="s">
        <v>224</v>
      </c>
    </row>
    <row r="94" spans="2:6">
      <c r="B94" s="54" t="s">
        <v>271</v>
      </c>
      <c r="C94" s="54" t="s">
        <v>487</v>
      </c>
      <c r="D94" s="91" t="s">
        <v>488</v>
      </c>
      <c r="E94" s="17" t="str">
        <f t="shared" si="2"/>
        <v>"[PHASE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v>
      </c>
      <c r="F94" s="54" t="s">
        <v>224</v>
      </c>
    </row>
    <row r="95" spans="2:6">
      <c r="B95" s="54" t="s">
        <v>271</v>
      </c>
      <c r="C95" s="54" t="s">
        <v>330</v>
      </c>
      <c r="D95" s="91" t="s">
        <v>489</v>
      </c>
      <c r="E95" s="17" t="str">
        <f t="shared" si="2"/>
        <v>"[FOOTER RULE] End your response with: '--- ⚡ *Coding5s Mentor System — Eliminating Epistemic Debt &amp; Shipping to Production*'",</v>
      </c>
      <c r="F95" s="54" t="s">
        <v>224</v>
      </c>
    </row>
    <row r="96" spans="2:6">
      <c r="B96" s="54"/>
      <c r="C96" s="54"/>
      <c r="D96" s="91"/>
      <c r="E96" s="89" t="s">
        <v>437</v>
      </c>
      <c r="F96" s="54" t="s">
        <v>224</v>
      </c>
    </row>
    <row r="97" spans="2:6">
      <c r="B97" s="54"/>
      <c r="C97" s="54"/>
      <c r="D97" s="91"/>
      <c r="E97" s="77" t="str">
        <f t="shared" ref="E97:E100" si="3">IF(D97="","",""""&amp;C97&amp;" "&amp;IF(C97="[FOOTER RULE - STRICT]",D97,IF(RIGHT(D97,6)=" | "&amp;CHAR(34)&amp;" &amp;",D97,D97&amp;" | "&amp;CHAR(34)&amp;" &amp;")))</f>
        <v/>
      </c>
      <c r="F97" s="54" t="s">
        <v>224</v>
      </c>
    </row>
    <row r="98" spans="2:6">
      <c r="B98" s="54"/>
      <c r="C98" s="54"/>
      <c r="D98" s="91"/>
      <c r="E98" s="77" t="str">
        <f t="shared" si="3"/>
        <v/>
      </c>
      <c r="F98" s="54" t="s">
        <v>224</v>
      </c>
    </row>
    <row r="99" spans="2:6">
      <c r="B99" s="54"/>
      <c r="C99" s="54"/>
      <c r="D99" s="91"/>
      <c r="E99" s="77" t="str">
        <f t="shared" si="3"/>
        <v/>
      </c>
      <c r="F99" s="54" t="s">
        <v>224</v>
      </c>
    </row>
    <row r="100" spans="2:6">
      <c r="B100" s="54"/>
      <c r="C100" s="54"/>
      <c r="D100" s="91"/>
      <c r="E100" s="77" t="str">
        <f t="shared" si="3"/>
        <v/>
      </c>
      <c r="F100" s="54" t="s">
        <v>224</v>
      </c>
    </row>
  </sheetData>
  <conditionalFormatting sqref="B1:B1048576">
    <cfRule type="cellIs" dxfId="11" priority="10" operator="equal">
      <formula>"The Immutable Kernel"</formula>
    </cfRule>
    <cfRule type="cellIs" dxfId="10" priority="11" operator="equal">
      <formula>"Paradigm &amp; Ecosystem"</formula>
    </cfRule>
    <cfRule type="cellIs" dxfId="9" priority="12" operator="equal">
      <formula>"Global Variables &amp; Configuration"</formula>
    </cfRule>
  </conditionalFormatting>
  <conditionalFormatting sqref="C4:C42">
    <cfRule type="expression" dxfId="8" priority="7">
      <formula>$B4="The Immutable Kernel"</formula>
    </cfRule>
    <cfRule type="expression" dxfId="7" priority="8">
      <formula>$B4="Paradigm &amp; Ecosystem"</formula>
    </cfRule>
    <cfRule type="expression" dxfId="6" priority="9">
      <formula>$B4="Global Variables &amp; Configuration"</formula>
    </cfRule>
  </conditionalFormatting>
  <conditionalFormatting sqref="C47:C76">
    <cfRule type="expression" dxfId="5" priority="4">
      <formula>$B47="The Immutable Kernel"</formula>
    </cfRule>
    <cfRule type="expression" dxfId="4" priority="5">
      <formula>$B47="Paradigm &amp; Ecosystem"</formula>
    </cfRule>
    <cfRule type="expression" dxfId="3" priority="6">
      <formula>$B47="Global Variables &amp; Configuration"</formula>
    </cfRule>
  </conditionalFormatting>
  <conditionalFormatting sqref="C81:C100">
    <cfRule type="expression" dxfId="2" priority="1">
      <formula>$B81="The Immutable Kernel"</formula>
    </cfRule>
    <cfRule type="expression" dxfId="1" priority="2">
      <formula>$B81="Paradigm &amp; Ecosystem"</formula>
    </cfRule>
    <cfRule type="expression" dxfId="0" priority="3">
      <formula>$B81="Global Variables &amp; Configuration"</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967FC-E7C3-4DC7-B5E1-4045F280E864}">
  <dimension ref="B2:E19"/>
  <sheetViews>
    <sheetView workbookViewId="0">
      <selection activeCell="E6" sqref="E6"/>
    </sheetView>
  </sheetViews>
  <sheetFormatPr defaultRowHeight="15"/>
  <cols>
    <col min="2" max="2" width="6.42578125" customWidth="1"/>
    <col min="3" max="3" width="34.5703125" bestFit="1" customWidth="1"/>
    <col min="4" max="4" width="8.7109375" bestFit="1" customWidth="1"/>
    <col min="5" max="5" width="152.85546875" bestFit="1" customWidth="1"/>
  </cols>
  <sheetData>
    <row r="2" spans="2:5">
      <c r="B2" t="s">
        <v>550</v>
      </c>
      <c r="C2" t="s">
        <v>521</v>
      </c>
      <c r="D2" t="s">
        <v>23</v>
      </c>
      <c r="E2" t="s">
        <v>551</v>
      </c>
    </row>
    <row r="3" spans="2:5">
      <c r="B3" t="s">
        <v>522</v>
      </c>
      <c r="C3" t="s">
        <v>18</v>
      </c>
      <c r="D3" t="s">
        <v>523</v>
      </c>
      <c r="E3" t="s">
        <v>552</v>
      </c>
    </row>
    <row r="4" spans="2:5">
      <c r="B4" t="s">
        <v>524</v>
      </c>
      <c r="C4" t="s">
        <v>542</v>
      </c>
      <c r="D4" t="s">
        <v>523</v>
      </c>
      <c r="E4" t="s">
        <v>553</v>
      </c>
    </row>
    <row r="5" spans="2:5">
      <c r="B5" t="s">
        <v>525</v>
      </c>
      <c r="C5" t="s">
        <v>21</v>
      </c>
      <c r="D5" t="s">
        <v>523</v>
      </c>
      <c r="E5" t="s">
        <v>554</v>
      </c>
    </row>
    <row r="6" spans="2:5">
      <c r="B6" t="s">
        <v>526</v>
      </c>
      <c r="C6" t="s">
        <v>22</v>
      </c>
      <c r="D6" t="s">
        <v>523</v>
      </c>
      <c r="E6" t="s">
        <v>555</v>
      </c>
    </row>
    <row r="7" spans="2:5">
      <c r="B7" t="s">
        <v>527</v>
      </c>
      <c r="C7" t="s">
        <v>23</v>
      </c>
      <c r="D7" t="s">
        <v>523</v>
      </c>
      <c r="E7" t="s">
        <v>556</v>
      </c>
    </row>
    <row r="8" spans="2:5">
      <c r="B8" t="s">
        <v>528</v>
      </c>
      <c r="C8" t="s">
        <v>24</v>
      </c>
      <c r="D8" t="s">
        <v>523</v>
      </c>
      <c r="E8" t="s">
        <v>557</v>
      </c>
    </row>
    <row r="9" spans="2:5">
      <c r="B9" t="s">
        <v>529</v>
      </c>
      <c r="C9" t="s">
        <v>25</v>
      </c>
      <c r="D9" t="s">
        <v>523</v>
      </c>
      <c r="E9" t="s">
        <v>558</v>
      </c>
    </row>
    <row r="10" spans="2:5">
      <c r="B10" t="s">
        <v>530</v>
      </c>
      <c r="C10" t="s">
        <v>45</v>
      </c>
      <c r="D10" t="s">
        <v>531</v>
      </c>
      <c r="E10" t="s">
        <v>559</v>
      </c>
    </row>
    <row r="11" spans="2:5">
      <c r="B11" t="s">
        <v>532</v>
      </c>
      <c r="C11" t="s">
        <v>533</v>
      </c>
      <c r="D11" t="s">
        <v>531</v>
      </c>
      <c r="E11" t="s">
        <v>560</v>
      </c>
    </row>
    <row r="12" spans="2:5">
      <c r="B12" t="s">
        <v>534</v>
      </c>
      <c r="C12" t="s">
        <v>543</v>
      </c>
      <c r="D12" t="s">
        <v>531</v>
      </c>
      <c r="E12" t="s">
        <v>561</v>
      </c>
    </row>
    <row r="13" spans="2:5">
      <c r="B13" t="s">
        <v>535</v>
      </c>
      <c r="C13" t="s">
        <v>498</v>
      </c>
      <c r="D13" t="s">
        <v>531</v>
      </c>
      <c r="E13" t="s">
        <v>562</v>
      </c>
    </row>
    <row r="14" spans="2:5">
      <c r="B14" t="s">
        <v>536</v>
      </c>
      <c r="C14" t="s">
        <v>544</v>
      </c>
      <c r="D14" t="s">
        <v>523</v>
      </c>
      <c r="E14" t="s">
        <v>563</v>
      </c>
    </row>
    <row r="15" spans="2:5">
      <c r="B15" t="s">
        <v>537</v>
      </c>
      <c r="C15" t="s">
        <v>545</v>
      </c>
      <c r="D15" t="s">
        <v>523</v>
      </c>
      <c r="E15" t="s">
        <v>564</v>
      </c>
    </row>
    <row r="16" spans="2:5">
      <c r="B16" t="s">
        <v>538</v>
      </c>
      <c r="C16" t="s">
        <v>546</v>
      </c>
      <c r="D16" t="s">
        <v>523</v>
      </c>
      <c r="E16" t="s">
        <v>565</v>
      </c>
    </row>
    <row r="17" spans="2:5">
      <c r="B17" t="s">
        <v>539</v>
      </c>
      <c r="C17" t="s">
        <v>547</v>
      </c>
      <c r="D17" t="s">
        <v>523</v>
      </c>
      <c r="E17" t="s">
        <v>566</v>
      </c>
    </row>
    <row r="18" spans="2:5">
      <c r="B18" t="s">
        <v>540</v>
      </c>
      <c r="C18" t="s">
        <v>548</v>
      </c>
      <c r="D18" t="s">
        <v>523</v>
      </c>
      <c r="E18" t="s">
        <v>567</v>
      </c>
    </row>
    <row r="19" spans="2:5">
      <c r="B19" t="s">
        <v>541</v>
      </c>
      <c r="C19" t="s">
        <v>549</v>
      </c>
      <c r="D19" t="s">
        <v>523</v>
      </c>
      <c r="E19" t="s">
        <v>568</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7C0CD-3B2A-4DA0-A954-04B702664FC8}">
  <dimension ref="B2:K25"/>
  <sheetViews>
    <sheetView showGridLines="0" workbookViewId="0">
      <selection activeCell="A26" sqref="A26"/>
    </sheetView>
  </sheetViews>
  <sheetFormatPr defaultRowHeight="15"/>
  <cols>
    <col min="1" max="1" width="3.140625" customWidth="1"/>
  </cols>
  <sheetData>
    <row r="2" spans="2:11">
      <c r="B2" s="105" t="s">
        <v>502</v>
      </c>
      <c r="C2" s="106"/>
      <c r="D2" s="106"/>
      <c r="E2" s="106"/>
      <c r="F2" s="106"/>
      <c r="G2" s="106"/>
      <c r="H2" s="106"/>
      <c r="I2" s="106"/>
      <c r="J2" s="106"/>
      <c r="K2" s="107"/>
    </row>
    <row r="3" spans="2:11">
      <c r="B3" s="108"/>
      <c r="K3" s="109"/>
    </row>
    <row r="4" spans="2:11">
      <c r="B4" s="108" t="s">
        <v>503</v>
      </c>
      <c r="K4" s="109"/>
    </row>
    <row r="5" spans="2:11">
      <c r="B5" s="108"/>
      <c r="K5" s="109"/>
    </row>
    <row r="6" spans="2:11">
      <c r="B6" s="110" t="s">
        <v>504</v>
      </c>
      <c r="K6" s="109"/>
    </row>
    <row r="7" spans="2:11">
      <c r="B7" s="110" t="s">
        <v>505</v>
      </c>
      <c r="K7" s="109"/>
    </row>
    <row r="8" spans="2:11">
      <c r="B8" s="110" t="s">
        <v>506</v>
      </c>
      <c r="K8" s="109"/>
    </row>
    <row r="9" spans="2:11">
      <c r="B9" s="110" t="s">
        <v>507</v>
      </c>
      <c r="K9" s="109"/>
    </row>
    <row r="10" spans="2:11">
      <c r="B10" s="110" t="s">
        <v>508</v>
      </c>
      <c r="K10" s="109"/>
    </row>
    <row r="11" spans="2:11">
      <c r="B11" s="110" t="s">
        <v>509</v>
      </c>
      <c r="K11" s="109"/>
    </row>
    <row r="12" spans="2:11">
      <c r="B12" s="110"/>
      <c r="K12" s="109"/>
    </row>
    <row r="13" spans="2:11">
      <c r="B13" s="110" t="s">
        <v>510</v>
      </c>
      <c r="K13" s="109"/>
    </row>
    <row r="14" spans="2:11">
      <c r="B14" s="110" t="s">
        <v>511</v>
      </c>
      <c r="K14" s="109"/>
    </row>
    <row r="15" spans="2:11">
      <c r="B15" s="110"/>
      <c r="K15" s="109"/>
    </row>
    <row r="16" spans="2:11">
      <c r="B16" s="110" t="s">
        <v>512</v>
      </c>
      <c r="K16" s="109"/>
    </row>
    <row r="17" spans="2:11">
      <c r="B17" s="110" t="s">
        <v>513</v>
      </c>
      <c r="K17" s="109"/>
    </row>
    <row r="18" spans="2:11">
      <c r="B18" s="110" t="s">
        <v>514</v>
      </c>
      <c r="K18" s="109"/>
    </row>
    <row r="19" spans="2:11">
      <c r="B19" s="110" t="s">
        <v>515</v>
      </c>
      <c r="K19" s="109"/>
    </row>
    <row r="20" spans="2:11">
      <c r="B20" s="110" t="s">
        <v>516</v>
      </c>
      <c r="K20" s="109"/>
    </row>
    <row r="21" spans="2:11">
      <c r="B21" s="110" t="s">
        <v>517</v>
      </c>
      <c r="K21" s="109"/>
    </row>
    <row r="22" spans="2:11">
      <c r="B22" s="110" t="s">
        <v>518</v>
      </c>
      <c r="K22" s="109"/>
    </row>
    <row r="23" spans="2:11">
      <c r="B23" s="110"/>
      <c r="K23" s="109"/>
    </row>
    <row r="24" spans="2:11">
      <c r="B24" s="110" t="s">
        <v>519</v>
      </c>
      <c r="D24" s="114" t="s">
        <v>520</v>
      </c>
      <c r="K24" s="109"/>
    </row>
    <row r="25" spans="2:11">
      <c r="B25" s="111" t="s">
        <v>708</v>
      </c>
      <c r="C25" s="112"/>
      <c r="D25" s="135" t="s">
        <v>709</v>
      </c>
      <c r="E25" s="112"/>
      <c r="F25" s="112"/>
      <c r="G25" s="112"/>
      <c r="H25" s="112"/>
      <c r="I25" s="112"/>
      <c r="J25" s="112"/>
      <c r="K25" s="113"/>
    </row>
  </sheetData>
  <hyperlinks>
    <hyperlink ref="D24" r:id="rId1" xr:uid="{C1585F6D-E84E-4BDD-BFC6-8C9DE04D69FF}"/>
    <hyperlink ref="D25" r:id="rId2" xr:uid="{A95008B9-006C-4ED2-8260-C9DECD11B083}"/>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58C24-33BE-44DB-863E-82947C8C3CEA}">
  <dimension ref="A1:A16"/>
  <sheetViews>
    <sheetView showGridLines="0" workbookViewId="0">
      <selection activeCell="F14" sqref="F14"/>
    </sheetView>
  </sheetViews>
  <sheetFormatPr defaultRowHeight="15"/>
  <sheetData>
    <row r="1" spans="1:1" ht="18">
      <c r="A1" s="115" t="s">
        <v>569</v>
      </c>
    </row>
    <row r="3" spans="1:1">
      <c r="A3" t="s">
        <v>570</v>
      </c>
    </row>
    <row r="4" spans="1:1">
      <c r="A4" s="116"/>
    </row>
    <row r="5" spans="1:1">
      <c r="A5" s="117" t="s">
        <v>571</v>
      </c>
    </row>
    <row r="6" spans="1:1">
      <c r="A6" s="118"/>
    </row>
    <row r="7" spans="1:1">
      <c r="A7" s="119" t="s">
        <v>572</v>
      </c>
    </row>
    <row r="8" spans="1:1">
      <c r="A8" s="119" t="s">
        <v>573</v>
      </c>
    </row>
    <row r="9" spans="1:1">
      <c r="A9" s="116"/>
    </row>
    <row r="10" spans="1:1">
      <c r="A10" s="117" t="s">
        <v>574</v>
      </c>
    </row>
    <row r="11" spans="1:1">
      <c r="A11" s="118"/>
    </row>
    <row r="12" spans="1:1">
      <c r="A12" s="118" t="s">
        <v>575</v>
      </c>
    </row>
    <row r="13" spans="1:1">
      <c r="A13" s="118" t="s">
        <v>576</v>
      </c>
    </row>
    <row r="14" spans="1:1">
      <c r="A14" s="118" t="s">
        <v>577</v>
      </c>
    </row>
    <row r="15" spans="1:1">
      <c r="A15" s="116"/>
    </row>
    <row r="16" spans="1:1">
      <c r="A16" s="117" t="s">
        <v>578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PromptGenerator</vt:lpstr>
      <vt:lpstr>HowToStudy</vt:lpstr>
      <vt:lpstr>Variables</vt:lpstr>
      <vt:lpstr>FGen_S1</vt:lpstr>
      <vt:lpstr>FGen_S2</vt:lpstr>
      <vt:lpstr>FGen_S3</vt:lpstr>
      <vt:lpstr>FGen_S4</vt:lpstr>
      <vt:lpstr>FGen_S5</vt:lpstr>
      <vt:lpstr>CellReference</vt:lpstr>
      <vt:lpstr>License</vt:lpstr>
      <vt:lpstr>HowTo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2026-06-26T06:07:42Z</dcterms:created>
  <dcterms:modified xsi:type="dcterms:W3CDTF">2026-08-16T23:23:12Z</dcterms:modified>
</cp:coreProperties>
</file>