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9EF19EF4-8574-49D2-BA7B-EBE756EA3050}"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8680" yWindow="75" windowWidth="29040" windowHeight="15720" tabRatio="732" activeTab="3"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9" i="1" l="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W88" i="1" s="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H22" i="1"/>
  <c r="A22" i="1" a="1"/>
  <c r="A22" i="1" s="1"/>
  <c r="AH21" i="1"/>
  <c r="A21" i="1" a="1"/>
  <c r="A21" i="1" s="1"/>
  <c r="AH20" i="1"/>
  <c r="AH19" i="1"/>
  <c r="A19" i="1" a="1"/>
  <c r="A19" i="1" s="1"/>
  <c r="AH18" i="1"/>
  <c r="A18" i="1" a="1"/>
  <c r="A18" i="1" s="1"/>
  <c r="AH17" i="1"/>
  <c r="AH16" i="1"/>
  <c r="AH15" i="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15" i="1" l="1" a="1"/>
  <c r="A15" i="1" s="1"/>
  <c r="A23" i="1" a="1"/>
  <c r="A23"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<sst xmlns="http://schemas.openxmlformats.org/spreadsheetml/2006/main" count="2939" uniqueCount="994">
  <si>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</si>
  <si>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</si>
  <si>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</si>
  <si>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</si>
  <si>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</si>
  <si>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</si>
  <si>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</si>
  <si>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</si>
  <si>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</si>
  <si>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</si>
  <si>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</si>
  <si>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</si>
  <si>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</si>
  <si>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</si>
  <si>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</si>
  <si>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</si>
  <si>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</si>
  <si>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</si>
  <si>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</si>
  <si>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</si>
  <si>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</si>
  <si>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</si>
  <si>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</si>
  <si>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</si>
  <si>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</si>
  <si>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</si>
  <si>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</si>
  <si>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</si>
  <si>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</si>
  <si>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</si>
  <si>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</si>
  <si>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</si>
  <si>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</si>
  <si>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</si>
  <si>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</si>
  <si>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</si>
  <si>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</si>
  <si>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</si>
  <si>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</si>
  <si>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</si>
  <si>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</si>
  <si>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</si>
  <si>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</si>
  <si>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</si>
  <si>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</si>
  <si>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</si>
  <si>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</si>
  <si>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</si>
  <si>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</si>
  <si>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</si>
  <si>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</si>
  <si>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</si>
  <si>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</si>
  <si>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</si>
  <si>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</si>
  <si>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</si>
  <si>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</si>
  <si>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</si>
  <si>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</si>
  <si>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</si>
  <si>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</si>
  <si>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</si>
  <si>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</si>
  <si>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</si>
  <si>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</si>
  <si>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</si>
  <si>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</si>
  <si>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</si>
  <si>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</si>
  <si>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</si>
  <si>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</si>
  <si>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</si>
  <si>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</si>
  <si>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</si>
  <si>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</si>
  <si>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</si>
  <si>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</si>
  <si>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</si>
  <si>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</si>
  <si>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</si>
  <si>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</si>
  <si>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</si>
  <si>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</si>
  <si>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</si>
  <si>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</si>
  <si>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</si>
  <si>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</si>
  <si>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</si>
  <si>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</si>
  <si>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</si>
  <si>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</si>
  <si>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</si>
  <si>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</si>
  <si>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</si>
  <si>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</si>
  <si>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</si>
  <si>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</si>
  <si>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</si>
  <si>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</si>
  <si>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</si>
  <si>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</si>
  <si>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</si>
  <si>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</si>
  <si>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</si>
  <si>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</si>
  <si>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</si>
  <si>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</si>
  <si>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</si>
  <si>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</si>
  <si>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</si>
  <si>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</si>
  <si>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</si>
  <si>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</si>
  <si>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</si>
  <si>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</si>
  <si>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</si>
  <si>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</si>
  <si>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</si>
  <si>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</si>
  <si>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</si>
  <si>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</si>
  <si>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</si>
  <si>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</si>
  <si>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</si>
  <si>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</si>
  <si>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</si>
  <si>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</si>
  <si>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</si>
  <si>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</si>
  <si>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</si>
  <si>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</si>
  <si>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</si>
  <si>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</si>
  <si>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</si>
  <si>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</si>
  <si>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</si>
  <si>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</si>
  <si>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</si>
  <si>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</si>
  <si>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</si>
  <si>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</si>
  <si>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</si>
  <si>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</si>
  <si>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</si>
  <si>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</si>
  <si>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</si>
  <si>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</si>
  <si>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</si>
  <si>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</si>
  <si>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</si>
  <si>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</si>
  <si>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</si>
  <si>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</si>
  <si>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</si>
  <si>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</si>
  <si>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</si>
  <si>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</si>
  <si>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</si>
  <si>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</si>
  <si>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</si>
  <si>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</si>
  <si>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</si>
  <si>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</si>
  <si>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</si>
  <si>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</si>
  <si>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</si>
  <si>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</si>
  <si>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</si>
  <si>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</si>
  <si>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</si>
  <si>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</si>
  <si>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</si>
  <si>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</si>
  <si>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</si>
  <si>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</si>
  <si>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</si>
  <si>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</si>
  <si>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</si>
  <si>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</si>
  <si>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</si>
  <si>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</si>
  <si>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</si>
  <si>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</si>
  <si>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</si>
  <si>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</si>
  <si>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</si>
  <si>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</si>
  <si>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</si>
  <si>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</si>
  <si>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</si>
  <si>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</si>
  <si>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</si>
  <si>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</si>
  <si>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</si>
  <si>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</si>
  <si>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</si>
  <si>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</si>
  <si>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</si>
  <si>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</si>
  <si>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</si>
  <si>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</si>
  <si>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</si>
  <si>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</si>
  <si>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</si>
  <si>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</si>
  <si>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</si>
  <si>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</si>
  <si>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</si>
  <si>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</si>
  <si>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</si>
  <si>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</si>
  <si>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</si>
  <si>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</si>
  <si>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</si>
  <si>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</si>
  <si>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</si>
  <si>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</si>
  <si>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</si>
  <si>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</si>
  <si>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</si>
  <si>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</si>
  <si>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</si>
  <si>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</si>
  <si>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</si>
  <si>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</si>
  <si>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</si>
  <si>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</si>
  <si>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</si>
  <si>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</si>
  <si>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</si>
  <si>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</si>
  <si>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</si>
  <si>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</si>
  <si>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</si>
  <si>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</si>
  <si>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</si>
  <si>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</si>
  <si>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</si>
  <si>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</si>
  <si>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</si>
  <si>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</si>
  <si>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</si>
  <si>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</si>
  <si>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</si>
  <si>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</si>
  <si>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</si>
  <si>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</si>
  <si>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</si>
  <si>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</si>
  <si>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</si>
  <si>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</si>
  <si>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</si>
  <si>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</si>
  <si>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</si>
  <si>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</si>
  <si>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</si>
  <si>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</si>
  <si>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</si>
  <si>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</si>
  <si>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</si>
  <si>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</si>
  <si>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</si>
  <si>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</si>
  <si>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</si>
  <si>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</si>
  <si>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</si>
  <si>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</si>
  <si>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</si>
  <si>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</si>
  <si>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</si>
  <si>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</si>
  <si>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</si>
  <si>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</si>
  <si>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</si>
  <si>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</si>
  <si>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</si>
  <si>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</si>
  <si>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</si>
  <si>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</si>
  <si>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</si>
  <si>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</si>
  <si>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</si>
  <si>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</si>
  <si>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</si>
  <si>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</si>
  <si>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</si>
  <si>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</si>
  <si>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</si>
  <si>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</si>
  <si>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</si>
  <si>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</si>
  <si>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</si>
  <si>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</si>
  <si>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</si>
  <si>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</si>
  <si>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</si>
  <si>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</si>
  <si>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</si>
  <si>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</si>
  <si>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</si>
  <si>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</si>
  <si>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</si>
  <si>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</si>
  <si>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</si>
  <si>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</si>
  <si>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</si>
  <si>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</si>
  <si>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</si>
  <si>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</si>
  <si>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</si>
  <si>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</si>
  <si>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</si>
  <si>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</si>
  <si>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</si>
  <si>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</si>
  <si>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</si>
  <si>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</si>
  <si>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</si>
  <si>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</si>
  <si>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</si>
  <si>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</si>
  <si>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</si>
  <si>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</si>
  <si>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</si>
  <si>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</si>
  <si>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</si>
  <si>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</si>
  <si>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</si>
  <si>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</si>
  <si>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</si>
  <si>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</si>
  <si>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</si>
  <si>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</si>
  <si>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</si>
  <si>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</si>
  <si>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</si>
  <si>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</si>
  <si>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</si>
  <si>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</si>
  <si>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</si>
  <si>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</si>
  <si>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</si>
  <si>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</si>
  <si>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</si>
  <si>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</si>
  <si>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</si>
  <si>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</si>
  <si>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</si>
  <si>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</si>
  <si>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</si>
  <si>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</si>
  <si>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</si>
  <si>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</si>
  <si>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</si>
  <si>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</si>
  <si>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</si>
  <si>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</si>
  <si>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</si>
  <si>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</si>
  <si>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</si>
  <si>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</si>
  <si>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</si>
  <si>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</si>
  <si>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</si>
  <si>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</si>
  <si>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</si>
  <si>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</si>
  <si>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</si>
  <si>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</si>
  <si>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</si>
  <si>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</si>
  <si>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</si>
  <si>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</si>
  <si>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</si>
  <si>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</si>
  <si>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</si>
  <si>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</si>
  <si>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</si>
  <si>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</si>
  <si>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</si>
  <si>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</si>
  <si>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</si>
  <si>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</si>
  <si>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</si>
  <si>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</si>
  <si>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</si>
  <si>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</si>
  <si>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</si>
  <si>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</si>
  <si>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</si>
  <si>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</si>
  <si>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</si>
  <si>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</si>
  <si>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</si>
  <si>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</si>
  <si>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</si>
  <si>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</si>
  <si>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</si>
  <si>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</si>
  <si>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</si>
  <si>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</si>
  <si>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</si>
  <si>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</si>
  <si>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</si>
  <si>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</si>
  <si>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</si>
  <si>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</si>
  <si>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</si>
  <si>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</si>
  <si>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</si>
  <si>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</si>
  <si>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</si>
  <si>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</si>
  <si>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</si>
  <si>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</si>
  <si>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</si>
  <si>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</si>
  <si>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</si>
  <si>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</si>
  <si>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</si>
  <si>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</si>
  <si>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</si>
  <si>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</si>
  <si>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</si>
  <si>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</si>
  <si>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</si>
  <si>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</si>
  <si>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</si>
  <si>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</si>
  <si>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</si>
  <si>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</si>
  <si>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</si>
  <si>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</si>
  <si>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</si>
  <si>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</si>
  <si>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</si>
  <si>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</si>
  <si>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</si>
  <si>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</si>
  <si>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</si>
  <si>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</si>
  <si>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</si>
  <si>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</si>
  <si>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</si>
  <si>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</si>
  <si>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</si>
  <si>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</si>
  <si>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</si>
  <si>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</si>
  <si>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</si>
  <si>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</si>
  <si>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</si>
  <si>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</si>
  <si>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</si>
  <si>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</si>
  <si>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</si>
  <si>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</si>
  <si>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</si>
  <si>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</si>
  <si>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</si>
  <si>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</si>
  <si>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</si>
  <si>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</si>
  <si>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</si>
  <si>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</si>
  <si>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</si>
  <si>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</si>
  <si>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</si>
  <si>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</si>
  <si>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</si>
  <si>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</si>
  <si>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</si>
  <si>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</si>
  <si>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</si>
  <si>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</si>
  <si>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</si>
  <si>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</si>
  <si>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</si>
  <si>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</si>
  <si>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</si>
  <si>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</si>
  <si>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</si>
  <si>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</si>
  <si>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</si>
  <si>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</si>
  <si>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</si>
  <si>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</si>
  <si>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</si>
  <si>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</si>
  <si>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</si>
  <si>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</si>
  <si>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</si>
  <si>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</si>
  <si>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</si>
  <si>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</si>
  <si>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</si>
  <si>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</si>
  <si>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</si>
  <si>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</si>
  <si>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</si>
  <si>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</si>
  <si>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</si>
  <si>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</si>
  <si>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</si>
  <si>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</si>
  <si>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</si>
  <si>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</si>
  <si>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</si>
  <si>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</si>
  <si>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</si>
  <si>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</si>
  <si>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</si>
  <si>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</si>
  <si>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</si>
  <si>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</si>
  <si>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</si>
  <si>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</si>
  <si>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</si>
  <si>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</si>
  <si>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</si>
  <si>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</si>
  <si>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</si>
  <si>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</si>
  <si>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</si>
  <si>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</si>
  <si>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</si>
  <si>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</si>
  <si>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</si>
  <si>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</si>
  <si>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</si>
  <si>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</si>
  <si>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</si>
  <si>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</si>
  <si>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</si>
  <si>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</si>
  <si>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</si>
  <si>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</si>
  <si>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</si>
  <si>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</si>
  <si>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</si>
  <si>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</si>
  <si>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</si>
  <si>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</si>
  <si>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</si>
  <si>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</si>
  <si>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</si>
  <si>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</si>
  <si>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</si>
  <si>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</si>
  <si>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</si>
  <si>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</si>
  <si>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</si>
  <si>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</si>
  <si>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</si>
  <si>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</si>
  <si>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</si>
  <si>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</si>
  <si>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</si>
  <si>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</si>
  <si>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</si>
  <si>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</si>
  <si>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</si>
  <si>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</si>
  <si>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</si>
  <si>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</si>
  <si>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</si>
  <si>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</si>
  <si>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</si>
  <si>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</si>
  <si>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</si>
  <si>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</si>
  <si>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</si>
  <si>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</si>
  <si>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</si>
  <si>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</si>
  <si>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</si>
  <si>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</si>
  <si>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</si>
  <si>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</si>
  <si>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</si>
  <si>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</si>
  <si>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</si>
  <si>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</si>
  <si>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</si>
  <si>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</si>
  <si>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</si>
  <si>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</si>
  <si>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</si>
  <si>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</si>
  <si>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</si>
  <si>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</si>
  <si>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</si>
  <si>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</si>
  <si>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</si>
  <si>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</si>
  <si>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</si>
  <si>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</si>
  <si>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</si>
  <si>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</si>
  <si>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</si>
  <si>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</si>
  <si>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</si>
  <si>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</si>
  <si>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</si>
  <si>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</si>
  <si>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</si>
  <si>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</si>
  <si>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</si>
  <si>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</si>
  <si>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</si>
  <si>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</si>
  <si>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</si>
  <si>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</si>
  <si>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</si>
  <si>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</si>
  <si>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</si>
  <si>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</si>
  <si>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</si>
  <si>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</si>
  <si>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</si>
  <si>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</si>
  <si>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</si>
  <si>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</si>
  <si>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</si>
  <si>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</si>
  <si>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</si>
  <si>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</si>
  <si>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</si>
  <si>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</si>
  <si>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</si>
  <si>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</si>
  <si>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</si>
  <si>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</si>
  <si>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</si>
  <si>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</si>
  <si>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</si>
  <si>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</si>
  <si>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</si>
  <si>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</si>
  <si>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</si>
  <si>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</si>
  <si>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</si>
  <si>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</si>
  <si>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</si>
  <si>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</si>
  <si>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</si>
  <si>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</si>
  <si>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</si>
  <si>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</si>
  <si>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</si>
  <si>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</si>
  <si>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</si>
  <si>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</si>
  <si>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</si>
  <si>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</si>
  <si>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</si>
  <si>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</si>
  <si>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</si>
  <si>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</si>
  <si>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</si>
  <si>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</si>
  <si>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</si>
  <si>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</si>
  <si>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</si>
  <si>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</si>
  <si>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</si>
  <si>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</si>
  <si>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</si>
  <si>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</si>
  <si>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</si>
  <si>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</si>
  <si>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</si>
  <si>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</si>
  <si>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</si>
  <si>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</si>
  <si>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</si>
  <si>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</si>
  <si>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</si>
  <si>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</si>
  <si>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</si>
  <si>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</si>
  <si>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</si>
  <si>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</si>
  <si>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</si>
  <si>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</si>
  <si>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</si>
  <si>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</si>
  <si>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</si>
  <si>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</si>
  <si>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</si>
  <si>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</si>
  <si>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</si>
  <si>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</si>
  <si>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</si>
  <si>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</si>
  <si>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</si>
  <si>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</si>
  <si>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</si>
  <si>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</si>
  <si>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</si>
  <si>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</si>
  <si>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</si>
  <si>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</si>
  <si>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</si>
  <si>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</si>
  <si>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</si>
  <si>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</si>
  <si>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Python Core &amp; Scripting</t>
  </si>
  <si>
    <t>Demonstrate core console output, length evaluation, string representation, and interactive help using print(), len(), str(), and help().</t>
  </si>
  <si>
    <t>Syntax Fundamentals &amp; Styling (print(), len(), str(), help())</t>
  </si>
  <si>
    <t>Evaluate object identity, dynamic variable types, and memory cleanup using type(), id(), del, and isinstance().</t>
  </si>
  <si>
    <t>Variables &amp; Dynamic Typing (type(), id(), del, isinstance())</t>
  </si>
  <si>
    <t>Perform explicit type casting across primitive data types using int(), float(), str(), bool(), and list().</t>
  </si>
  <si>
    <t>Type Casting &amp; Conversion (int(), float(), str(), bool(), list())</t>
  </si>
  <si>
    <t>Manipulate numerical representations and evaluate precision using int(), float(), complex(), int.bit_length(), and float.is_integer().</t>
  </si>
  <si>
    <t>Numeric Types (int(), float(), complex(), int.bit_length(), float.is_integer())</t>
  </si>
  <si>
    <t>Execute basic arithmetic operations using +, -, *, /, and //.</t>
  </si>
  <si>
    <t>Basic Arithmetic Operators (+, -, *, /, //)</t>
  </si>
  <si>
    <t>Evaluate advanced arithmetic and compound assignment operations using %, **, +=, -=, and *=.</t>
  </si>
  <si>
    <t>Advanced Arithmetic Operators (%, **, +=, -=, *=)</t>
  </si>
  <si>
    <t>Develop a Python script consolidating Runtime Inspection, Variable Typing, Arithmetic Operations, and Type Casting.</t>
  </si>
  <si>
    <t>Project 01: Core Syntax &amp; Mathematical Foundations</t>
  </si>
  <si>
    <t>Compare values and evaluate equality using ==, !=, &lt;, &gt;, and &lt;=.</t>
  </si>
  <si>
    <t>Comparison Operators (==, !=, &lt;, &gt;, &lt;=)</t>
  </si>
  <si>
    <t>Build compound conditional logic and object identity checks using and, or, not, is, and is not.</t>
  </si>
  <si>
    <t>Logical &amp; Identity Operators (and, or, not, is, is not)</t>
  </si>
  <si>
    <t>Perform bitwise manipulations and shifting operations using &amp;, ,, ^, ~, and &lt;&lt;.</t>
  </si>
  <si>
    <t>Bitwise Operators (&amp;, , ^, ~, &lt;&lt;)</t>
  </si>
  <si>
    <t>Apply built-in mathematical functions using min(), max(), sum(), pow(), and abs().</t>
  </si>
  <si>
    <t>Built-in Mathematical Functions (min(), max(), sum(), pow(), abs())</t>
  </si>
  <si>
    <t>Perform sequence extraction, slicing, and length calculations on strings using str(), len(), slice(), and [].</t>
  </si>
  <si>
    <t>String Indexing &amp; Slicing (str(), len(), slice(), [])</t>
  </si>
  <si>
    <t>Format dynamic string outputs using f-strings, format(), and %.</t>
  </si>
  <si>
    <t>String Formatting Mechanics (f-strings, format(), %)</t>
  </si>
  <si>
    <t>Clean, sanitize, and alter string casing using lower(), upper(), capitalize(), strip(), and replace().</t>
  </si>
  <si>
    <t>String Case &amp; Cleaning Methods (lower(), upper(), capitalize(), strip(), replace())</t>
  </si>
  <si>
    <t>Build a Text Processing Utility consolidating Comparison Logic, Bitwise Operations, and String Formatting.</t>
  </si>
  <si>
    <t>Project 02: Bitwise Logic &amp; String Formatting Engine</t>
  </si>
  <si>
    <t>Inspect and search substring elements within text using count(), find(), index(), startswith(), and endswith().</t>
  </si>
  <si>
    <t>String Search &amp; Inspection Methods (count(), find(), index(), startswith(), endswith())</t>
  </si>
  <si>
    <t>Partition, split, and rejoin text streams using split(), rsplit(), splitlines(), partition(), and join().</t>
  </si>
  <si>
    <t>String Splitting &amp; Joining Methods (split(), rsplit(), splitlines(), partition(), join())</t>
  </si>
  <si>
    <t>Match and substitute regular expression patterns using re.search(), re.match(), re.findall(), and re.sub().</t>
  </si>
  <si>
    <t>Regular Expression Pattern Matching (re.search(), re.match(), re.findall(), re.sub())</t>
  </si>
  <si>
    <t>Compile and split regular expressions using re.compile(), re.split(), Pattern.search(), and Pattern.findall().</t>
  </si>
  <si>
    <t>Regular Expression Compilation &amp; Splitting (re.compile(), re.split(), Pattern.search(), Pattern.findall())</t>
  </si>
  <si>
    <t>Evaluate truthiness values and non-boolean types using bool(), None, True, and False.</t>
  </si>
  <si>
    <t>Boolean Logic &amp; Truthiness (bool(), None, True, False)</t>
  </si>
  <si>
    <t>Implement multi-way conditional decision paths using if, elif, and else.</t>
  </si>
  <si>
    <t>Conditional Branching (if, elif, else)</t>
  </si>
  <si>
    <t>Assign variables within conditional expressions and loop evaluations using :=, if, and while.</t>
  </si>
  <si>
    <t>Assignment Expressions (:=, if, while)</t>
  </si>
  <si>
    <t>Create a Regex Log Parser consolidating Text Splitting, Regular Expressions, and Conditional Logic.</t>
  </si>
  <si>
    <t>Project 03: Pattern Matching &amp; Text Parsing Pipeline</t>
  </si>
  <si>
    <t>Evaluate structural pattern matching cases using match, case, and _.</t>
  </si>
  <si>
    <t>Structural Pattern Matching Mechanics (match, case, _)</t>
  </si>
  <si>
    <t>Implement guard clauses and pattern aliases in structural matching using match, case, if, as, and ,.</t>
  </si>
  <si>
    <t>Pattern Matching Guards &amp; Captures (match, case, if, as, ,)</t>
  </si>
  <si>
    <t>Control iterative execution loops and state flow using while, break, continue, and else.</t>
  </si>
  <si>
    <t>While Loops &amp; State Control (while, break, continue, else)</t>
  </si>
  <si>
    <t>Traverse sequence collections and manage loop state using for, in, break, continue, and else.</t>
  </si>
  <si>
    <t>For Loops &amp; Iterable Traversal (for, in, break, continue, else)</t>
  </si>
  <si>
    <t>Generate indexed and parallel iteration sequences using range(), enumerate(), zip(), reversed(), and sorted().</t>
  </si>
  <si>
    <t>Built-in Sequence Iterators (range(), enumerate(), zip(), reversed(), sorted())</t>
  </si>
  <si>
    <t>Construct and copy mutable list structures in memory using list(), [], len(), and copy().</t>
  </si>
  <si>
    <t>List Creation &amp; Memory Model (list(), [], len(), copy())</t>
  </si>
  <si>
    <t>Modify list elements, perform slice assignments, and remove elements using del, append(), extend(), and insert().</t>
  </si>
  <si>
    <t>List Slicing &amp; Modification (del, append(), extend(), insert())</t>
  </si>
  <si>
    <t>Develop an In-Memory Data Manager consolidating Structural Pattern Matching, Loops, and List Modifications.</t>
  </si>
  <si>
    <t>Project 04: Sequence Management &amp; Pattern Matching</t>
  </si>
  <si>
    <t>Remove and reorder list elements using pop(), remove(), clear(), sort(), and reverse().</t>
  </si>
  <si>
    <t>List Removal &amp; Ordering Methods (pop(), remove(), clear(), sort(), reverse())</t>
  </si>
  <si>
    <t>Construct immutable tuples and inspect elements using tuple(), (), count(), and index().</t>
  </si>
  <si>
    <t>Tuple Creation &amp; Operations (tuple(), (), count(), index())</t>
  </si>
  <si>
    <t>Construct dictionary key-value pairs and inspect hashability using dict(), {}, hash(), and len().</t>
  </si>
  <si>
    <t>Dictionary Creation &amp; Hashing (dict(), {}, hash(), len())</t>
  </si>
  <si>
    <t>Access and mutate dictionary elements safely using get(), setdefault(), update(), pop(), and del.</t>
  </si>
  <si>
    <t>Dictionary Access &amp; Mutation (get(), setdefault(), update(), pop(), del)</t>
  </si>
  <si>
    <t>Retrieve dictionary views and clear mappings using keys(), values(), items(), popitem(), and clear().</t>
  </si>
  <si>
    <t>Dictionary Inspection Methods (keys(), values(), items(), popitem(), clear())</t>
  </si>
  <si>
    <t>Construct unordered sets and mutate unique elements using set(), add(), remove(), discard(), and clear().</t>
  </si>
  <si>
    <t>Set Fundamentals &amp; Modification (set(), add(), remove(), discard(), clear())</t>
  </si>
  <si>
    <t>Perform mathematical set operations using union(), intersection(), difference(), and symmetric_difference().</t>
  </si>
  <si>
    <t>Set Mathematical Operations (union(), intersection(), difference(), symmetric_difference())</t>
  </si>
  <si>
    <t>Create a Data Deduplication &amp; Relational Matrix Tool consolidating Tuples, Dictionaries, and Sets.</t>
  </si>
  <si>
    <t>Project 05: Dictionary &amp; Set Manipulation Engine</t>
  </si>
  <si>
    <t>Perform set relational testing and create immutable sets using issubset(), issuperset(), isdisjoint(), and frozenset().</t>
  </si>
  <si>
    <t>Set Relational Testing &amp; Frozensets (issubset(), issuperset(), isdisjoint(), frozenset())</t>
  </si>
  <si>
    <t>Perform optimized data counting and error-free grouping using collections.Counter(), collections.defaultdict(), most_common(), and elements().</t>
  </si>
  <si>
    <t>Specialized Collections: Counter &amp; Defaultdict (collections.Counter(), collections.defaultdict(), most_common(), elements())</t>
  </si>
  <si>
    <t>Manage double-ended queues and lightweight immutable records using collections.deque(), collections.namedtuple(), appendleft(), and popleft().</t>
  </si>
  <si>
    <t>Specialized Collections: Deque &amp; Namedtuple (collections.deque(), collections.namedtuple(), appendleft(), popleft())</t>
  </si>
  <si>
    <t>Construct list comprehensions with conditional filtering using for, in, if, and else.</t>
  </si>
  <si>
    <t>List Comprehensions (for, in, if, else)</t>
  </si>
  <si>
    <t>Transform and construct dynamic dictionaries and sets using for, in, if, and {}.</t>
  </si>
  <si>
    <t>Dictionary &amp; Set Comprehensions (for, in, if, {})</t>
  </si>
  <si>
    <t>Implement manual sequence traversal following the iterator protocol using iter(), next(), and StopIteration.</t>
  </si>
  <si>
    <t>Iterators &amp; The Iterator Protocol (iter(), next(), StopIteration)</t>
  </si>
  <si>
    <t>Create memory-efficient lazy iterators and generator expressions using yield, next(), and iter().</t>
  </si>
  <si>
    <t>Generator Functions &amp; Expressions (yield, next(), iter())</t>
  </si>
  <si>
    <t>Build a High-Performance Analytics Pipeline consolidating Specialized Collections, Comprehensions, and Generators.</t>
  </si>
  <si>
    <t>Project 06: High-Performance Data Streaming Engine</t>
  </si>
  <si>
    <t>Control generator execution flow and sub-generator delegation using send(), close(), throw(), and yield from.</t>
  </si>
  <si>
    <t>Advanced Generator Mechanics (send(), close(), throw(), yield from)</t>
  </si>
  <si>
    <t>Generate infinite and chained sequences using itertools.count(), itertools.cycle(), itertools.repeat(), itertools.chain(), and itertools.islice().</t>
  </si>
  <si>
    <t>Itertools Infinite &amp; Chaining Mechanics (itertools.count(), itertools.cycle(), itertools.repeat(), itertools.chain(), itertools.islice())</t>
  </si>
  <si>
    <t>Perform cumulative aggregations and predicate grouping using itertools.accumulate(), itertools.groupby(), itertools.starmap(), and itertools.filterfalse().</t>
  </si>
  <si>
    <t>Itertools Accumulation &amp; Grouping (itertools.accumulate(), itertools.groupby(), itertools.starmap(), itertools.filterfalse())</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</si>
  <si>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</si>
  <si>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</si>
  <si>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Pass positional arguments, keyword parameters, and handle default values using def, return, and None.</t>
  </si>
  <si>
    <t>Positional &amp; Default Arguments (def, return, None)</t>
  </si>
  <si>
    <t>Accept flexible positional and keyword arguments using *args and **kwargs.</t>
  </si>
  <si>
    <t>Arbitrary Arguments &amp; Unpacking (*args, **kwargs)</t>
  </si>
  <si>
    <t>Develop a Combinatorial Functional Toolkit consolidating Itertools, Generator Mechanics, and Flexible Function Signatures.</t>
  </si>
  <si>
    <t>Project 07: Advanced Iteration &amp; Functional Dispatch</t>
  </si>
  <si>
    <t>Manage variable scope lookup and scope modifications using global, nonlocal, locals(), and globals().</t>
  </si>
  <si>
    <t>Variable Scope &amp; Namespaces (global, nonlocal, locals(), globals())</t>
  </si>
  <si>
    <t>Treat functions as first-class objects and verify callables using callable(), map(), and filter().</t>
  </si>
  <si>
    <t>First-Class Functions &amp; Callables (callable(), map(), filter())</t>
  </si>
  <si>
    <t>Construct anonymous single-expression functions using lambda, map(), filter(), and sorted().</t>
  </si>
  <si>
    <t>Lambda Expressions (lambda, map(), filter(), sorted())</t>
  </si>
  <si>
    <t>Encapsulate free variables and retain state across function calls using def, return, and nonlocal.</t>
  </si>
  <si>
    <t>Closures &amp; Enclosing Scope (def, return, nonlocal)</t>
  </si>
  <si>
    <t>Apply functional transformation and evaluation built-ins using map(), filter(), all(), any(), and eval().</t>
  </si>
  <si>
    <t>Functional Built-ins (map(), filter(), all(), any(), eval())</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</si>
  <si>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</si>
  <si>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</si>
  <si>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Construct function decorators and preserve metadata using @, functools.wraps(), def, and return.</t>
  </si>
  <si>
    <t>Function Decorators (@, functools.wraps(), def, return)</t>
  </si>
  <si>
    <t>Build a Functional Caching &amp; Decorator Framework consolidating Closures, Functools, and Function Decorators.</t>
  </si>
  <si>
    <t>Project 08: Functional Metaprogramming &amp; Caching Engine</t>
  </si>
  <si>
    <t>Intercept and handle runtime exceptions gracefully using try, except, and as.</t>
  </si>
  <si>
    <t>Basic Exception Handling (try, except, as)</t>
  </si>
  <si>
    <t>Control advanced exception execution flow and suppress errors using try, except, else, finally, and contextlib.suppress().</t>
  </si>
  <si>
    <t>Advanced Exception Control Flow (try, except, else, finally, contextlib.suppress())</t>
  </si>
  <si>
    <t>Trigger custom exceptions and re-raise caught errors using raise, from, and Exception().</t>
  </si>
  <si>
    <t>Raising &amp; Re-raising Exceptions (raise, from, Exception())</t>
  </si>
  <si>
    <t>Enforce program invariant checks and handle diagnostic warnings using assert, warnings.warn(), and warnings.filterwarnings().</t>
  </si>
  <si>
    <t>Warnings &amp; Assertions (assert, warnings.warn(), warnings.filterwarnings())</t>
  </si>
  <si>
    <t>Yes</t>
  </si>
  <si>
    <t>Perform basic file reading and writing operations using open(), read(), write(), and close().</t>
  </si>
  <si>
    <t>Basic File I/O Mechanics (open(), read(), write(), close())</t>
  </si>
  <si>
    <t>Manage safe file I/O operations with context managers using open(), with, read(), write(), and readlines().</t>
  </si>
  <si>
    <t>Context Managers &amp; Text Processing (open(), with, read(), write(), readlines())</t>
  </si>
  <si>
    <t>Create custom context managers using @contextlib.contextmanager, yield, and with.</t>
  </si>
  <si>
    <t>Custom Context Managers (contextlib.contextmanager, yield, with)</t>
  </si>
  <si>
    <t>Build a Transactional File Processor consolidating Exception Control, Assertions, File I/O, and Context Managers.</t>
  </si>
  <si>
    <t>Project 09: Robust File &amp; Exception Management Pipeline</t>
  </si>
  <si>
    <t>Manipulate binary stream buffers and byte positioning using open(), flush(), tell(), seek(), and io.BytesIO().</t>
  </si>
  <si>
    <t>Binary File Operations (open(), flush(), tell(), seek(), io.BytesIO())</t>
  </si>
  <si>
    <t>Navigate and inspect file system paths using pathlib.Path(), exists(), is_file(), is_dir(), and resolve().</t>
  </si>
  <si>
    <t>Modern Path Manipulation with pathlib (pathlib.Path(), exists(), is_file(), is_dir(), resolve())</t>
  </si>
  <si>
    <t>Scan directories and traverse file trees recursively using Path.iterdir(), Path.glob(), Path.rglob(), and os.walk().</t>
  </si>
  <si>
    <t>Directory Traversal &amp; Scanning (Path.iterdir(), Path.glob(), Path.rglob(), os.walk())</t>
  </si>
  <si>
    <t>Serialize and deserialize structured JSON data using json.dumps(), json.dump(), json.loads(), and json.load().</t>
  </si>
  <si>
    <t>JSON Serialization &amp; Deserialization (json.dumps(), json.dump(), json.loads(), json.load())</t>
  </si>
  <si>
    <t>Parse and write tabular CSV files using csv.reader(), csv.DictReader(), csv.writer(), and csv.DictWriter().</t>
  </si>
  <si>
    <t>CSV File Operations (csv.reader(), csv.DictReader(), csv.writer(), csv.DictWriter())</t>
  </si>
  <si>
    <t>Manipulate dates, times, and calculate temporal durations using datetime.date(), datetime.time(), datetime.datetime(), datetime.now(), and datetime.timedelta().</t>
  </si>
  <si>
    <t>Temporal Data: Dates &amp; Times (datetime.date(), datetime.time(), datetime.datetime(), datetime.now(), datetime.timedelta())</t>
  </si>
  <si>
    <t>Format and parse temporal strings and timestamps using strftime(), strptime(), isoformat(), time.time(), and time.sleep().</t>
  </si>
  <si>
    <t>Temporal Formatting &amp; Parsing (strftime(), strptime(), isoformat(), time.time(), time.sleep())</t>
  </si>
  <si>
    <t>Create an Automated Data Archival Engine consolidating Binary I/O, Pathlib, JSON/CSV Parsing, and Date Utilities.</t>
  </si>
  <si>
    <t>Project 10: Multi-Format Data Parser &amp; Archival Engine</t>
  </si>
  <si>
    <t>Execute HTTP GET requests and extract JSON response payloads using requests.get(), Response.status_code, Response.json(), and Response.text.</t>
  </si>
  <si>
    <t>HTTP Basics &amp; Requests Payload (requests.get(), Response.status_code, Response.json(), Response.text)</t>
  </si>
  <si>
    <t>Inject custom headers and URL parameters into HTTP requests using requests.get(), params, and headers.</t>
  </si>
  <si>
    <t>Advanced Requests: Parameters &amp; Headers (requests.get(), params, headers)</t>
  </si>
  <si>
    <t>Transmit JSON payloads and handle network errors using requests.post(), json, timeout, and raise_for_status().</t>
  </si>
  <si>
    <t>Advanced Requests: POST &amp; Error Handling (requests.post(), json, timeout, raise_for_status())</t>
  </si>
  <si>
    <t>Navigate paginated REST APIs and cursor-based responses using requests.get(), params, response.json(), and while.</t>
  </si>
  <si>
    <t>API Pagination &amp; Cursor Navigation (requests.get(), params, response.json(), while)</t>
  </si>
  <si>
    <t>Access environment variables and query operating system paths using os.environ, os.getenv(), os.putenv(), os.getcwd(), and os.chdir().</t>
  </si>
  <si>
    <t>OS &amp; Environment Variables (os.environ, os.getenv(), os.putenv(), os.getcwd(), os.chdir())</t>
  </si>
  <si>
    <t>Load environment secrets safely from .env files using dotenv.load_dotenv(), dotenv.dotenv_values(), and os.getenv().</t>
  </si>
  <si>
    <t>Managing Secrets with python-dotenv (dotenv.load_dotenv(), dotenv.dotenv_values(), os.getenv())</t>
  </si>
  <si>
    <t>Inspect runtime properties and exit script execution using sys.version, sys.platform, sys.exit(), sys.path, and sys.modules.</t>
  </si>
  <si>
    <t>System &amp; Runtime Interaction (sys.version, sys.platform, sys.exit(), sys.path, sys.modules)</t>
  </si>
  <si>
    <t>Develop a Web API Data Collector consolidating HTTP Requests, Error Handling, Pagination, and Dotenv Configuration.</t>
  </si>
  <si>
    <t>Project 11: Production REST API Integration Client</t>
  </si>
  <si>
    <t>Read from standard input and manipulate output streams using sys.stdin.read(), sys.stdout.write(), sys.stderr.write(), and sys.stdout.flush().</t>
  </si>
  <si>
    <t>Standard Streams &amp; Redirection (sys.stdin.read(), sys.stdout.write(), sys.stderr.write(), sys.stdout.flush())</t>
  </si>
  <si>
    <t>Manipulate file system directories and move files using os.mkdir(), os.remove(), os.rename(), shutil.copy(), and shutil.rmtree().</t>
  </si>
  <si>
    <t>File System Operations with os &amp; shutil (os.mkdir(), os.remove(), os.rename(), shutil.copy(), shutil.rmtree())</t>
  </si>
  <si>
    <t>Execute external system commands and capture execution results using subprocess.run(), capture_output, text, and check.</t>
  </si>
  <si>
    <t>Subprocess Execution Part 1 (subprocess.run(), capture_output, text, check)</t>
  </si>
  <si>
    <t>Manage interactive processes and pipe standard I/O streams using subprocess.Popen(), communicate(), poll(), wait(), and kill().</t>
  </si>
  <si>
    <t>Subprocess Execution Part 2 (subprocess.Popen(), communicate(), poll(), wait(), kill())</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</si>
  <si>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</si>
  <si>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</si>
  <si>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Architect custom logging pipelines and formatters using logging.getLogger(), logging.StreamHandler(), logging.FileHandler(), and logging.Formatter().</t>
  </si>
  <si>
    <t>Advanced Logging: Handlers &amp; Formatters (logging.getLogger(), logging.StreamHandler(), logging.FileHandler(), logging.Formatter())</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</si>
  <si>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</si>
  <si>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</si>
  <si>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Intercept OS termination signals and register shutdown hooks using atexit.register(), signal.signal(), signal.SIGINT, and signal.SIGTERM.</t>
  </si>
  <si>
    <t>Script Shutdown Hooks &amp; System Signals (atexit.register(), signal.signal(), signal.SIGINT, signal.SIGTERM)</t>
  </si>
  <si>
    <t>Build a System Automation Utility consolidating Subprocesses, Custom Logging Pipelines, Temporary Archiving, and OS Shutdown Signals.</t>
  </si>
  <si>
    <t>Project 12: Automated System Maintenance &amp; Archival Service</t>
  </si>
  <si>
    <t>Structural script execution flow and standalone module checks using __name__, sys.exit(), and print().</t>
  </si>
  <si>
    <t>Script Execution Architecture (name, sys.exit(), print())</t>
  </si>
  <si>
    <t>Parse positional command-line arguments manually using sys.argv, len(), int(), and str().</t>
  </si>
  <si>
    <t>Basic Command-Line Arguments (sys.argv, len(), int(), str())</t>
  </si>
  <si>
    <t>Build declarative CLI interfaces using argparse.ArgumentParser(), add_argument(), and parse_args().</t>
  </si>
  <si>
    <t>Argparse Fundamentals (argparse.ArgumentParser(), add_argument(), parse_args())</t>
  </si>
  <si>
    <t>Enforce CLI argument validation and flag options using add_argument(), action, default, choices, and type.</t>
  </si>
  <si>
    <t>Argparse Optional Flags &amp; Validation (add_argument(), action, default, choices, type)</t>
  </si>
  <si>
    <t>Prompt for interactive user input and secure password entries using input(), getpass.getpass(), str(), and int().</t>
  </si>
  <si>
    <t>Interactive Terminal Input &amp; Password Prompting (input(), getpass.getpass(), str(), int())</t>
  </si>
  <si>
    <t>Profile script execution times and measure code performance using timeit.timeit(), timeit.repeat(), and time.perf_counter().</t>
  </si>
  <si>
    <t>Code Performance Measurement &amp; Benchmarking (timeit.timeit(), timeit.repeat(), time.perf_counter())</t>
  </si>
  <si>
    <t>Define asynchronous coroutines and manage event loop execution using async, await, asyncio.run(), and asyncio.get_event_loop().</t>
  </si>
  <si>
    <t>Asynchronous Concepts &amp; Event Loop (async, await, asyncio.run(), asyncio.get_event_loop())</t>
  </si>
  <si>
    <t>Construct a Production CLI Benchmarking Utility consolidating Argparse, Interactive Password Inputs, Performance Measurement, and Execution Architecture.</t>
  </si>
  <si>
    <t>Project 13: Production CLI Benchmarking Suite</t>
  </si>
  <si>
    <t>Schedule concurrent asynchronous tasks and aggregate coroutine futures using asyncio.run(), asyncio.create_task(), and asyncio.gather().</t>
  </si>
  <si>
    <t>Asynchronous Task Execution (asyncio.run(), asyncio.create_task(), asyncio.gather())</t>
  </si>
  <si>
    <t>Enforce execution deadlines and manage timeout exceptions in async tasks using asyncio.wait_for(), asyncio.TimeoutError, try, and except.</t>
  </si>
  <si>
    <t>Asynchronous Timeouts &amp; Error Control (asyncio.wait_for(), asyncio.TimeoutError, try, except)</t>
  </si>
  <si>
    <t>Build an Asynchronous Task Orchestrator consolidating Event Loops, Concurrent Task Gathering, and Asynchronous Timeout Management.</t>
  </si>
  <si>
    <t>Project 14: Asynchronous Task &amp; Future Management Engine</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</si>
  <si>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</si>
  <si>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</si>
  <si>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</si>
  <si>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</si>
  <si>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</si>
  <si>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</si>
  <si>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</si>
  <si>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</si>
  <si>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</si>
  <si>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</si>
  <si>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</si>
  <si>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</si>
  <si>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</si>
  <si>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</si>
  <si>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</si>
  <si>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</si>
  <si>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</si>
  <si>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</si>
  <si>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</si>
  <si>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</si>
  <si>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</si>
  <si>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</si>
  <si>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</si>
  <si>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</si>
  <si>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</si>
  <si>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</si>
  <si>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</si>
  <si>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Introduction to Function Definition &amp; Execution (def, return)</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</si>
  <si>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</si>
  <si>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</si>
  <si>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</si>
  <si>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</si>
  <si>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</si>
  <si>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</si>
  <si>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</si>
  <si>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</si>
  <si>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</si>
  <si>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</si>
  <si>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</si>
  <si>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</si>
  <si>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</si>
  <si>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</si>
  <si>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</si>
  <si>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</si>
  <si>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</si>
  <si>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</si>
  <si>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</si>
  <si>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</si>
  <si>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</si>
  <si>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</si>
  <si>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</si>
  <si>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</si>
  <si>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</si>
  <si>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</si>
  <si>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</si>
  <si>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</si>
  <si>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</si>
  <si>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</si>
  <si>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</si>
  <si>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</si>
  <si>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</si>
  <si>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</si>
  <si>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</si>
  <si>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</si>
  <si>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</si>
  <si>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</si>
  <si>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</si>
  <si>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</si>
  <si>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Function Signatures &amp; Documentation (def, parameters, return, docstrings)</t>
  </si>
  <si>
    <t>Define reusable functions with parameters, return values, and docstrings using def, return, parameters, and function documentation.</t>
  </si>
  <si>
    <t>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</si>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</sst>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20" xfId="0" applyFont="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opLeftCell="C1" zoomScaleNormal="100" workbookViewId="0">
      <selection activeCell="O15" sqref="O15"/>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1"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4"/>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Core &amp; Scripting | [TASK] Teach and explain concepts clearly with correct code examples | [TOPIC] Demonstrate core console output, length evaluation, string representation, and interactive help using print(), len(), str(), and help().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4" t="s">
        <v>226</v>
      </c>
      <c r="D2" s="16"/>
      <c r="E2" s="97" t="str">
        <f>IF(E1="Stage 1","k9:L200",IF(E1="Stage 2","N9:O200",IF(E1="Stage 3","Q9:R200",IF(E1="Stage 4","T9:U200",IF(E1="Stage 5","W9:X200","Stage Incorrecta")))))</f>
        <v>k9:L200</v>
      </c>
      <c r="F2" s="18" t="s">
        <v>8</v>
      </c>
      <c r="G2" s="19"/>
      <c r="H2" s="19"/>
      <c r="I2" s="16" t="s">
        <v>707</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4" t="str">
        <f>""</f>
        <v/>
      </c>
      <c r="D3" s="2"/>
      <c r="E3" s="98">
        <f>COUNTA(E9:E200)-E4</f>
        <v>26</v>
      </c>
      <c r="F3" s="95" t="s">
        <v>265</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4"/>
      <c r="D4" s="2"/>
      <c r="E4" s="99">
        <f>COUNTIF($E$9:$E$200,"No")</f>
        <v>82</v>
      </c>
      <c r="F4" s="96"/>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491</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16</v>
      </c>
      <c r="C6" s="17" t="str">
        <f>VLOOKUP(B6,AL:AM,2,0)</f>
        <v>es</v>
      </c>
      <c r="D6" s="2"/>
      <c r="E6" s="35" t="str" cm="1">
        <f t="array" ref="E6">"AL9:"&amp;ADDRESS(_xlfn.AGGREGATE(14, 6, ROW(AL:AL)*(AL:AL&lt;&gt;""), 1), COLUMN(AL:AL))</f>
        <v>AL9:$AL$48</v>
      </c>
      <c r="F6" s="27"/>
      <c r="G6" s="128" t="s">
        <v>671</v>
      </c>
      <c r="H6" s="28"/>
      <c r="I6" s="29"/>
      <c r="J6" s="29"/>
      <c r="K6" s="30"/>
      <c r="L6" s="31"/>
      <c r="M6" s="23"/>
      <c r="N6" s="31"/>
      <c r="O6" s="31"/>
      <c r="P6" s="22"/>
      <c r="Q6" s="21"/>
      <c r="R6" s="2"/>
      <c r="S6" s="25"/>
      <c r="T6" s="22"/>
      <c r="U6" s="22"/>
      <c r="V6" s="22"/>
      <c r="W6" s="26"/>
      <c r="X6" s="22"/>
      <c r="Y6" s="25"/>
      <c r="Z6" s="1"/>
      <c r="AA6" s="1"/>
      <c r="AB6" s="1"/>
      <c r="AC6" s="1"/>
      <c r="AD6" s="1"/>
      <c r="AE6" s="102" t="s">
        <v>17</v>
      </c>
      <c r="AF6" s="15"/>
      <c r="AG6" s="15"/>
      <c r="AH6" s="15"/>
      <c r="AI6" s="15"/>
      <c r="AJ6" s="15"/>
      <c r="AK6" s="15"/>
      <c r="AL6" s="15"/>
    </row>
    <row r="7" spans="1:39">
      <c r="A7" s="1"/>
      <c r="B7" s="2"/>
      <c r="C7" s="94"/>
      <c r="D7" s="2"/>
      <c r="E7" s="20"/>
      <c r="F7" s="36"/>
      <c r="G7" s="36"/>
      <c r="H7" s="37"/>
      <c r="I7" s="28"/>
      <c r="J7" s="28"/>
      <c r="K7" s="31" t="s">
        <v>670</v>
      </c>
      <c r="L7" s="31" t="s">
        <v>670</v>
      </c>
      <c r="M7" s="38"/>
      <c r="N7" s="31" t="s">
        <v>670</v>
      </c>
      <c r="O7" s="31" t="s">
        <v>988</v>
      </c>
      <c r="P7" s="22"/>
      <c r="Q7" s="31" t="s">
        <v>670</v>
      </c>
      <c r="R7" s="31" t="s">
        <v>670</v>
      </c>
      <c r="S7" s="39"/>
      <c r="T7" s="31" t="s">
        <v>670</v>
      </c>
      <c r="U7" s="31" t="s">
        <v>670</v>
      </c>
      <c r="V7" s="22"/>
      <c r="W7" s="31" t="s">
        <v>670</v>
      </c>
      <c r="X7" s="31" t="s">
        <v>670</v>
      </c>
      <c r="Y7" s="39"/>
      <c r="Z7" s="31" t="s">
        <v>670</v>
      </c>
      <c r="AA7" s="31" t="s">
        <v>988</v>
      </c>
      <c r="AB7" s="31" t="s">
        <v>670</v>
      </c>
      <c r="AC7" s="31" t="s">
        <v>670</v>
      </c>
      <c r="AD7" s="31" t="s">
        <v>670</v>
      </c>
      <c r="AE7" s="35" t="str">
        <f>_xlfn.CONCAT(AH9:AH200)</f>
        <v/>
      </c>
      <c r="AF7" s="15"/>
      <c r="AG7" s="15"/>
      <c r="AH7" s="15"/>
      <c r="AI7" s="15"/>
      <c r="AJ7" s="15"/>
      <c r="AK7" s="136" t="s">
        <v>496</v>
      </c>
      <c r="AL7" s="136"/>
      <c r="AM7" s="136"/>
    </row>
    <row r="8" spans="1:39">
      <c r="A8" s="42" t="s">
        <v>19</v>
      </c>
      <c r="B8" s="43">
        <v>0</v>
      </c>
      <c r="C8" s="41" t="s">
        <v>18</v>
      </c>
      <c r="D8" s="43" t="s">
        <v>492</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493</v>
      </c>
      <c r="AF8" s="42" t="s">
        <v>494</v>
      </c>
      <c r="AG8" s="42" t="s">
        <v>495</v>
      </c>
      <c r="AH8" s="42" t="s">
        <v>42</v>
      </c>
      <c r="AI8" s="42" t="s">
        <v>43</v>
      </c>
      <c r="AJ8" s="42" t="s">
        <v>498</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3">
        <v>10</v>
      </c>
      <c r="D9" s="46">
        <v>3</v>
      </c>
      <c r="E9" s="47" t="s">
        <v>46</v>
      </c>
      <c r="F9" s="48">
        <v>1</v>
      </c>
      <c r="G9" s="49" t="s">
        <v>47</v>
      </c>
      <c r="H9" s="49" t="s">
        <v>48</v>
      </c>
      <c r="I9" s="50" t="s">
        <v>708</v>
      </c>
      <c r="J9" s="51" t="s">
        <v>709</v>
      </c>
      <c r="K9" s="127" t="str">
        <f t="shared" ref="K9:K40" si="0">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1" t="str">
        <f t="shared" ref="L9:L40" si="1">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v>
      </c>
      <c r="M9" s="52">
        <v>0</v>
      </c>
      <c r="N9" s="100" t="str">
        <f t="shared" ref="N9:N40" si="2">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1" t="str">
        <f t="shared" ref="O9:O40" si="3">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0" t="str">
        <f t="shared" ref="Q9:Q40" si="4">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1" t="str">
        <f t="shared" ref="R9:R40" si="5">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0" t="str">
        <f t="shared" ref="T9:T40" si="6">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1" t="str">
        <f t="shared" ref="U9:U40" si="7">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5" t="str">
        <f t="shared" ref="W9:W40" si="8">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1" t="str">
        <f t="shared" ref="X9:X40" si="9">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 t="shared" ref="Z9:Z40" si="10">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 t="shared" ref="AA9:AA40" si="11">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 t="shared" ref="AB9:AB40" si="12">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 t="shared" ref="AC9:AC40" si="13">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 t="shared" ref="AD9:AD40" si="14">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15">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6">IF(H10="","",IF(AND(H10="Topic",H9="PROJECT"),B9+1,IF(H10="PROJECT",B9,IF(AND(H10="Topic",H9="Topic"),B9,B9+1))))</f>
        <v>1</v>
      </c>
      <c r="C10" s="93">
        <v>10</v>
      </c>
      <c r="D10" s="57">
        <v>3</v>
      </c>
      <c r="E10" s="58" t="s">
        <v>46</v>
      </c>
      <c r="F10" s="59">
        <v>2</v>
      </c>
      <c r="G10" s="60" t="s">
        <v>47</v>
      </c>
      <c r="H10" s="60" t="s">
        <v>48</v>
      </c>
      <c r="I10" s="61" t="s">
        <v>710</v>
      </c>
      <c r="J10" s="62" t="s">
        <v>711</v>
      </c>
      <c r="K10" s="127" t="str">
        <f t="shared" si="0"/>
        <v xml:space="preserve">[ROLE] Friendly tutor specializing in Python Core &amp; Scripting | [TOPIC] Evaluate object identity, dynamic variable types, and memory cleanup using type(), id(), del, and isinstance().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v>
      </c>
      <c r="M10" s="52">
        <v>0</v>
      </c>
      <c r="N10" s="100" t="str">
        <f t="shared" si="2"/>
        <v>[ROLE]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0" t="str">
        <f t="shared" si="4"/>
        <v>[ROLE]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0" t="str">
        <f t="shared" si="6"/>
        <v>[ROLE]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5" t="str">
        <f t="shared" si="8"/>
        <v>[ROLE]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si="10"/>
        <v/>
      </c>
      <c r="AA10" s="56" t="str">
        <f t="shared" si="11"/>
        <v/>
      </c>
      <c r="AB10" s="56" t="str">
        <f t="shared" si="12"/>
        <v/>
      </c>
      <c r="AC10" s="56" t="str">
        <f t="shared" si="13"/>
        <v/>
      </c>
      <c r="AD10" s="56" t="str">
        <f t="shared" si="14"/>
        <v/>
      </c>
      <c r="AE10" s="55" t="s">
        <v>55</v>
      </c>
      <c r="AF10" s="55" t="s">
        <v>56</v>
      </c>
      <c r="AG10" s="55" t="s">
        <v>57</v>
      </c>
      <c r="AH10" s="56" t="str">
        <f t="shared" si="15"/>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6"/>
        <v>1</v>
      </c>
      <c r="C11" s="93">
        <v>10</v>
      </c>
      <c r="D11" s="46">
        <v>3</v>
      </c>
      <c r="E11" s="58" t="s">
        <v>46</v>
      </c>
      <c r="F11" s="48">
        <v>3</v>
      </c>
      <c r="G11" s="49" t="s">
        <v>47</v>
      </c>
      <c r="H11" s="49" t="s">
        <v>48</v>
      </c>
      <c r="I11" s="50" t="s">
        <v>712</v>
      </c>
      <c r="J11" s="51" t="s">
        <v>713</v>
      </c>
      <c r="K11" s="127" t="str">
        <f t="shared" si="0"/>
        <v xml:space="preserve">[ROLE] Friendly tutor specializing in Python Core &amp; Scripting | [TOPIC] Perform explicit type casting across primitive data types using int(), float(), str(), bool(), and list().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v>
      </c>
      <c r="M11" s="52">
        <v>0</v>
      </c>
      <c r="N11" s="100" t="str">
        <f t="shared" si="2"/>
        <v>[ROLE]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0" t="str">
        <f t="shared" si="4"/>
        <v>[ROLE]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0" t="str">
        <f t="shared" si="6"/>
        <v>[ROLE]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5" t="str">
        <f t="shared" si="8"/>
        <v>[ROLE]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0"/>
        <v/>
      </c>
      <c r="AA11" s="56" t="str">
        <f t="shared" si="11"/>
        <v/>
      </c>
      <c r="AB11" s="56" t="str">
        <f t="shared" si="12"/>
        <v/>
      </c>
      <c r="AC11" s="56" t="str">
        <f t="shared" si="13"/>
        <v/>
      </c>
      <c r="AD11" s="56" t="str">
        <f t="shared" si="14"/>
        <v/>
      </c>
      <c r="AE11" s="55" t="s">
        <v>60</v>
      </c>
      <c r="AF11" s="55" t="s">
        <v>61</v>
      </c>
      <c r="AG11" s="55" t="s">
        <v>62</v>
      </c>
      <c r="AH11" s="56" t="str">
        <f t="shared" si="15"/>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6"/>
        <v>1</v>
      </c>
      <c r="C12" s="93">
        <v>10</v>
      </c>
      <c r="D12" s="57">
        <v>3</v>
      </c>
      <c r="E12" s="58" t="s">
        <v>46</v>
      </c>
      <c r="F12" s="59">
        <v>4</v>
      </c>
      <c r="G12" s="60" t="s">
        <v>47</v>
      </c>
      <c r="H12" s="60" t="s">
        <v>48</v>
      </c>
      <c r="I12" s="61" t="s">
        <v>714</v>
      </c>
      <c r="J12" s="62" t="s">
        <v>715</v>
      </c>
      <c r="K12" s="127" t="str">
        <f t="shared" si="0"/>
        <v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v>
      </c>
      <c r="M12" s="52">
        <v>0</v>
      </c>
      <c r="N12" s="100" t="str">
        <f t="shared" si="2"/>
        <v>[ROLE]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0" t="str">
        <f t="shared" si="4"/>
        <v>[ROLE]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0" t="str">
        <f t="shared" si="6"/>
        <v>[ROLE]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5" t="str">
        <f t="shared" si="8"/>
        <v>[ROLE]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0"/>
        <v/>
      </c>
      <c r="AA12" s="56" t="str">
        <f t="shared" si="11"/>
        <v/>
      </c>
      <c r="AB12" s="56" t="str">
        <f t="shared" si="12"/>
        <v/>
      </c>
      <c r="AC12" s="56" t="str">
        <f t="shared" si="13"/>
        <v/>
      </c>
      <c r="AD12" s="56" t="str">
        <f t="shared" si="14"/>
        <v/>
      </c>
      <c r="AE12" s="55" t="s">
        <v>66</v>
      </c>
      <c r="AF12" s="55" t="s">
        <v>67</v>
      </c>
      <c r="AG12" s="55" t="s">
        <v>68</v>
      </c>
      <c r="AH12" s="56" t="str">
        <f t="shared" si="15"/>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6"/>
        <v>1</v>
      </c>
      <c r="C13" s="93">
        <v>10</v>
      </c>
      <c r="D13" s="46">
        <v>3</v>
      </c>
      <c r="E13" s="58" t="s">
        <v>46</v>
      </c>
      <c r="F13" s="48">
        <v>5</v>
      </c>
      <c r="G13" s="49" t="s">
        <v>47</v>
      </c>
      <c r="H13" s="49" t="s">
        <v>48</v>
      </c>
      <c r="I13" s="50" t="s">
        <v>716</v>
      </c>
      <c r="J13" s="51" t="s">
        <v>717</v>
      </c>
      <c r="K13" s="127" t="str">
        <f t="shared" si="0"/>
        <v xml:space="preserve">[ROLE] Friendly tutor specializing in Python Core &amp; Scripting | [TOPIC] Execute basic arithmetic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v>
      </c>
      <c r="M13" s="52">
        <v>0</v>
      </c>
      <c r="N13" s="100" t="str">
        <f t="shared" si="2"/>
        <v>[ROLE]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0" t="str">
        <f t="shared" si="4"/>
        <v>[ROLE]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0" t="str">
        <f t="shared" si="6"/>
        <v>[ROLE]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5" t="str">
        <f t="shared" si="8"/>
        <v>[ROLE]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0"/>
        <v/>
      </c>
      <c r="AA13" s="56" t="str">
        <f t="shared" si="11"/>
        <v/>
      </c>
      <c r="AB13" s="56" t="str">
        <f t="shared" si="12"/>
        <v/>
      </c>
      <c r="AC13" s="56" t="str">
        <f t="shared" si="13"/>
        <v/>
      </c>
      <c r="AD13" s="56" t="str">
        <f t="shared" si="14"/>
        <v/>
      </c>
      <c r="AE13" s="40" t="s">
        <v>72</v>
      </c>
      <c r="AF13" s="40" t="s">
        <v>73</v>
      </c>
      <c r="AG13" s="40" t="s">
        <v>74</v>
      </c>
      <c r="AH13" s="56" t="str">
        <f t="shared" si="15"/>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6"/>
        <v>1</v>
      </c>
      <c r="C14" s="93">
        <v>10</v>
      </c>
      <c r="D14" s="57">
        <v>3</v>
      </c>
      <c r="E14" s="58" t="s">
        <v>46</v>
      </c>
      <c r="F14" s="59">
        <v>6</v>
      </c>
      <c r="G14" s="60" t="s">
        <v>47</v>
      </c>
      <c r="H14" s="60" t="s">
        <v>48</v>
      </c>
      <c r="I14" s="61" t="s">
        <v>718</v>
      </c>
      <c r="J14" s="62" t="s">
        <v>719</v>
      </c>
      <c r="K14" s="127" t="str">
        <f t="shared" si="0"/>
        <v xml:space="preserve">[ROLE] Friendly tutor specializing in Python Core &amp; Scripting | [TOPIC] Evaluate advanced arithmetic and compound assignment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v>
      </c>
      <c r="M14" s="52">
        <v>0</v>
      </c>
      <c r="N14" s="100" t="str">
        <f t="shared" si="2"/>
        <v>[ROLE]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0" t="str">
        <f t="shared" si="4"/>
        <v>[ROLE]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0" t="str">
        <f t="shared" si="6"/>
        <v>[ROLE]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5" t="str">
        <f t="shared" si="8"/>
        <v>[ROLE]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0"/>
        <v/>
      </c>
      <c r="AA14" s="56" t="str">
        <f t="shared" si="11"/>
        <v/>
      </c>
      <c r="AB14" s="56" t="str">
        <f t="shared" si="12"/>
        <v/>
      </c>
      <c r="AC14" s="56" t="str">
        <f t="shared" si="13"/>
        <v/>
      </c>
      <c r="AD14" s="56" t="str">
        <f t="shared" si="14"/>
        <v/>
      </c>
      <c r="AE14" s="40" t="s">
        <v>78</v>
      </c>
      <c r="AF14" s="40" t="s">
        <v>79</v>
      </c>
      <c r="AG14" s="40" t="s">
        <v>80</v>
      </c>
      <c r="AH14" s="56" t="str">
        <f t="shared" si="15"/>
        <v/>
      </c>
      <c r="AI14" s="54"/>
      <c r="AJ14" s="54"/>
      <c r="AK14" s="54">
        <v>6</v>
      </c>
      <c r="AL14" s="54" t="s">
        <v>81</v>
      </c>
      <c r="AM14" s="54" t="s">
        <v>82</v>
      </c>
    </row>
    <row r="15" spans="1:39">
      <c r="A15" s="45" t="str" cm="1">
        <f t="array" ref="A15">IF(H15="PROJECT", CHAR(10) &amp; "- " &amp; _xlfn.TEXTJOIN(CHAR(10) &amp; "- ", TRUE, _xlfn._xlws.FILTER($I$9:$I$1000, ($B$9:$B$1000=B15) * ($H$9:$H$1000="Topic"))), "")</f>
        <v xml:space="preserve">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v>
      </c>
      <c r="B15" s="45">
        <f t="shared" si="16"/>
        <v>1</v>
      </c>
      <c r="C15" s="93">
        <v>28</v>
      </c>
      <c r="D15" s="46">
        <v>0</v>
      </c>
      <c r="E15" s="58" t="s">
        <v>46</v>
      </c>
      <c r="F15" s="48">
        <v>7</v>
      </c>
      <c r="G15" s="49" t="s">
        <v>47</v>
      </c>
      <c r="H15" s="49" t="s">
        <v>77</v>
      </c>
      <c r="I15" s="50" t="s">
        <v>720</v>
      </c>
      <c r="J15" s="51" t="s">
        <v>721</v>
      </c>
      <c r="K15" s="127" t="str">
        <f t="shared" si="0"/>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v>
      </c>
      <c r="M15" s="52">
        <v>0</v>
      </c>
      <c r="N15" s="100" t="str">
        <f t="shared" si="2"/>
        <v>[ROLE]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0" t="str">
        <f t="shared" si="4"/>
        <v>[ROLE]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0" t="str">
        <f t="shared" si="6"/>
        <v>[ROLE]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5" t="str">
        <f t="shared" si="8"/>
        <v>[ROLE]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0"/>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5" s="56" t="str">
        <f t="shared" si="11"/>
        <v>[ROLE]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5" s="56" t="str">
        <f t="shared" si="12"/>
        <v>[ROLE]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5" s="56" t="str">
        <f t="shared" si="13"/>
        <v>[ROLE]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5" s="56" t="str">
        <f t="shared" si="14"/>
        <v>[ROLE]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5" s="40" t="s">
        <v>83</v>
      </c>
      <c r="AF15" s="40" t="s">
        <v>84</v>
      </c>
      <c r="AG15" s="40" t="s">
        <v>85</v>
      </c>
      <c r="AH15" s="56" t="str">
        <f t="shared" si="15"/>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6"/>
        <v>2</v>
      </c>
      <c r="C16" s="93">
        <v>10</v>
      </c>
      <c r="D16" s="57">
        <v>3</v>
      </c>
      <c r="E16" s="58" t="s">
        <v>46</v>
      </c>
      <c r="F16" s="59">
        <v>8</v>
      </c>
      <c r="G16" s="60" t="s">
        <v>47</v>
      </c>
      <c r="H16" s="60" t="s">
        <v>48</v>
      </c>
      <c r="I16" s="61" t="s">
        <v>722</v>
      </c>
      <c r="J16" s="62" t="s">
        <v>723</v>
      </c>
      <c r="K16" s="127" t="str">
        <f t="shared" si="0"/>
        <v xml:space="preserve">[ROLE] Friendly tutor specializing in Python Core &amp; Scripting | [TOPIC] Compare values and evaluate equality using ==, !=, &lt;, &gt;, and &lt;=.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v>
      </c>
      <c r="M16" s="52">
        <v>0</v>
      </c>
      <c r="N16" s="100" t="str">
        <f t="shared" si="2"/>
        <v>[ROLE]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0" t="str">
        <f t="shared" si="4"/>
        <v>[ROLE]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0" t="str">
        <f t="shared" si="6"/>
        <v>[ROLE]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5" t="str">
        <f t="shared" si="8"/>
        <v>[ROLE]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0"/>
        <v/>
      </c>
      <c r="AA16" s="56" t="str">
        <f t="shared" si="11"/>
        <v/>
      </c>
      <c r="AB16" s="56" t="str">
        <f t="shared" si="12"/>
        <v/>
      </c>
      <c r="AC16" s="56" t="str">
        <f t="shared" si="13"/>
        <v/>
      </c>
      <c r="AD16" s="56" t="str">
        <f t="shared" si="14"/>
        <v/>
      </c>
      <c r="AE16" s="40" t="s">
        <v>88</v>
      </c>
      <c r="AF16" s="40" t="s">
        <v>89</v>
      </c>
      <c r="AG16" s="40" t="s">
        <v>90</v>
      </c>
      <c r="AH16" s="56" t="str">
        <f t="shared" si="15"/>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6"/>
        <v>2</v>
      </c>
      <c r="C17" s="93">
        <v>10</v>
      </c>
      <c r="D17" s="46">
        <v>3</v>
      </c>
      <c r="E17" s="58" t="s">
        <v>46</v>
      </c>
      <c r="F17" s="48">
        <v>9</v>
      </c>
      <c r="G17" s="49" t="s">
        <v>47</v>
      </c>
      <c r="H17" s="49" t="s">
        <v>48</v>
      </c>
      <c r="I17" s="50" t="s">
        <v>724</v>
      </c>
      <c r="J17" s="51" t="s">
        <v>725</v>
      </c>
      <c r="K17" s="127" t="str">
        <f t="shared" si="0"/>
        <v xml:space="preserve">[ROLE] Friendly tutor specializing in Python Core &amp; Scripting | [TOPIC] Build compound conditional logic and object identity checks using and, or, not, is, and is not.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v>
      </c>
      <c r="M17" s="53">
        <v>0</v>
      </c>
      <c r="N17" s="100" t="str">
        <f t="shared" si="2"/>
        <v>[ROLE]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0" t="str">
        <f t="shared" si="4"/>
        <v>[ROLE]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0" t="str">
        <f t="shared" si="6"/>
        <v>[ROLE]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5" t="str">
        <f t="shared" si="8"/>
        <v>[ROLE]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0"/>
        <v/>
      </c>
      <c r="AA17" s="56" t="str">
        <f t="shared" si="11"/>
        <v/>
      </c>
      <c r="AB17" s="56" t="str">
        <f t="shared" si="12"/>
        <v/>
      </c>
      <c r="AC17" s="56" t="str">
        <f t="shared" si="13"/>
        <v/>
      </c>
      <c r="AD17" s="56" t="str">
        <f t="shared" si="14"/>
        <v/>
      </c>
      <c r="AE17" s="40" t="s">
        <v>93</v>
      </c>
      <c r="AF17" s="40" t="s">
        <v>94</v>
      </c>
      <c r="AG17" s="40" t="s">
        <v>95</v>
      </c>
      <c r="AH17" s="56" t="str">
        <f t="shared" si="15"/>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6"/>
        <v>2</v>
      </c>
      <c r="C18" s="93">
        <v>12</v>
      </c>
      <c r="D18" s="57">
        <v>3</v>
      </c>
      <c r="E18" s="58" t="s">
        <v>46</v>
      </c>
      <c r="F18" s="59">
        <v>10</v>
      </c>
      <c r="G18" s="60" t="s">
        <v>47</v>
      </c>
      <c r="H18" s="60" t="s">
        <v>48</v>
      </c>
      <c r="I18" s="61" t="s">
        <v>726</v>
      </c>
      <c r="J18" s="62" t="s">
        <v>727</v>
      </c>
      <c r="K18" s="127" t="str">
        <f t="shared" si="0"/>
        <v xml:space="preserve">[ROLE] Friendly tutor specializing in Python Core &amp; Scripting | [TOPIC] Perform bitwise manipulations and shifting operations using &amp;, ,, ^, ~, and &lt;&lt;.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v>
      </c>
      <c r="M18" s="52">
        <v>0</v>
      </c>
      <c r="N18" s="100" t="str">
        <f t="shared" si="2"/>
        <v>[ROLE]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0" t="str">
        <f t="shared" si="4"/>
        <v>[ROLE]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0" t="str">
        <f t="shared" si="6"/>
        <v>[ROLE]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5" t="str">
        <f t="shared" si="8"/>
        <v>[ROLE]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0"/>
        <v/>
      </c>
      <c r="AA18" s="56" t="str">
        <f t="shared" si="11"/>
        <v/>
      </c>
      <c r="AB18" s="56" t="str">
        <f t="shared" si="12"/>
        <v/>
      </c>
      <c r="AC18" s="56" t="str">
        <f t="shared" si="13"/>
        <v/>
      </c>
      <c r="AD18" s="56" t="str">
        <f t="shared" si="14"/>
        <v/>
      </c>
      <c r="AE18" s="40" t="s">
        <v>98</v>
      </c>
      <c r="AF18" s="40" t="s">
        <v>99</v>
      </c>
      <c r="AG18" s="40" t="s">
        <v>100</v>
      </c>
      <c r="AH18" s="56" t="str">
        <f t="shared" si="15"/>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6"/>
        <v>2</v>
      </c>
      <c r="C19" s="93">
        <v>10</v>
      </c>
      <c r="D19" s="46">
        <v>3</v>
      </c>
      <c r="E19" s="58" t="s">
        <v>46</v>
      </c>
      <c r="F19" s="48">
        <v>11</v>
      </c>
      <c r="G19" s="49" t="s">
        <v>47</v>
      </c>
      <c r="H19" s="49" t="s">
        <v>48</v>
      </c>
      <c r="I19" s="50" t="s">
        <v>728</v>
      </c>
      <c r="J19" s="51" t="s">
        <v>729</v>
      </c>
      <c r="K19" s="127" t="str">
        <f t="shared" si="0"/>
        <v xml:space="preserve">[ROLE] Friendly tutor specializing in Python Core &amp; Scripting | [TOPIC] Apply built-in mathematical functions using min(), max(), sum(), pow(), and abs().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v>
      </c>
      <c r="M19" s="53">
        <v>0</v>
      </c>
      <c r="N19" s="100" t="str">
        <f t="shared" si="2"/>
        <v>[ROLE]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0" t="str">
        <f t="shared" si="4"/>
        <v>[ROLE]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0" t="str">
        <f t="shared" si="6"/>
        <v>[ROLE]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5" t="str">
        <f t="shared" si="8"/>
        <v>[ROLE]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0"/>
        <v/>
      </c>
      <c r="AA19" s="56" t="str">
        <f t="shared" si="11"/>
        <v/>
      </c>
      <c r="AB19" s="56" t="str">
        <f t="shared" si="12"/>
        <v/>
      </c>
      <c r="AC19" s="56" t="str">
        <f t="shared" si="13"/>
        <v/>
      </c>
      <c r="AD19" s="56" t="str">
        <f t="shared" si="14"/>
        <v/>
      </c>
      <c r="AE19" s="40" t="s">
        <v>103</v>
      </c>
      <c r="AF19" s="40" t="s">
        <v>104</v>
      </c>
      <c r="AG19" s="40" t="s">
        <v>105</v>
      </c>
      <c r="AH19" s="56" t="str">
        <f t="shared" si="15"/>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6"/>
        <v>2</v>
      </c>
      <c r="C20" s="93">
        <v>10</v>
      </c>
      <c r="D20" s="57">
        <v>3</v>
      </c>
      <c r="E20" s="58" t="s">
        <v>46</v>
      </c>
      <c r="F20" s="59">
        <v>12</v>
      </c>
      <c r="G20" s="60" t="s">
        <v>47</v>
      </c>
      <c r="H20" s="60" t="s">
        <v>48</v>
      </c>
      <c r="I20" s="61" t="s">
        <v>730</v>
      </c>
      <c r="J20" s="62" t="s">
        <v>731</v>
      </c>
      <c r="K20" s="127" t="str">
        <f t="shared" si="0"/>
        <v xml:space="preserve">[ROLE] Friendly tutor specializing in Python Core &amp; Scripting | [TOPIC] Perform sequence extraction, slicing, and length calculations on strings using str(), len(), slice(),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v>
      </c>
      <c r="M20" s="52">
        <v>0</v>
      </c>
      <c r="N20" s="100" t="str">
        <f t="shared" si="2"/>
        <v>[ROLE]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0" t="str">
        <f t="shared" si="4"/>
        <v>[ROLE]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0" t="str">
        <f t="shared" si="6"/>
        <v>[ROLE]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5" t="str">
        <f t="shared" si="8"/>
        <v>[ROLE]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0"/>
        <v/>
      </c>
      <c r="AA20" s="56" t="str">
        <f t="shared" si="11"/>
        <v/>
      </c>
      <c r="AB20" s="56" t="str">
        <f t="shared" si="12"/>
        <v/>
      </c>
      <c r="AC20" s="56" t="str">
        <f t="shared" si="13"/>
        <v/>
      </c>
      <c r="AD20" s="56" t="str">
        <f t="shared" si="14"/>
        <v/>
      </c>
      <c r="AE20" s="40" t="s">
        <v>108</v>
      </c>
      <c r="AF20" s="40" t="s">
        <v>109</v>
      </c>
      <c r="AG20" s="40" t="s">
        <v>110</v>
      </c>
      <c r="AH20" s="56" t="str">
        <f t="shared" si="15"/>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6"/>
        <v>2</v>
      </c>
      <c r="C21" s="93">
        <v>10</v>
      </c>
      <c r="D21" s="46">
        <v>3</v>
      </c>
      <c r="E21" s="58" t="s">
        <v>46</v>
      </c>
      <c r="F21" s="48">
        <v>13</v>
      </c>
      <c r="G21" s="49" t="s">
        <v>47</v>
      </c>
      <c r="H21" s="49" t="s">
        <v>48</v>
      </c>
      <c r="I21" s="50" t="s">
        <v>732</v>
      </c>
      <c r="J21" s="51" t="s">
        <v>733</v>
      </c>
      <c r="K21" s="127" t="str">
        <f t="shared" si="0"/>
        <v xml:space="preserve">[ROLE] Friendly tutor specializing in Python Core &amp; Scripting | [TOPIC] Format dynamic string outputs using f-strings, format(),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v>
      </c>
      <c r="M21" s="53">
        <v>0</v>
      </c>
      <c r="N21" s="100" t="str">
        <f t="shared" si="2"/>
        <v>[ROLE]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0" t="str">
        <f t="shared" si="4"/>
        <v>[ROLE]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0" t="str">
        <f t="shared" si="6"/>
        <v>[ROLE]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5" t="str">
        <f t="shared" si="8"/>
        <v>[ROLE]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0"/>
        <v/>
      </c>
      <c r="AA21" s="56" t="str">
        <f t="shared" si="11"/>
        <v/>
      </c>
      <c r="AB21" s="56" t="str">
        <f t="shared" si="12"/>
        <v/>
      </c>
      <c r="AC21" s="56" t="str">
        <f t="shared" si="13"/>
        <v/>
      </c>
      <c r="AD21" s="56" t="str">
        <f t="shared" si="14"/>
        <v/>
      </c>
      <c r="AE21" s="40" t="s">
        <v>113</v>
      </c>
      <c r="AF21" s="40" t="s">
        <v>114</v>
      </c>
      <c r="AG21" s="40" t="s">
        <v>115</v>
      </c>
      <c r="AH21" s="56" t="str">
        <f t="shared" si="15"/>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6"/>
        <v>2</v>
      </c>
      <c r="C22" s="93">
        <v>12</v>
      </c>
      <c r="D22" s="57">
        <v>4</v>
      </c>
      <c r="E22" s="58" t="s">
        <v>46</v>
      </c>
      <c r="F22" s="59">
        <v>14</v>
      </c>
      <c r="G22" s="60" t="s">
        <v>47</v>
      </c>
      <c r="H22" s="60" t="s">
        <v>48</v>
      </c>
      <c r="I22" s="61" t="s">
        <v>734</v>
      </c>
      <c r="J22" s="62" t="s">
        <v>735</v>
      </c>
      <c r="K22" s="127" t="str">
        <f t="shared" si="0"/>
        <v xml:space="preserve">[ROLE] Friendly tutor specializing in Python Core &amp; Scripting | [TOPIC] Clean, sanitize, and alter string casing using lower(), upper(), capitalize(), strip(), and replace().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v>
      </c>
      <c r="M22" s="52">
        <v>0</v>
      </c>
      <c r="N22" s="100" t="str">
        <f t="shared" si="2"/>
        <v>[ROLE]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0" t="str">
        <f t="shared" si="4"/>
        <v>[ROLE]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0" t="str">
        <f t="shared" si="6"/>
        <v>[ROLE]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5" t="str">
        <f t="shared" si="8"/>
        <v>[ROLE]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0"/>
        <v/>
      </c>
      <c r="AA22" s="56" t="str">
        <f t="shared" si="11"/>
        <v/>
      </c>
      <c r="AB22" s="56" t="str">
        <f t="shared" si="12"/>
        <v/>
      </c>
      <c r="AC22" s="56" t="str">
        <f t="shared" si="13"/>
        <v/>
      </c>
      <c r="AD22" s="56" t="str">
        <f t="shared" si="14"/>
        <v/>
      </c>
      <c r="AE22" s="40" t="s">
        <v>118</v>
      </c>
      <c r="AF22" s="40" t="s">
        <v>119</v>
      </c>
      <c r="AG22" s="40" t="s">
        <v>120</v>
      </c>
      <c r="AH22" s="56" t="str">
        <f t="shared" si="15"/>
        <v/>
      </c>
      <c r="AI22" s="54"/>
      <c r="AJ22" s="54"/>
      <c r="AK22" s="54">
        <v>14</v>
      </c>
      <c r="AL22" s="54" t="s">
        <v>121</v>
      </c>
      <c r="AM22" s="54" t="s">
        <v>122</v>
      </c>
    </row>
    <row r="23" spans="1:39">
      <c r="A23" s="45" t="str" cm="1">
        <f t="array" ref="A23">IF(H23="PROJECT", CHAR(10) &amp; "- " &amp; _xlfn.TEXTJOIN(CHAR(10) &amp; "- ", TRUE, _xlfn._xlws.FILTER($I$9:$I$1000, ($B$9:$B$1000=B23) * ($H$9:$H$1000="Topic"))), "")</f>
        <v xml:space="preserve">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v>
      </c>
      <c r="B23" s="45">
        <f t="shared" si="16"/>
        <v>2</v>
      </c>
      <c r="C23" s="93">
        <v>28</v>
      </c>
      <c r="D23" s="46">
        <v>0</v>
      </c>
      <c r="E23" s="58" t="s">
        <v>46</v>
      </c>
      <c r="F23" s="48">
        <v>15</v>
      </c>
      <c r="G23" s="49" t="s">
        <v>47</v>
      </c>
      <c r="H23" s="49" t="s">
        <v>77</v>
      </c>
      <c r="I23" s="50" t="s">
        <v>736</v>
      </c>
      <c r="J23" s="51" t="s">
        <v>737</v>
      </c>
      <c r="K23" s="127" t="str">
        <f t="shared" si="0"/>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v>
      </c>
      <c r="M23" s="53">
        <v>0</v>
      </c>
      <c r="N23" s="100" t="str">
        <f t="shared" si="2"/>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0" t="str">
        <f t="shared" si="4"/>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0" t="str">
        <f t="shared" si="6"/>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5" t="str">
        <f t="shared" si="8"/>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0"/>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3" s="56" t="str">
        <f t="shared" si="11"/>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3" s="56" t="str">
        <f t="shared" si="12"/>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3" s="56" t="str">
        <f t="shared" si="13"/>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3" s="56" t="str">
        <f t="shared" si="14"/>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3" s="40" t="s">
        <v>123</v>
      </c>
      <c r="AF23" s="40" t="s">
        <v>124</v>
      </c>
      <c r="AG23" s="40" t="s">
        <v>125</v>
      </c>
      <c r="AH23" s="56" t="str">
        <f t="shared" si="15"/>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6"/>
        <v>3</v>
      </c>
      <c r="C24" s="93">
        <v>12</v>
      </c>
      <c r="D24" s="57">
        <v>4</v>
      </c>
      <c r="E24" s="58" t="s">
        <v>46</v>
      </c>
      <c r="F24" s="59">
        <v>16</v>
      </c>
      <c r="G24" s="60" t="s">
        <v>47</v>
      </c>
      <c r="H24" s="60" t="s">
        <v>48</v>
      </c>
      <c r="I24" s="61" t="s">
        <v>738</v>
      </c>
      <c r="J24" s="62" t="s">
        <v>739</v>
      </c>
      <c r="K24" s="127" t="str">
        <f t="shared" si="0"/>
        <v xml:space="preserve">[ROLE] Friendly tutor specializing in Python Core &amp; Scripting | [TOPIC] Inspect and search substring elements within text using count(), find(), index(), startswith(), and endswith().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v>
      </c>
      <c r="M24" s="52">
        <v>0</v>
      </c>
      <c r="N24" s="100" t="str">
        <f t="shared" si="2"/>
        <v>[ROLE]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0" t="str">
        <f t="shared" si="4"/>
        <v>[ROLE]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0" t="str">
        <f t="shared" si="6"/>
        <v>[ROLE]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5" t="str">
        <f t="shared" si="8"/>
        <v>[ROLE]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0"/>
        <v/>
      </c>
      <c r="AA24" s="56" t="str">
        <f t="shared" si="11"/>
        <v/>
      </c>
      <c r="AB24" s="56" t="str">
        <f t="shared" si="12"/>
        <v/>
      </c>
      <c r="AC24" s="56" t="str">
        <f t="shared" si="13"/>
        <v/>
      </c>
      <c r="AD24" s="56" t="str">
        <f t="shared" si="14"/>
        <v/>
      </c>
      <c r="AE24" s="40" t="s">
        <v>128</v>
      </c>
      <c r="AF24" s="40" t="s">
        <v>129</v>
      </c>
      <c r="AG24" s="40" t="s">
        <v>130</v>
      </c>
      <c r="AH24" s="56" t="str">
        <f t="shared" si="15"/>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6"/>
        <v>3</v>
      </c>
      <c r="C25" s="93">
        <v>12</v>
      </c>
      <c r="D25" s="46">
        <v>4</v>
      </c>
      <c r="E25" s="58" t="s">
        <v>46</v>
      </c>
      <c r="F25" s="48">
        <v>17</v>
      </c>
      <c r="G25" s="49" t="s">
        <v>47</v>
      </c>
      <c r="H25" s="49" t="s">
        <v>48</v>
      </c>
      <c r="I25" s="50" t="s">
        <v>740</v>
      </c>
      <c r="J25" s="51" t="s">
        <v>741</v>
      </c>
      <c r="K25" s="127" t="str">
        <f t="shared" si="0"/>
        <v xml:space="preserve">[ROLE] Friendly tutor specializing in Python Core &amp; Scripting | [TOPIC] Partition, split, and rejoin text streams using split(), rsplit(), splitlines(), partition(), and join().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v>
      </c>
      <c r="M25" s="53">
        <v>0</v>
      </c>
      <c r="N25" s="100" t="str">
        <f t="shared" si="2"/>
        <v>[ROLE]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0" t="str">
        <f t="shared" si="4"/>
        <v>[ROLE]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0" t="str">
        <f t="shared" si="6"/>
        <v>[ROLE]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5" t="str">
        <f t="shared" si="8"/>
        <v>[ROLE]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0"/>
        <v/>
      </c>
      <c r="AA25" s="56" t="str">
        <f t="shared" si="11"/>
        <v/>
      </c>
      <c r="AB25" s="56" t="str">
        <f t="shared" si="12"/>
        <v/>
      </c>
      <c r="AC25" s="56" t="str">
        <f t="shared" si="13"/>
        <v/>
      </c>
      <c r="AD25" s="56" t="str">
        <f t="shared" si="14"/>
        <v/>
      </c>
      <c r="AE25" s="40" t="s">
        <v>133</v>
      </c>
      <c r="AF25" s="40" t="s">
        <v>134</v>
      </c>
      <c r="AG25" s="40" t="s">
        <v>135</v>
      </c>
      <c r="AH25" s="56" t="str">
        <f t="shared" si="15"/>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6"/>
        <v>3</v>
      </c>
      <c r="C26" s="93">
        <v>12</v>
      </c>
      <c r="D26" s="57">
        <v>3</v>
      </c>
      <c r="E26" s="58" t="s">
        <v>46</v>
      </c>
      <c r="F26" s="59">
        <v>18</v>
      </c>
      <c r="G26" s="60" t="s">
        <v>158</v>
      </c>
      <c r="H26" s="60" t="s">
        <v>48</v>
      </c>
      <c r="I26" s="61" t="s">
        <v>948</v>
      </c>
      <c r="J26" s="62" t="s">
        <v>948</v>
      </c>
      <c r="K26" s="127" t="str">
        <f t="shared" si="0"/>
        <v xml:space="preserve">[ROLE] Friendly tutor specializing in Python Core &amp; Scripting | [TOPIC] Introduction to Function Definition &amp; Execution (def, return)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v>
      </c>
      <c r="M26" s="52">
        <v>0</v>
      </c>
      <c r="N26" s="100" t="str">
        <f t="shared" si="2"/>
        <v>[ROLE]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0" t="str">
        <f t="shared" si="4"/>
        <v>[ROLE]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0" t="str">
        <f t="shared" si="6"/>
        <v>[ROLE]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5" t="str">
        <f t="shared" si="8"/>
        <v>[ROLE]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0"/>
        <v/>
      </c>
      <c r="AA26" s="56" t="str">
        <f t="shared" si="11"/>
        <v/>
      </c>
      <c r="AB26" s="56" t="str">
        <f t="shared" si="12"/>
        <v/>
      </c>
      <c r="AC26" s="56" t="str">
        <f t="shared" si="13"/>
        <v/>
      </c>
      <c r="AD26" s="56" t="str">
        <f t="shared" si="14"/>
        <v/>
      </c>
      <c r="AE26" s="40" t="s">
        <v>138</v>
      </c>
      <c r="AF26" s="40" t="s">
        <v>139</v>
      </c>
      <c r="AG26" s="40" t="s">
        <v>140</v>
      </c>
      <c r="AH26" s="56" t="str">
        <f t="shared" si="15"/>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6"/>
        <v>3</v>
      </c>
      <c r="C27" s="93">
        <v>15</v>
      </c>
      <c r="D27" s="46">
        <v>4</v>
      </c>
      <c r="E27" s="58" t="s">
        <v>46</v>
      </c>
      <c r="F27" s="48">
        <v>19</v>
      </c>
      <c r="G27" s="49" t="s">
        <v>158</v>
      </c>
      <c r="H27" s="49" t="s">
        <v>48</v>
      </c>
      <c r="I27" s="50" t="s">
        <v>742</v>
      </c>
      <c r="J27" s="51" t="s">
        <v>743</v>
      </c>
      <c r="K27" s="127" t="str">
        <f t="shared" si="0"/>
        <v xml:space="preserve">[ROLE] Friendly tutor specializing in Python Core &amp; Scripting | [TOPIC] Match and substitute regular expression patterns using re.search(), re.match(), re.findall(), and re.sub().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v>
      </c>
      <c r="M27" s="53">
        <v>0</v>
      </c>
      <c r="N27" s="100" t="str">
        <f t="shared" si="2"/>
        <v>[ROLE]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0" t="str">
        <f t="shared" si="4"/>
        <v>[ROLE]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0" t="str">
        <f t="shared" si="6"/>
        <v>[ROLE]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5" t="str">
        <f t="shared" si="8"/>
        <v>[ROLE]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0"/>
        <v/>
      </c>
      <c r="AA27" s="56" t="str">
        <f t="shared" si="11"/>
        <v/>
      </c>
      <c r="AB27" s="56" t="str">
        <f t="shared" si="12"/>
        <v/>
      </c>
      <c r="AC27" s="56" t="str">
        <f t="shared" si="13"/>
        <v/>
      </c>
      <c r="AD27" s="56" t="str">
        <f t="shared" si="14"/>
        <v/>
      </c>
      <c r="AE27" s="40" t="s">
        <v>143</v>
      </c>
      <c r="AF27" s="40" t="s">
        <v>144</v>
      </c>
      <c r="AG27" s="40" t="s">
        <v>145</v>
      </c>
      <c r="AH27" s="56" t="str">
        <f t="shared" si="15"/>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6"/>
        <v>3</v>
      </c>
      <c r="C28" s="93">
        <v>15</v>
      </c>
      <c r="D28" s="57">
        <v>4</v>
      </c>
      <c r="E28" s="58" t="s">
        <v>46</v>
      </c>
      <c r="F28" s="59">
        <v>20</v>
      </c>
      <c r="G28" s="60" t="s">
        <v>158</v>
      </c>
      <c r="H28" s="60" t="s">
        <v>48</v>
      </c>
      <c r="I28" s="61" t="s">
        <v>744</v>
      </c>
      <c r="J28" s="62" t="s">
        <v>745</v>
      </c>
      <c r="K28" s="127" t="str">
        <f t="shared" si="0"/>
        <v xml:space="preserve">[ROLE] Friendly tutor specializing in Python Core &amp; Scripting | [TOPIC] Compile and split regular expressions using re.compile(), re.split(), Pattern.search(), and Pattern.findall().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v>
      </c>
      <c r="M28" s="52">
        <v>0</v>
      </c>
      <c r="N28" s="100" t="str">
        <f t="shared" si="2"/>
        <v>[ROLE]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0" t="str">
        <f t="shared" si="4"/>
        <v>[ROLE]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0" t="str">
        <f t="shared" si="6"/>
        <v>[ROLE]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5" t="str">
        <f t="shared" si="8"/>
        <v>[ROLE]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0"/>
        <v/>
      </c>
      <c r="AA28" s="56" t="str">
        <f t="shared" si="11"/>
        <v/>
      </c>
      <c r="AB28" s="56" t="str">
        <f t="shared" si="12"/>
        <v/>
      </c>
      <c r="AC28" s="56" t="str">
        <f t="shared" si="13"/>
        <v/>
      </c>
      <c r="AD28" s="56" t="str">
        <f t="shared" si="14"/>
        <v/>
      </c>
      <c r="AE28" s="40" t="s">
        <v>146</v>
      </c>
      <c r="AF28" s="40" t="s">
        <v>147</v>
      </c>
      <c r="AG28" s="40" t="s">
        <v>148</v>
      </c>
      <c r="AH28" s="56" t="str">
        <f t="shared" si="15"/>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6"/>
        <v>3</v>
      </c>
      <c r="C29" s="93">
        <v>10</v>
      </c>
      <c r="D29" s="46">
        <v>3</v>
      </c>
      <c r="E29" s="58" t="s">
        <v>46</v>
      </c>
      <c r="F29" s="48">
        <v>21</v>
      </c>
      <c r="G29" s="49" t="s">
        <v>158</v>
      </c>
      <c r="H29" s="49" t="s">
        <v>48</v>
      </c>
      <c r="I29" s="50" t="s">
        <v>746</v>
      </c>
      <c r="J29" s="51" t="s">
        <v>747</v>
      </c>
      <c r="K29" s="127" t="str">
        <f t="shared" si="0"/>
        <v xml:space="preserve">[ROLE] Friendly tutor specializing in Python Core &amp; Scripting | [TOPIC] Evaluate truthiness values and non-boolean types using bool(), None, True, and False.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v>
      </c>
      <c r="M29" s="53">
        <v>0</v>
      </c>
      <c r="N29" s="100" t="str">
        <f t="shared" si="2"/>
        <v>[ROLE]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0" t="str">
        <f t="shared" si="4"/>
        <v>[ROLE]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0" t="str">
        <f t="shared" si="6"/>
        <v>[ROLE]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5" t="str">
        <f t="shared" si="8"/>
        <v>[ROLE]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0"/>
        <v/>
      </c>
      <c r="AA29" s="56" t="str">
        <f t="shared" si="11"/>
        <v/>
      </c>
      <c r="AB29" s="56" t="str">
        <f t="shared" si="12"/>
        <v/>
      </c>
      <c r="AC29" s="56" t="str">
        <f t="shared" si="13"/>
        <v/>
      </c>
      <c r="AD29" s="56" t="str">
        <f t="shared" si="14"/>
        <v/>
      </c>
      <c r="AE29" s="40" t="s">
        <v>149</v>
      </c>
      <c r="AF29" s="40" t="s">
        <v>150</v>
      </c>
      <c r="AG29" s="40" t="s">
        <v>151</v>
      </c>
      <c r="AH29" s="56" t="str">
        <f t="shared" si="15"/>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6"/>
        <v>3</v>
      </c>
      <c r="C30" s="93">
        <v>12</v>
      </c>
      <c r="D30" s="57">
        <v>4</v>
      </c>
      <c r="E30" s="58" t="s">
        <v>46</v>
      </c>
      <c r="F30" s="59">
        <v>22</v>
      </c>
      <c r="G30" s="60" t="s">
        <v>158</v>
      </c>
      <c r="H30" s="60" t="s">
        <v>48</v>
      </c>
      <c r="I30" s="61" t="s">
        <v>748</v>
      </c>
      <c r="J30" s="62" t="s">
        <v>749</v>
      </c>
      <c r="K30" s="127" t="str">
        <f t="shared" si="0"/>
        <v xml:space="preserve">[ROLE] Friendly tutor specializing in Python Core &amp; Scripting | [TOPIC] Implement multi-way conditional decision paths using if, elif,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v>
      </c>
      <c r="M30" s="52">
        <v>0</v>
      </c>
      <c r="N30" s="100" t="str">
        <f t="shared" si="2"/>
        <v>[ROLE]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0" t="str">
        <f t="shared" si="4"/>
        <v>[ROLE]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0" t="str">
        <f t="shared" si="6"/>
        <v>[ROLE]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5" t="str">
        <f t="shared" si="8"/>
        <v>[ROLE]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0"/>
        <v/>
      </c>
      <c r="AA30" s="56" t="str">
        <f t="shared" si="11"/>
        <v/>
      </c>
      <c r="AB30" s="56" t="str">
        <f t="shared" si="12"/>
        <v/>
      </c>
      <c r="AC30" s="56" t="str">
        <f t="shared" si="13"/>
        <v/>
      </c>
      <c r="AD30" s="56" t="str">
        <f t="shared" si="14"/>
        <v/>
      </c>
      <c r="AE30" s="40" t="s">
        <v>152</v>
      </c>
      <c r="AF30" s="40" t="s">
        <v>153</v>
      </c>
      <c r="AG30" s="40" t="s">
        <v>154</v>
      </c>
      <c r="AH30" s="56" t="str">
        <f t="shared" si="15"/>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6"/>
        <v>3</v>
      </c>
      <c r="C31" s="93">
        <v>12</v>
      </c>
      <c r="D31" s="46">
        <v>4</v>
      </c>
      <c r="E31" s="58" t="s">
        <v>46</v>
      </c>
      <c r="F31" s="48">
        <v>23</v>
      </c>
      <c r="G31" s="49" t="s">
        <v>158</v>
      </c>
      <c r="H31" s="49" t="s">
        <v>48</v>
      </c>
      <c r="I31" s="50" t="s">
        <v>750</v>
      </c>
      <c r="J31" s="51" t="s">
        <v>751</v>
      </c>
      <c r="K31" s="127" t="str">
        <f t="shared" si="0"/>
        <v xml:space="preserve">[ROLE] Friendly tutor specializing in Python Core &amp; Scripting | [TOPIC] Assign variables within conditional expressions and loop evaluations using :=, if, and while.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v>
      </c>
      <c r="M31" s="53">
        <v>0</v>
      </c>
      <c r="N31" s="100" t="str">
        <f t="shared" si="2"/>
        <v>[ROLE]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0" t="str">
        <f t="shared" si="4"/>
        <v>[ROLE]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0" t="str">
        <f t="shared" si="6"/>
        <v>[ROLE]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5" t="str">
        <f t="shared" si="8"/>
        <v>[ROLE]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0"/>
        <v/>
      </c>
      <c r="AA31" s="56" t="str">
        <f t="shared" si="11"/>
        <v/>
      </c>
      <c r="AB31" s="56" t="str">
        <f t="shared" si="12"/>
        <v/>
      </c>
      <c r="AC31" s="56" t="str">
        <f t="shared" si="13"/>
        <v/>
      </c>
      <c r="AD31" s="56" t="str">
        <f t="shared" si="14"/>
        <v/>
      </c>
      <c r="AE31" s="40" t="s">
        <v>155</v>
      </c>
      <c r="AF31" s="40" t="s">
        <v>156</v>
      </c>
      <c r="AG31" s="40" t="s">
        <v>157</v>
      </c>
      <c r="AH31" s="56" t="str">
        <f t="shared" si="15"/>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v>
      </c>
      <c r="B32" s="45">
        <f t="shared" si="16"/>
        <v>3</v>
      </c>
      <c r="C32" s="93">
        <v>30</v>
      </c>
      <c r="D32" s="57">
        <v>0</v>
      </c>
      <c r="E32" s="58" t="s">
        <v>46</v>
      </c>
      <c r="F32" s="59">
        <v>24</v>
      </c>
      <c r="G32" s="60" t="s">
        <v>158</v>
      </c>
      <c r="H32" s="60" t="s">
        <v>77</v>
      </c>
      <c r="I32" s="61" t="s">
        <v>752</v>
      </c>
      <c r="J32" s="62" t="s">
        <v>753</v>
      </c>
      <c r="K32" s="127" t="str">
        <f t="shared" si="0"/>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v>
      </c>
      <c r="M32" s="52">
        <v>0</v>
      </c>
      <c r="N32" s="100" t="str">
        <f t="shared" si="2"/>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0" t="str">
        <f t="shared" si="4"/>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0" t="str">
        <f t="shared" si="6"/>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5" t="str">
        <f t="shared" si="8"/>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0"/>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1"/>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2"/>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3"/>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4"/>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5"/>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6"/>
        <v>4</v>
      </c>
      <c r="C33" s="93">
        <v>15</v>
      </c>
      <c r="D33" s="46">
        <v>4</v>
      </c>
      <c r="E33" s="58" t="s">
        <v>46</v>
      </c>
      <c r="F33" s="48">
        <v>25</v>
      </c>
      <c r="G33" s="49" t="s">
        <v>158</v>
      </c>
      <c r="H33" s="49" t="s">
        <v>48</v>
      </c>
      <c r="I33" s="50" t="s">
        <v>754</v>
      </c>
      <c r="J33" s="51" t="s">
        <v>755</v>
      </c>
      <c r="K33" s="127" t="str">
        <f t="shared" si="0"/>
        <v xml:space="preserve">[ROLE] Friendly tutor specializing in Python Core &amp; Scripting | [TOPIC] Evaluate structural pattern matching cases using match, case, and 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v>
      </c>
      <c r="M33" s="53">
        <v>0</v>
      </c>
      <c r="N33" s="100" t="str">
        <f t="shared" si="2"/>
        <v>[ROLE]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0" t="str">
        <f t="shared" si="4"/>
        <v>[ROLE]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0" t="str">
        <f t="shared" si="6"/>
        <v>[ROLE]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5" t="str">
        <f t="shared" si="8"/>
        <v>[ROLE]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0"/>
        <v/>
      </c>
      <c r="AA33" s="56" t="str">
        <f t="shared" si="11"/>
        <v/>
      </c>
      <c r="AB33" s="56" t="str">
        <f t="shared" si="12"/>
        <v/>
      </c>
      <c r="AC33" s="56" t="str">
        <f t="shared" si="13"/>
        <v/>
      </c>
      <c r="AD33" s="56" t="str">
        <f t="shared" si="14"/>
        <v/>
      </c>
      <c r="AE33" s="40"/>
      <c r="AF33" s="40"/>
      <c r="AG33" s="40"/>
      <c r="AH33" s="56" t="str">
        <f t="shared" si="15"/>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6"/>
        <v>4</v>
      </c>
      <c r="C34" s="93">
        <v>15</v>
      </c>
      <c r="D34" s="57">
        <v>4</v>
      </c>
      <c r="E34" s="58" t="s">
        <v>46</v>
      </c>
      <c r="F34" s="59">
        <v>26</v>
      </c>
      <c r="G34" s="60" t="s">
        <v>158</v>
      </c>
      <c r="H34" s="60" t="s">
        <v>48</v>
      </c>
      <c r="I34" s="61" t="s">
        <v>756</v>
      </c>
      <c r="J34" s="62" t="s">
        <v>757</v>
      </c>
      <c r="K34" s="127" t="str">
        <f t="shared" si="0"/>
        <v xml:space="preserve">[ROLE] Friendly tutor specializing in Python Core &amp; Scripting | [TOPIC] Implement guard clauses and pattern aliases in structural matching using match, case, if, as,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v>
      </c>
      <c r="M34" s="52">
        <v>0</v>
      </c>
      <c r="N34" s="100" t="str">
        <f t="shared" si="2"/>
        <v>[ROLE]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0" t="str">
        <f t="shared" si="4"/>
        <v>[ROLE]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0" t="str">
        <f t="shared" si="6"/>
        <v>[ROLE]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5" t="str">
        <f t="shared" si="8"/>
        <v>[ROLE]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0"/>
        <v/>
      </c>
      <c r="AA34" s="56" t="str">
        <f t="shared" si="11"/>
        <v/>
      </c>
      <c r="AB34" s="56" t="str">
        <f t="shared" si="12"/>
        <v/>
      </c>
      <c r="AC34" s="56" t="str">
        <f t="shared" si="13"/>
        <v/>
      </c>
      <c r="AD34" s="56" t="str">
        <f t="shared" si="14"/>
        <v/>
      </c>
      <c r="AE34" s="40"/>
      <c r="AF34" s="40"/>
      <c r="AG34" s="40"/>
      <c r="AH34" s="56" t="str">
        <f t="shared" si="15"/>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6"/>
        <v>4</v>
      </c>
      <c r="C35" s="93">
        <v>12</v>
      </c>
      <c r="D35" s="46">
        <v>4</v>
      </c>
      <c r="E35" s="58" t="s">
        <v>46</v>
      </c>
      <c r="F35" s="48">
        <v>27</v>
      </c>
      <c r="G35" s="49" t="s">
        <v>158</v>
      </c>
      <c r="H35" s="49" t="s">
        <v>48</v>
      </c>
      <c r="I35" s="50" t="s">
        <v>758</v>
      </c>
      <c r="J35" s="51" t="s">
        <v>759</v>
      </c>
      <c r="K35" s="127" t="str">
        <f t="shared" si="0"/>
        <v xml:space="preserve">[ROLE] Friendly tutor specializing in Python Core &amp; Scripting | [TOPIC] Control iterative execution loops and state flow using while,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v>
      </c>
      <c r="M35" s="53">
        <v>0</v>
      </c>
      <c r="N35" s="100" t="str">
        <f t="shared" si="2"/>
        <v>[ROLE]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0" t="str">
        <f t="shared" si="4"/>
        <v>[ROLE]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0" t="str">
        <f t="shared" si="6"/>
        <v>[ROLE]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5" t="str">
        <f t="shared" si="8"/>
        <v>[ROLE]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0"/>
        <v/>
      </c>
      <c r="AA35" s="56" t="str">
        <f t="shared" si="11"/>
        <v/>
      </c>
      <c r="AB35" s="56" t="str">
        <f t="shared" si="12"/>
        <v/>
      </c>
      <c r="AC35" s="56" t="str">
        <f t="shared" si="13"/>
        <v/>
      </c>
      <c r="AD35" s="56" t="str">
        <f t="shared" si="14"/>
        <v/>
      </c>
      <c r="AE35" s="40"/>
      <c r="AF35" s="40"/>
      <c r="AG35" s="40"/>
      <c r="AH35" s="56" t="str">
        <f t="shared" si="15"/>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6"/>
        <v>4</v>
      </c>
      <c r="C36" s="93">
        <v>12</v>
      </c>
      <c r="D36" s="57">
        <v>4</v>
      </c>
      <c r="E36" s="58" t="s">
        <v>46</v>
      </c>
      <c r="F36" s="59">
        <v>28</v>
      </c>
      <c r="G36" s="60" t="s">
        <v>158</v>
      </c>
      <c r="H36" s="60" t="s">
        <v>48</v>
      </c>
      <c r="I36" s="61" t="s">
        <v>760</v>
      </c>
      <c r="J36" s="62" t="s">
        <v>761</v>
      </c>
      <c r="K36" s="127" t="str">
        <f t="shared" si="0"/>
        <v xml:space="preserve">[ROLE] Friendly tutor specializing in Python Core &amp; Scripting | [TOPIC] Traverse sequence collections and manage loop state using for, in,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v>
      </c>
      <c r="M36" s="52">
        <v>0</v>
      </c>
      <c r="N36" s="100" t="str">
        <f t="shared" si="2"/>
        <v>[ROLE]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0" t="str">
        <f t="shared" si="4"/>
        <v>[ROLE]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0" t="str">
        <f t="shared" si="6"/>
        <v>[ROLE]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5" t="str">
        <f t="shared" si="8"/>
        <v>[ROLE]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0"/>
        <v/>
      </c>
      <c r="AA36" s="56" t="str">
        <f t="shared" si="11"/>
        <v/>
      </c>
      <c r="AB36" s="56" t="str">
        <f t="shared" si="12"/>
        <v/>
      </c>
      <c r="AC36" s="56" t="str">
        <f t="shared" si="13"/>
        <v/>
      </c>
      <c r="AD36" s="56" t="str">
        <f t="shared" si="14"/>
        <v/>
      </c>
      <c r="AE36" s="40"/>
      <c r="AF36" s="40"/>
      <c r="AG36" s="40"/>
      <c r="AH36" s="56" t="str">
        <f t="shared" si="15"/>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6"/>
        <v>4</v>
      </c>
      <c r="C37" s="93">
        <v>12</v>
      </c>
      <c r="D37" s="46">
        <v>4</v>
      </c>
      <c r="E37" s="58" t="s">
        <v>46</v>
      </c>
      <c r="F37" s="48">
        <v>29</v>
      </c>
      <c r="G37" s="49" t="s">
        <v>158</v>
      </c>
      <c r="H37" s="49" t="s">
        <v>48</v>
      </c>
      <c r="I37" s="50" t="s">
        <v>762</v>
      </c>
      <c r="J37" s="51" t="s">
        <v>763</v>
      </c>
      <c r="K37" s="127" t="str">
        <f t="shared" si="0"/>
        <v xml:space="preserve">[ROLE] Friendly tutor specializing in Python Core &amp; Scripting | [TOPIC] Generate indexed and parallel iteration sequences using range(), enumerate(), zip(), reversed(),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v>
      </c>
      <c r="M37" s="53">
        <v>0</v>
      </c>
      <c r="N37" s="100" t="str">
        <f t="shared" si="2"/>
        <v>[ROLE]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0" t="str">
        <f t="shared" si="4"/>
        <v>[ROLE]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0" t="str">
        <f t="shared" si="6"/>
        <v>[ROLE]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5" t="str">
        <f t="shared" si="8"/>
        <v>[ROLE]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0"/>
        <v/>
      </c>
      <c r="AA37" s="56" t="str">
        <f t="shared" si="11"/>
        <v/>
      </c>
      <c r="AB37" s="56" t="str">
        <f t="shared" si="12"/>
        <v/>
      </c>
      <c r="AC37" s="56" t="str">
        <f t="shared" si="13"/>
        <v/>
      </c>
      <c r="AD37" s="56" t="str">
        <f t="shared" si="14"/>
        <v/>
      </c>
      <c r="AE37" s="40"/>
      <c r="AF37" s="40"/>
      <c r="AG37" s="40"/>
      <c r="AH37" s="56" t="str">
        <f t="shared" si="15"/>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6"/>
        <v>4</v>
      </c>
      <c r="C38" s="93">
        <v>12</v>
      </c>
      <c r="D38" s="57">
        <v>3</v>
      </c>
      <c r="E38" s="58" t="s">
        <v>46</v>
      </c>
      <c r="F38" s="59">
        <v>30</v>
      </c>
      <c r="G38" s="60" t="s">
        <v>158</v>
      </c>
      <c r="H38" s="60" t="s">
        <v>48</v>
      </c>
      <c r="I38" s="61" t="s">
        <v>764</v>
      </c>
      <c r="J38" s="62" t="s">
        <v>765</v>
      </c>
      <c r="K38" s="127" t="str">
        <f t="shared" si="0"/>
        <v xml:space="preserve">[ROLE] Friendly tutor specializing in Python Core &amp; Scripting | [TOPIC] Construct and copy mutable list structures in memory using list(), [], len(), and copy().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v>
      </c>
      <c r="M38" s="52">
        <v>0</v>
      </c>
      <c r="N38" s="100" t="str">
        <f t="shared" si="2"/>
        <v>[ROLE]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0" t="str">
        <f t="shared" si="4"/>
        <v>[ROLE]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0" t="str">
        <f t="shared" si="6"/>
        <v>[ROLE]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5" t="str">
        <f t="shared" si="8"/>
        <v>[ROLE]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0"/>
        <v/>
      </c>
      <c r="AA38" s="56" t="str">
        <f t="shared" si="11"/>
        <v/>
      </c>
      <c r="AB38" s="56" t="str">
        <f t="shared" si="12"/>
        <v/>
      </c>
      <c r="AC38" s="56" t="str">
        <f t="shared" si="13"/>
        <v/>
      </c>
      <c r="AD38" s="56" t="str">
        <f t="shared" si="14"/>
        <v/>
      </c>
      <c r="AE38" s="40"/>
      <c r="AF38" s="40"/>
      <c r="AG38" s="40"/>
      <c r="AH38" s="56" t="str">
        <f t="shared" si="15"/>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6"/>
        <v>4</v>
      </c>
      <c r="C39" s="93">
        <v>12</v>
      </c>
      <c r="D39" s="46">
        <v>3</v>
      </c>
      <c r="E39" s="58" t="s">
        <v>46</v>
      </c>
      <c r="F39" s="48">
        <v>31</v>
      </c>
      <c r="G39" s="49" t="s">
        <v>158</v>
      </c>
      <c r="H39" s="49" t="s">
        <v>48</v>
      </c>
      <c r="I39" s="50" t="s">
        <v>766</v>
      </c>
      <c r="J39" s="51" t="s">
        <v>767</v>
      </c>
      <c r="K39" s="127" t="str">
        <f t="shared" si="0"/>
        <v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v>
      </c>
      <c r="M39" s="53">
        <v>0</v>
      </c>
      <c r="N39" s="100" t="str">
        <f t="shared" si="2"/>
        <v>[ROLE]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0" t="str">
        <f t="shared" si="4"/>
        <v>[ROLE]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0" t="str">
        <f t="shared" si="6"/>
        <v>[ROLE]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5" t="str">
        <f t="shared" si="8"/>
        <v>[ROLE]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0"/>
        <v/>
      </c>
      <c r="AA39" s="56" t="str">
        <f t="shared" si="11"/>
        <v/>
      </c>
      <c r="AB39" s="56" t="str">
        <f t="shared" si="12"/>
        <v/>
      </c>
      <c r="AC39" s="56" t="str">
        <f t="shared" si="13"/>
        <v/>
      </c>
      <c r="AD39" s="56" t="str">
        <f t="shared" si="14"/>
        <v/>
      </c>
      <c r="AE39" s="40"/>
      <c r="AF39" s="40"/>
      <c r="AG39" s="40"/>
      <c r="AH39" s="56" t="str">
        <f t="shared" si="15"/>
        <v/>
      </c>
      <c r="AI39" s="54"/>
      <c r="AJ39" s="54"/>
      <c r="AK39" s="54">
        <v>31</v>
      </c>
      <c r="AL39" s="54" t="s">
        <v>49</v>
      </c>
      <c r="AM39" s="54" t="s">
        <v>50</v>
      </c>
    </row>
    <row r="40" spans="1:39">
      <c r="A40" s="45" t="str" cm="1">
        <f t="array" ref="A40">IF(H40="PROJECT", CHAR(10) &amp; "- " &amp; _xlfn.TEXTJOIN(CHAR(10) &amp; "- ", TRUE, _xlfn._xlws.FILTER($I$9:$I$1000, ($B$9:$B$1000=B40) * ($H$9:$H$1000="Topic"))), "")</f>
        <v xml:space="preserve">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v>
      </c>
      <c r="B40" s="45">
        <f t="shared" si="16"/>
        <v>4</v>
      </c>
      <c r="C40" s="93">
        <v>30</v>
      </c>
      <c r="D40" s="57">
        <v>0</v>
      </c>
      <c r="E40" s="58" t="s">
        <v>46</v>
      </c>
      <c r="F40" s="59">
        <v>32</v>
      </c>
      <c r="G40" s="60" t="s">
        <v>158</v>
      </c>
      <c r="H40" s="60" t="s">
        <v>77</v>
      </c>
      <c r="I40" s="61" t="s">
        <v>768</v>
      </c>
      <c r="J40" s="62" t="s">
        <v>769</v>
      </c>
      <c r="K40" s="127" t="str">
        <f t="shared" si="0"/>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v>
      </c>
      <c r="M40" s="52">
        <v>0</v>
      </c>
      <c r="N40" s="100" t="str">
        <f t="shared" si="2"/>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0" t="str">
        <f t="shared" si="4"/>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0" t="str">
        <f t="shared" si="6"/>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5" t="str">
        <f t="shared" si="8"/>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0"/>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0" s="56" t="str">
        <f t="shared" si="11"/>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0" s="56" t="str">
        <f t="shared" si="12"/>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0" s="56" t="str">
        <f t="shared" si="13"/>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0" s="56" t="str">
        <f t="shared" si="14"/>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0" s="40"/>
      <c r="AF40" s="40"/>
      <c r="AG40" s="40"/>
      <c r="AH40" s="56" t="str">
        <f t="shared" si="15"/>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6"/>
        <v>5</v>
      </c>
      <c r="C41" s="93">
        <v>12</v>
      </c>
      <c r="D41" s="46">
        <v>3</v>
      </c>
      <c r="E41" s="58" t="s">
        <v>46</v>
      </c>
      <c r="F41" s="48">
        <v>33</v>
      </c>
      <c r="G41" s="49" t="s">
        <v>158</v>
      </c>
      <c r="H41" s="49" t="s">
        <v>48</v>
      </c>
      <c r="I41" s="50" t="s">
        <v>770</v>
      </c>
      <c r="J41" s="51" t="s">
        <v>771</v>
      </c>
      <c r="K41" s="127" t="str">
        <f t="shared" ref="K41:K72" si="17">IF(H41="Topic",
"[ROLE] Friendly tutor specializing in " &amp; $I$2 &amp; " | " &amp;
"[TOPIC] " &amp; I41 &amp; " | " &amp;
"[LEVEL] " &amp; G41 &amp; " | " &amp;
"[COUNT] " &amp; D41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$C41 &amp; " lines of EXECUTABLE code (STRICT: Do NOT count comments or blank lines). - NEVER exceed this limit. | " &amp;
"[FUNCTION RULE] Rule: " &amp; IF(G41="Beginner","Focus strictly on flat linear scripts, variables, print statements, and primitive data types. DO NOT use custom def functions.", IF(G41="Intermediate",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F41 &amp; " | Stage 1 📖 Practice | " &amp; IF($I$3="", $I$2, $I$2&amp; " - " &amp;$I$3) &amp; " | 📊 Level: " &amp; G41 &amp; " | 🌐 Coding5s.com" &amp; CHAR(10) &amp; "**Concept:** " &amp; J41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D41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IF(AJ41&lt;&gt;"", AJ41,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IF(H41="PROJECT", Z41, ""))</f>
        <v xml:space="preserve">[ROLE] Friendly tutor specializing in Python Core &amp; Scripting | [TOPIC] Remove and reorder list elements using pop(), remove(), clear(), sort(), and reverse().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1" t="str">
        <f t="shared" ref="L41:L72" si="18">IF(OR(H41="Topic", UPPER(H41)="PROJECT"),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IF(UPPER(H41)="PROJECT", "building a PROJECT: " &amp; I41 &amp; ". Topics applied in this project: " &amp; A41 &amp; ". Project objective: " &amp; J41, "learning: " &amp; I41 &amp; ". Topic details: " &amp; J41)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IF(G41="Beginner", "Evaluate based on basic print statements, data structures, and conditional logic. Do NOT expect decorators, generators, or functions unless explicitly demanded.", IF(G41="Intermediate",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IF(AJ41&lt;&gt;"", "[MENTOR CONTEXT ALERT] Be aware of the following infrastructure limitation for this exercise: " &amp; AJ41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IF(UPPER(H41)="PROJECT",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IF(UPPER(H41)="PROJECT",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IF(UPPER(H41)="PROJECT", "Project #", "Topic #") &amp; F41 &amp; " | Practice | " &amp; IF($I$3="", $I$2, $I$2&amp; " - " &amp;$I$3) &amp; " | 📊 Level: " &amp; G41 &amp; CHAR(10) &amp; "**" &amp; IF(UPPER(H41)="PROJECT", "Project", "Topic") &amp; ":** " &amp; I41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v>
      </c>
      <c r="M41" s="53">
        <v>0</v>
      </c>
      <c r="N41" s="100" t="str">
        <f t="shared" ref="N41:N72" si="19">IF(H41="Topic",
"[ROLE] Careless " &amp; $I$2 &amp; " Developer | " &amp;
"[TASK] Generate debugging challenges in " &amp; $I$2 &amp; " | | " &amp;
"[TOPIC] " &amp; I41 &amp; " | | " &amp;
"[LEVEL] " &amp; G41 &amp; "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2 🐛 Debug | " &amp; IF($I$3="", $I$2, $I$2&amp; " - " &amp;$I$3) &amp; " | 📊 Level: " &amp; G41 &amp; " | 🌐 Coding5s.com" &amp; CHAR(10) &amp; "Concept: " &amp; J41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IF(G41="Beginner", "5–15", IF(G41="Intermediate",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D41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IF(H41="PROJECT", AA41, ""))</f>
        <v>[ROLE]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1" t="str">
        <f t="shared" ref="O41:O72" si="20">IF(OR(H41="Topic", UPPER(H41)="PROJECT"),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IF(UPPER(H41)="PROJECT", "PROJECT: " &amp; I41 &amp; ". Topics involved: " &amp; A41 &amp; ". Project objective: " &amp; J41, "TOPIC: " &amp; I41 &amp; ". Topic details: " &amp; J41)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IF(UPPER(H41)="PROJECT", "Project #", "Topic #") &amp; F41 &amp; " | Debug | " &amp; IF($I$3="", $I$2, $I$2&amp; " - " &amp;$I$3) &amp; " | 📊 Level: " &amp; G41 &amp; CHAR(10) &amp; "**" &amp; IF(UPPER(H41)="PROJECT", "Project", "Topic") &amp; ":** " &amp; I41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0" t="str">
        <f t="shared" ref="Q41:Q72" si="21">IF(H41="Topic",
"[ROLE] Tech Lead | " &amp;
"[TASK] Assign incomplete " &amp; $I$2 &amp; " script challenges | " &amp;
"[TOPIC] " &amp; I41 &amp; " | " &amp;
"[LEVEL] " &amp; G41 &amp;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3 🧩 Complete | " &amp; IF($I$3="", $I$2, $I$2&amp; " - " &amp;$I$3) &amp; " | 📊 Level: " &amp; G41 &amp; " | 🌐 Coding5s.com" &amp; CHAR(10) &amp; "**Concept:** " &amp; J41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IF(G41="Beginner","5–15", IF(G41="Intermediate","10–25","15–35"))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D41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I41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IF(G41="Beginner", "Clear explicit hint (no code) | ", IF(G41="Intermediate",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IF(H41="PROJECT", AB41, ""))</f>
        <v>[ROLE]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1" t="str">
        <f t="shared" ref="R41:R72" si="22">IF(OR(H41="Topic", UPPER(H41)="PROJECT"),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IF(UPPER(H41)="PROJECT", "PROJECT: " &amp; I41 &amp; ". Topics involved: " &amp; A41 &amp; ". Project objective: " &amp; J41, "TOPIC: " &amp; I41 &amp; ". Topic details: " &amp; J41)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IF(UPPER(H41)="PROJECT", "Project #", "Topic #") &amp; F41 &amp; " | Complete | " &amp; IF($I$3="", $I$2, $I$2&amp; " - " &amp;$I$3) &amp; " | 📊 Level: " &amp; G41 &amp; CHAR(10) &amp; "**" &amp; IF(UPPER(H41)="PROJECT", "Project", "Topic") &amp; ":** " &amp; I41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0" t="str">
        <f t="shared" ref="T41:T72" si="23">IF(H41="Topic",
"[ROLE] Tech Lead | " &amp;
"[TASK] Provide intentionally messy but functional code for learning debugging and improvement | " &amp;
"[TOPIC] " &amp; I41 &amp; " | " &amp;
"[LEVEL] " &amp; G41 &amp; " | " &amp;
"[COUNT] " &amp; D41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F41 &amp; " | Stage 4 🧹 Refactor | " &amp; IF($I$3="", $I$2, $I$2&amp; " - " &amp;$I$3) &amp; " | 📊 Level: " &amp; G41 &amp; " | 🌐 Coding5s.com" &amp; CHAR(10) &amp; "**Concept:** " &amp; J41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D41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IF(G41="Beginner", "5–15", IF(G41="Intermediate",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IF(H41="PROJECT", AC41, ""))</f>
        <v>[ROLE]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1" t="str">
        <f t="shared" ref="U41:U72" si="24">IF(OR(H41="Topic", UPPER(H41)="PROJECT"),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IF(UPPER(H41)="PROJECT", "PROJECT: " &amp; I41 &amp; ". Topics involved: " &amp; A41 &amp; ". Project objective: " &amp; J41, "TOPIC: " &amp; I41 &amp; ". Topic details: " &amp; J41)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IF(UPPER(H41)="PROJECT", "Project #", "Topic #") &amp; F41 &amp; " | Refactor | " &amp; IF($I$3="", $I$2, $I$2&amp; " - " &amp;$I$3) &amp; " | 📊 Level: " &amp; G41 &amp; CHAR(10) &amp; "**" &amp; IF(UPPER(H41)="PROJECT", "Project", "Topic") &amp; ":** " &amp; I41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5" t="str">
        <f t="shared" ref="W41:W72" si="25">IF(H41="Topic",
"[ROLE] Tech Product Manager assigning a " &amp; $I$2 &amp; " Jira Ticket | " &amp;
"[TASK] Provide a guided implementation exercise with full solution for learning purposes | " &amp;
"[TOPIC] " &amp; I41 &amp; " | " &amp;
"[LEVEL] " &amp; G41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F41 &amp; " | Stage 5 | " &amp; IF($I$3="", $I$2, $I$2&amp; " - " &amp;$I$3) &amp; " | 📊 Level: " &amp; G41 &amp; " | 🌐 Coding5s.com" &amp; CHAR(10) &amp; "**Concept:** " &amp; J41 &amp; CHAR(10) &amp; "---" &amp; CHAR(10) &amp; " | " &amp;
"[FUNCTIONAL_STRUCTURE_POLICY] Rule: " &amp; IF(G41="Beginner", "Use simple scripts or minimal functions. ", IF(G41="Intermediate",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IF(G41="Beginner", "10–20", IF(G41="Intermediate", "15–30", "25–40")) &amp; " lines of EXECUTABLE code (STRICT) - V1.1 MUST be between " &amp; IF(G41="Beginner", "15–30", IF(G41="Intermediate",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IF(H41="PROJECT", AD41, ""))</f>
        <v>[ROLE]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1" t="str">
        <f t="shared" ref="X41:X72" si="26">IF(OR(H41="Topic", UPPER(H41)="PROJECT"),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IF(UPPER(H41)="PROJECT", "PROJECT: " &amp; I41 &amp; ". Topics integrated: " &amp; A41 &amp; ". Business Goal: " &amp; J41, "TOPIC: " &amp; I41 &amp; ". Goal: " &amp; J41)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IF(UPPER(H41)="PROJECT", "Project #", "Topic #") &amp; F41 &amp; " | Extend | " &amp; IF($I$3="", $I$2, $I$2&amp; " - " &amp;$I$3) &amp; " | 📊 Level: " &amp; G41 &amp; CHAR(10) &amp; "**" &amp; IF(UPPER(H41)="PROJECT", "Project", "Topic") &amp; ":** " &amp; I41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ref="Z41:Z72" si="27">IF(H41&lt;&gt;"PROJECT","",
"[TASK] Teach through a practical " &amp; $I$2 &amp; " - " &amp; $I$3 &amp; " project following the micro-learning methodology, acting as a supportive tutor, creating a project about  " &amp; I41 &amp; " | " &amp;
"[TOPICS USED] " &amp; A41 &amp; " | " &amp;
"[LEVEL] " &amp; G41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IF(G41="Beginner", "25–40", IF(G41="Intermediate",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F41 &amp; " | Stage 1 | " &amp; IF($I$3="", $I$2, $I$2&amp; " - " &amp;$I$3) &amp; " | 📊 Level: " &amp; G41 &amp; " | 🌐 Coding5s.com" &amp; CHAR(10) &amp; "**Project:** " &amp; J41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41" s="56" t="str">
        <f t="shared" ref="AA41:AA72" si="28">IF(H41&lt;&gt;"PROJECT","",
"[ROLE] Careless " &amp; $I$2 &amp; " Developer | " &amp;
"[TASK] Generate debugging project in " &amp; $I$2 &amp; " | " &amp;
"[PROJECT] " &amp; I41 &amp; " | " &amp;
"[TOPICS USED] " &amp; A41 &amp; " | " &amp;
"[LEVEL] " &amp; G41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F41 &amp; " | Stage 2 | " &amp; IF($I$3="", $I$2, $I$2&amp; " - " &amp;$I$3) &amp; " | 📊 Level: " &amp; G41 &amp; " | 🌐 Coding5s.com" &amp; CHAR(10) &amp; "Project: " &amp; J41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AE39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IF(G41="Beginner", "25–40", IF(G41="Intermediate", "30–60", "40–100")) &amp; " lines of EXECUTABLE code (STRICT: Do NOT count blank lines towards this limit) - Multi-step flow - 2–4 functions ONLY - main() as entry point " &amp; IF(G41&lt;&gt;"Advanced",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41" s="56" t="str">
        <f t="shared" ref="AB41:AB72" si="29">IF(H41&lt;&gt;"PROJECT","",
"[ROLE] Tech Lead | " &amp;
"[TASK] Assign incomplete project script | " &amp;
"[PROJECT] " &amp; I41 &amp; " | " &amp;
"[TOPICS USED] " &amp; A41 &amp; " | " &amp;
"[LEVEL] " &amp; G41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F41 &amp; " | Stage 3 | " &amp; IF($I$3="", $I$2, $I$2&amp; " - " &amp;$I$3) &amp; " | 📊 Level: " &amp; G41 &amp; " | 🌐 Coding5s.com" &amp; CHAR(10) &amp; "**Project:** " &amp; J41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IF(G41="Beginner","25–40", IF(G41="Intermediate","30–60","40–100"))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41" s="56" t="str">
        <f t="shared" ref="AC41:AC72" si="30">IF(H41&lt;&gt;"PROJECT","",
"[ROLE] Tech Lead | " &amp;
"[TASK] Provide a messy but functional project for refactoring | " &amp;
"[PROJECT] " &amp; I41 &amp; " | " &amp;
"[TOPICS USED] " &amp; A41 &amp; " | " &amp;
"[LEVEL] " &amp; G41 &amp; " | " &amp;
"[PERSONA RULE] Act as a Tech Lead. A junior wrote this working but messy code. Tone: professional but exhausted | " &amp;
"[HEADER RULE - STRICT] You MUST start your entire response EXACTLY with this markdown block (do not print anything before it):" &amp; CHAR(10) &amp; "### 🚀 Project #" &amp; F41 &amp; " | Stage 4 | " &amp; IF($I$3="", $I$2, $I$2&amp; " - " &amp;$I$3) &amp; " | 📊 Level: " &amp; G41 &amp; " | 🌐 Coding5s.com" &amp; CHAR(10) &amp; "**Project:** " &amp; J41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IF(G41="Beginner", "25–40", IF(G41="Intermediate",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41" s="56" t="str">
        <f t="shared" ref="AD41:AD72" si="31">IF(H41&lt;&gt;"PROJECT","",
"[ROLE] Tech Product Manager assigning a " &amp; $I$2 &amp; " Jira Ticket | " &amp;
"[TASK] Provide a guided project implementation with full solution | " &amp;
"[PROJECT] " &amp; I41 &amp; " | " &amp;
"[TOPICS USED] " &amp; A41 &amp; " | " &amp;
"[LEVEL] " &amp; G41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F41 &amp; " | Stage 5 | " &amp; IF($I$3="", $I$2, $I$2&amp; " - " &amp;$I$3) &amp; " | 📊 Level: " &amp; G41 &amp; " | 🌐 Coding5s.com" &amp; CHAR(10) &amp; "**Project:** " &amp; J41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IF(G41="Beginner", "20–35", IF(G41="Intermediate", "30–50", "45–70")) &amp; " lines of EXECUTABLE code (STRICT) - V1.1 MUST be between " &amp; IF(G41="Beginner", "30–50", IF(G41="Intermediate",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IF(G41="Beginner", "Avoid complex structure. ", IF(G41="Intermediate",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41" s="40"/>
      <c r="AF41" s="40"/>
      <c r="AG41" s="40"/>
      <c r="AH41" s="56" t="str">
        <f t="shared" ref="AH41:AH72" si="32">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6"/>
        <v>5</v>
      </c>
      <c r="C42" s="93">
        <v>10</v>
      </c>
      <c r="D42" s="57">
        <v>3</v>
      </c>
      <c r="E42" s="58" t="s">
        <v>46</v>
      </c>
      <c r="F42" s="59">
        <v>34</v>
      </c>
      <c r="G42" s="60" t="s">
        <v>158</v>
      </c>
      <c r="H42" s="60" t="s">
        <v>48</v>
      </c>
      <c r="I42" s="61" t="s">
        <v>772</v>
      </c>
      <c r="J42" s="62" t="s">
        <v>773</v>
      </c>
      <c r="K42" s="127" t="str">
        <f t="shared" si="17"/>
        <v xml:space="preserve">[ROLE] Friendly tutor specializing in Python Core &amp; Scripting | [TOPIC] Construct immutable tuples and inspect elements using tuple(), (), count(), and index().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v>
      </c>
      <c r="M42" s="52">
        <v>0</v>
      </c>
      <c r="N42" s="100" t="str">
        <f t="shared" si="19"/>
        <v>[ROLE]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0" t="str">
        <f t="shared" si="21"/>
        <v>[ROLE]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0" t="str">
        <f t="shared" si="23"/>
        <v>[ROLE]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5" t="str">
        <f t="shared" si="25"/>
        <v>[ROLE]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27"/>
        <v/>
      </c>
      <c r="AA42" s="56" t="str">
        <f t="shared" si="28"/>
        <v/>
      </c>
      <c r="AB42" s="56" t="str">
        <f t="shared" si="29"/>
        <v/>
      </c>
      <c r="AC42" s="56" t="str">
        <f t="shared" si="30"/>
        <v/>
      </c>
      <c r="AD42" s="56" t="str">
        <f t="shared" si="31"/>
        <v/>
      </c>
      <c r="AE42" s="40"/>
      <c r="AF42" s="40"/>
      <c r="AG42" s="40"/>
      <c r="AH42" s="56" t="str">
        <f t="shared" si="32"/>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6"/>
        <v>5</v>
      </c>
      <c r="C43" s="93">
        <v>12</v>
      </c>
      <c r="D43" s="46">
        <v>3</v>
      </c>
      <c r="E43" s="58" t="s">
        <v>46</v>
      </c>
      <c r="F43" s="48">
        <v>35</v>
      </c>
      <c r="G43" s="49" t="s">
        <v>158</v>
      </c>
      <c r="H43" s="49" t="s">
        <v>48</v>
      </c>
      <c r="I43" s="50" t="s">
        <v>774</v>
      </c>
      <c r="J43" s="51" t="s">
        <v>775</v>
      </c>
      <c r="K43" s="127" t="str">
        <f t="shared" si="17"/>
        <v xml:space="preserve">[ROLE] Friendly tutor specializing in Python Core &amp; Scripting | [TOPIC] Construct dictionary key-value pairs and inspect hashability using dict(), {}, hash(), and len().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v>
      </c>
      <c r="M43" s="53">
        <v>0</v>
      </c>
      <c r="N43" s="100" t="str">
        <f t="shared" si="19"/>
        <v>[ROLE]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0" t="str">
        <f t="shared" si="21"/>
        <v>[ROLE]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0" t="str">
        <f t="shared" si="23"/>
        <v>[ROLE]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5" t="str">
        <f t="shared" si="25"/>
        <v>[ROLE]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27"/>
        <v/>
      </c>
      <c r="AA43" s="56" t="str">
        <f t="shared" si="28"/>
        <v/>
      </c>
      <c r="AB43" s="56" t="str">
        <f t="shared" si="29"/>
        <v/>
      </c>
      <c r="AC43" s="56" t="str">
        <f t="shared" si="30"/>
        <v/>
      </c>
      <c r="AD43" s="56" t="str">
        <f t="shared" si="31"/>
        <v/>
      </c>
      <c r="AE43" s="40"/>
      <c r="AF43" s="40"/>
      <c r="AG43" s="40"/>
      <c r="AH43" s="56" t="str">
        <f t="shared" si="32"/>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6"/>
        <v>5</v>
      </c>
      <c r="C44" s="93">
        <v>12</v>
      </c>
      <c r="D44" s="57">
        <v>3</v>
      </c>
      <c r="E44" s="58" t="s">
        <v>46</v>
      </c>
      <c r="F44" s="59">
        <v>36</v>
      </c>
      <c r="G44" s="60" t="s">
        <v>158</v>
      </c>
      <c r="H44" s="60" t="s">
        <v>48</v>
      </c>
      <c r="I44" s="61" t="s">
        <v>776</v>
      </c>
      <c r="J44" s="62" t="s">
        <v>777</v>
      </c>
      <c r="K44" s="127" t="str">
        <f t="shared" si="17"/>
        <v xml:space="preserve">[ROLE] Friendly tutor specializing in Python Core &amp; Scripting | [TOPIC] Access and mutate dictionary elements safely using get(), setdefault(), update(), pop(), and del.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v>
      </c>
      <c r="M44" s="52">
        <v>0</v>
      </c>
      <c r="N44" s="100" t="str">
        <f t="shared" si="19"/>
        <v>[ROLE]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0" t="str">
        <f t="shared" si="21"/>
        <v>[ROLE]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0" t="str">
        <f t="shared" si="23"/>
        <v>[ROLE]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5" t="str">
        <f t="shared" si="25"/>
        <v>[ROLE]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27"/>
        <v/>
      </c>
      <c r="AA44" s="56" t="str">
        <f t="shared" si="28"/>
        <v/>
      </c>
      <c r="AB44" s="56" t="str">
        <f t="shared" si="29"/>
        <v/>
      </c>
      <c r="AC44" s="56" t="str">
        <f t="shared" si="30"/>
        <v/>
      </c>
      <c r="AD44" s="56" t="str">
        <f t="shared" si="31"/>
        <v/>
      </c>
      <c r="AE44" s="40"/>
      <c r="AF44" s="40"/>
      <c r="AG44" s="40"/>
      <c r="AH44" s="56" t="str">
        <f t="shared" si="32"/>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6"/>
        <v>5</v>
      </c>
      <c r="C45" s="93">
        <v>12</v>
      </c>
      <c r="D45" s="46">
        <v>3</v>
      </c>
      <c r="E45" s="58" t="s">
        <v>46</v>
      </c>
      <c r="F45" s="48">
        <v>37</v>
      </c>
      <c r="G45" s="49" t="s">
        <v>158</v>
      </c>
      <c r="H45" s="49" t="s">
        <v>48</v>
      </c>
      <c r="I45" s="50" t="s">
        <v>778</v>
      </c>
      <c r="J45" s="51" t="s">
        <v>779</v>
      </c>
      <c r="K45" s="127" t="str">
        <f t="shared" si="17"/>
        <v xml:space="preserve">[ROLE] Friendly tutor specializing in Python Core &amp; Scripting | [TOPIC] Retrieve dictionary views and clear mappings using keys(), values(), items(), popitem(),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v>
      </c>
      <c r="M45" s="53">
        <v>0</v>
      </c>
      <c r="N45" s="100" t="str">
        <f t="shared" si="19"/>
        <v>[ROLE]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0" t="str">
        <f t="shared" si="21"/>
        <v>[ROLE]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0" t="str">
        <f t="shared" si="23"/>
        <v>[ROLE]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5" t="str">
        <f t="shared" si="25"/>
        <v>[ROLE]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27"/>
        <v/>
      </c>
      <c r="AA45" s="56" t="str">
        <f t="shared" si="28"/>
        <v/>
      </c>
      <c r="AB45" s="56" t="str">
        <f t="shared" si="29"/>
        <v/>
      </c>
      <c r="AC45" s="56" t="str">
        <f t="shared" si="30"/>
        <v/>
      </c>
      <c r="AD45" s="56" t="str">
        <f t="shared" si="31"/>
        <v/>
      </c>
      <c r="AE45" s="40"/>
      <c r="AF45" s="40"/>
      <c r="AG45" s="40"/>
      <c r="AH45" s="56" t="str">
        <f t="shared" si="32"/>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6"/>
        <v>5</v>
      </c>
      <c r="C46" s="93">
        <v>12</v>
      </c>
      <c r="D46" s="57">
        <v>3</v>
      </c>
      <c r="E46" s="58" t="s">
        <v>46</v>
      </c>
      <c r="F46" s="59">
        <v>38</v>
      </c>
      <c r="G46" s="60" t="s">
        <v>158</v>
      </c>
      <c r="H46" s="60" t="s">
        <v>48</v>
      </c>
      <c r="I46" s="61" t="s">
        <v>780</v>
      </c>
      <c r="J46" s="62" t="s">
        <v>781</v>
      </c>
      <c r="K46" s="127" t="str">
        <f t="shared" si="17"/>
        <v xml:space="preserve">[ROLE] Friendly tutor specializing in Python Core &amp; Scripting | [TOPIC] Construct unordered sets and mutate unique elements using set(), add(), remove(), discard(),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v>
      </c>
      <c r="M46" s="52">
        <v>0</v>
      </c>
      <c r="N46" s="100" t="str">
        <f t="shared" si="19"/>
        <v>[ROLE]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0" t="str">
        <f t="shared" si="21"/>
        <v>[ROLE]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0" t="str">
        <f t="shared" si="23"/>
        <v>[ROLE]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5" t="str">
        <f t="shared" si="25"/>
        <v>[ROLE]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27"/>
        <v/>
      </c>
      <c r="AA46" s="56" t="str">
        <f t="shared" si="28"/>
        <v/>
      </c>
      <c r="AB46" s="56" t="str">
        <f t="shared" si="29"/>
        <v/>
      </c>
      <c r="AC46" s="56" t="str">
        <f t="shared" si="30"/>
        <v/>
      </c>
      <c r="AD46" s="56" t="str">
        <f t="shared" si="31"/>
        <v/>
      </c>
      <c r="AE46" s="40"/>
      <c r="AF46" s="40"/>
      <c r="AG46" s="40"/>
      <c r="AH46" s="56" t="str">
        <f t="shared" si="32"/>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6"/>
        <v>5</v>
      </c>
      <c r="C47" s="93">
        <v>12</v>
      </c>
      <c r="D47" s="46">
        <v>4</v>
      </c>
      <c r="E47" s="58" t="s">
        <v>46</v>
      </c>
      <c r="F47" s="48">
        <v>39</v>
      </c>
      <c r="G47" s="49" t="s">
        <v>158</v>
      </c>
      <c r="H47" s="49" t="s">
        <v>48</v>
      </c>
      <c r="I47" s="50" t="s">
        <v>782</v>
      </c>
      <c r="J47" s="51" t="s">
        <v>783</v>
      </c>
      <c r="K47" s="127" t="str">
        <f t="shared" si="17"/>
        <v xml:space="preserve">[ROLE] Friendly tutor specializing in Python Core &amp; Scripting | [TOPIC] Perform mathematical set operations using union(), intersection(), difference(), and symmetric_difference().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v>
      </c>
      <c r="M47" s="53">
        <v>0</v>
      </c>
      <c r="N47" s="100" t="str">
        <f t="shared" si="19"/>
        <v>[ROLE]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0" t="str">
        <f t="shared" si="21"/>
        <v>[ROLE]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0" t="str">
        <f t="shared" si="23"/>
        <v>[ROLE]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5" t="str">
        <f t="shared" si="25"/>
        <v>[ROLE]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27"/>
        <v/>
      </c>
      <c r="AA47" s="56" t="str">
        <f t="shared" si="28"/>
        <v/>
      </c>
      <c r="AB47" s="56" t="str">
        <f t="shared" si="29"/>
        <v/>
      </c>
      <c r="AC47" s="56" t="str">
        <f t="shared" si="30"/>
        <v/>
      </c>
      <c r="AD47" s="56" t="str">
        <f t="shared" si="31"/>
        <v/>
      </c>
      <c r="AE47" s="40"/>
      <c r="AF47" s="40"/>
      <c r="AG47" s="40"/>
      <c r="AH47" s="56" t="str">
        <f t="shared" si="32"/>
        <v/>
      </c>
      <c r="AI47" s="54"/>
      <c r="AJ47" s="54"/>
      <c r="AK47" s="54">
        <v>39</v>
      </c>
      <c r="AL47" s="54" t="s">
        <v>93</v>
      </c>
      <c r="AM47" s="54" t="s">
        <v>94</v>
      </c>
    </row>
    <row r="48" spans="1:39">
      <c r="A48" s="45" t="str" cm="1">
        <f t="array" ref="A48">IF(H48="PROJECT", CHAR(10) &amp; "- " &amp; _xlfn.TEXTJOIN(CHAR(10) &amp; "- ", TRUE, _xlfn._xlws.FILTER($I$9:$I$1000, ($B$9:$B$1000=B48) * ($H$9:$H$1000="Topic"))), "")</f>
        <v xml:space="preserve">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v>
      </c>
      <c r="B48" s="45">
        <f t="shared" si="16"/>
        <v>5</v>
      </c>
      <c r="C48" s="93">
        <v>30</v>
      </c>
      <c r="D48" s="57">
        <v>0</v>
      </c>
      <c r="E48" s="58" t="s">
        <v>46</v>
      </c>
      <c r="F48" s="59">
        <v>40</v>
      </c>
      <c r="G48" s="60" t="s">
        <v>158</v>
      </c>
      <c r="H48" s="60" t="s">
        <v>77</v>
      </c>
      <c r="I48" s="61" t="s">
        <v>784</v>
      </c>
      <c r="J48" s="62" t="s">
        <v>785</v>
      </c>
      <c r="K48" s="127" t="str">
        <f t="shared" si="17"/>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v>
      </c>
      <c r="M48" s="52">
        <v>0</v>
      </c>
      <c r="N48" s="100" t="str">
        <f t="shared" si="19"/>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0" t="str">
        <f t="shared" si="21"/>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0" t="str">
        <f t="shared" si="23"/>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5" t="str">
        <f t="shared" si="25"/>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27"/>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8" s="56" t="str">
        <f t="shared" si="28"/>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8" s="56" t="str">
        <f t="shared" si="29"/>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8" s="56" t="str">
        <f t="shared" si="30"/>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8" s="56" t="str">
        <f t="shared" si="31"/>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8" s="40"/>
      <c r="AF48" s="40"/>
      <c r="AG48" s="40"/>
      <c r="AH48" s="56" t="str">
        <f t="shared" si="32"/>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6"/>
        <v>6</v>
      </c>
      <c r="C49" s="93">
        <v>12</v>
      </c>
      <c r="D49" s="46">
        <v>4</v>
      </c>
      <c r="E49" s="58" t="s">
        <v>46</v>
      </c>
      <c r="F49" s="48">
        <v>41</v>
      </c>
      <c r="G49" s="49" t="s">
        <v>158</v>
      </c>
      <c r="H49" s="49" t="s">
        <v>48</v>
      </c>
      <c r="I49" s="50" t="s">
        <v>786</v>
      </c>
      <c r="J49" s="51" t="s">
        <v>787</v>
      </c>
      <c r="K49" s="127" t="str">
        <f t="shared" si="17"/>
        <v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v>
      </c>
      <c r="M49" s="53">
        <v>0</v>
      </c>
      <c r="N49" s="100" t="str">
        <f t="shared" si="19"/>
        <v>[ROLE]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0" t="str">
        <f t="shared" si="21"/>
        <v>[ROLE]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0" t="str">
        <f t="shared" si="23"/>
        <v>[ROLE]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5" t="str">
        <f t="shared" si="25"/>
        <v>[ROLE]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27"/>
        <v/>
      </c>
      <c r="AA49" s="56" t="str">
        <f t="shared" si="28"/>
        <v/>
      </c>
      <c r="AB49" s="56" t="str">
        <f t="shared" si="29"/>
        <v/>
      </c>
      <c r="AC49" s="56" t="str">
        <f t="shared" si="30"/>
        <v/>
      </c>
      <c r="AD49" s="56" t="str">
        <f t="shared" si="31"/>
        <v/>
      </c>
      <c r="AE49" s="40"/>
      <c r="AF49" s="40"/>
      <c r="AG49" s="40"/>
      <c r="AH49" s="56" t="str">
        <f t="shared" si="32"/>
        <v/>
      </c>
      <c r="AI49" s="54"/>
      <c r="AJ49" s="54"/>
      <c r="AK49" s="54"/>
      <c r="AL49" s="54"/>
      <c r="AM49" s="54"/>
    </row>
    <row r="50" spans="1:39">
      <c r="A50" s="45" t="str" cm="1">
        <f t="array" ref="A50">IF(H50="PROJECT", CHAR(10) &amp; "- " &amp; _xlfn.TEXTJOIN(CHAR(10) &amp; "- ", TRUE, _xlfn._xlws.FILTER($I$9:$I$1000, ($B$9:$B$1000=B50) * ($H$9:$H$1000="Topic"))), "")</f>
        <v/>
      </c>
      <c r="B50" s="45">
        <f t="shared" si="16"/>
        <v>6</v>
      </c>
      <c r="C50" s="93">
        <v>15</v>
      </c>
      <c r="D50" s="57">
        <v>4</v>
      </c>
      <c r="E50" s="58" t="s">
        <v>46</v>
      </c>
      <c r="F50" s="59">
        <v>42</v>
      </c>
      <c r="G50" s="60" t="s">
        <v>158</v>
      </c>
      <c r="H50" s="60" t="s">
        <v>48</v>
      </c>
      <c r="I50" s="61" t="s">
        <v>788</v>
      </c>
      <c r="J50" s="62" t="s">
        <v>789</v>
      </c>
      <c r="K50" s="127" t="str">
        <f t="shared" si="17"/>
        <v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v>
      </c>
      <c r="M50" s="52">
        <v>0</v>
      </c>
      <c r="N50" s="100" t="str">
        <f t="shared" si="19"/>
        <v>[ROLE]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0" t="str">
        <f t="shared" si="21"/>
        <v>[ROLE]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0" t="str">
        <f t="shared" si="23"/>
        <v>[ROLE]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5" t="str">
        <f t="shared" si="25"/>
        <v>[ROLE]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27"/>
        <v/>
      </c>
      <c r="AA50" s="56" t="str">
        <f t="shared" si="28"/>
        <v/>
      </c>
      <c r="AB50" s="56" t="str">
        <f t="shared" si="29"/>
        <v/>
      </c>
      <c r="AC50" s="56" t="str">
        <f t="shared" si="30"/>
        <v/>
      </c>
      <c r="AD50" s="56" t="str">
        <f t="shared" si="31"/>
        <v/>
      </c>
      <c r="AE50" s="40"/>
      <c r="AF50" s="40"/>
      <c r="AG50" s="40"/>
      <c r="AH50" s="56" t="str">
        <f t="shared" si="32"/>
        <v/>
      </c>
      <c r="AI50" s="54"/>
      <c r="AJ50" s="54"/>
      <c r="AK50" s="54"/>
      <c r="AL50" s="54"/>
      <c r="AM50" s="54"/>
    </row>
    <row r="51" spans="1:39">
      <c r="A51" s="45" t="str" cm="1">
        <f t="array" ref="A51">IF(H51="PROJECT", CHAR(10) &amp; "- " &amp; _xlfn.TEXTJOIN(CHAR(10) &amp; "- ", TRUE, _xlfn._xlws.FILTER($I$9:$I$1000, ($B$9:$B$1000=B51) * ($H$9:$H$1000="Topic"))), "")</f>
        <v/>
      </c>
      <c r="B51" s="45">
        <f t="shared" si="16"/>
        <v>6</v>
      </c>
      <c r="C51" s="93">
        <v>15</v>
      </c>
      <c r="D51" s="46">
        <v>4</v>
      </c>
      <c r="E51" s="58" t="s">
        <v>46</v>
      </c>
      <c r="F51" s="48">
        <v>43</v>
      </c>
      <c r="G51" s="49" t="s">
        <v>158</v>
      </c>
      <c r="H51" s="49" t="s">
        <v>48</v>
      </c>
      <c r="I51" s="50" t="s">
        <v>790</v>
      </c>
      <c r="J51" s="51" t="s">
        <v>791</v>
      </c>
      <c r="K51" s="127" t="str">
        <f t="shared" si="17"/>
        <v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v>
      </c>
      <c r="M51" s="53">
        <v>0</v>
      </c>
      <c r="N51" s="100" t="str">
        <f t="shared" si="19"/>
        <v>[ROLE]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0" t="str">
        <f t="shared" si="21"/>
        <v>[ROLE]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0" t="str">
        <f t="shared" si="23"/>
        <v>[ROLE]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5" t="str">
        <f t="shared" si="25"/>
        <v>[ROLE]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27"/>
        <v/>
      </c>
      <c r="AA51" s="56" t="str">
        <f t="shared" si="28"/>
        <v/>
      </c>
      <c r="AB51" s="56" t="str">
        <f t="shared" si="29"/>
        <v/>
      </c>
      <c r="AC51" s="56" t="str">
        <f t="shared" si="30"/>
        <v/>
      </c>
      <c r="AD51" s="56" t="str">
        <f t="shared" si="31"/>
        <v/>
      </c>
      <c r="AE51" s="40"/>
      <c r="AF51" s="40"/>
      <c r="AG51" s="40"/>
      <c r="AH51" s="56" t="str">
        <f t="shared" si="32"/>
        <v/>
      </c>
      <c r="AI51" s="54"/>
      <c r="AJ51" s="54"/>
      <c r="AK51" s="54"/>
      <c r="AL51" s="54"/>
      <c r="AM51" s="54"/>
    </row>
    <row r="52" spans="1:39">
      <c r="A52" s="45" t="str" cm="1">
        <f t="array" ref="A52">IF(H52="PROJECT", CHAR(10) &amp; "- " &amp; _xlfn.TEXTJOIN(CHAR(10) &amp; "- ", TRUE, _xlfn._xlws.FILTER($I$9:$I$1000, ($B$9:$B$1000=B52) * ($H$9:$H$1000="Topic"))), "")</f>
        <v/>
      </c>
      <c r="B52" s="45">
        <f t="shared" si="16"/>
        <v>6</v>
      </c>
      <c r="C52" s="93">
        <v>12</v>
      </c>
      <c r="D52" s="57">
        <v>4</v>
      </c>
      <c r="E52" s="58" t="s">
        <v>46</v>
      </c>
      <c r="F52" s="59">
        <v>44</v>
      </c>
      <c r="G52" s="60" t="s">
        <v>158</v>
      </c>
      <c r="H52" s="60" t="s">
        <v>48</v>
      </c>
      <c r="I52" s="61" t="s">
        <v>792</v>
      </c>
      <c r="J52" s="62" t="s">
        <v>793</v>
      </c>
      <c r="K52" s="127" t="str">
        <f t="shared" si="17"/>
        <v xml:space="preserve">[ROLE] Friendly tutor specializing in Python Core &amp; Scripting | [TOPIC] Construct list comprehensions with conditional filtering using for, in, 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v>
      </c>
      <c r="M52" s="52">
        <v>0</v>
      </c>
      <c r="N52" s="100" t="str">
        <f t="shared" si="19"/>
        <v>[ROLE]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0" t="str">
        <f t="shared" si="21"/>
        <v>[ROLE]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0" t="str">
        <f t="shared" si="23"/>
        <v>[ROLE]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5" t="str">
        <f t="shared" si="25"/>
        <v>[ROLE]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27"/>
        <v/>
      </c>
      <c r="AA52" s="56" t="str">
        <f t="shared" si="28"/>
        <v/>
      </c>
      <c r="AB52" s="56" t="str">
        <f t="shared" si="29"/>
        <v/>
      </c>
      <c r="AC52" s="56" t="str">
        <f t="shared" si="30"/>
        <v/>
      </c>
      <c r="AD52" s="56" t="str">
        <f t="shared" si="31"/>
        <v/>
      </c>
      <c r="AE52" s="40"/>
      <c r="AF52" s="40"/>
      <c r="AG52" s="40"/>
      <c r="AH52" s="56" t="str">
        <f t="shared" si="32"/>
        <v/>
      </c>
      <c r="AI52" s="54"/>
      <c r="AJ52" s="54"/>
      <c r="AK52" s="54"/>
      <c r="AL52" s="54"/>
      <c r="AM52" s="54"/>
    </row>
    <row r="53" spans="1:39">
      <c r="A53" s="45" t="str" cm="1">
        <f t="array" ref="A53">IF(H53="PROJECT", CHAR(10) &amp; "- " &amp; _xlfn.TEXTJOIN(CHAR(10) &amp; "- ", TRUE, _xlfn._xlws.FILTER($I$9:$I$1000, ($B$9:$B$1000=B53) * ($H$9:$H$1000="Topic"))), "")</f>
        <v/>
      </c>
      <c r="B53" s="45">
        <f t="shared" si="16"/>
        <v>6</v>
      </c>
      <c r="C53" s="93">
        <v>12</v>
      </c>
      <c r="D53" s="46">
        <v>4</v>
      </c>
      <c r="E53" s="58" t="s">
        <v>46</v>
      </c>
      <c r="F53" s="48">
        <v>45</v>
      </c>
      <c r="G53" s="49" t="s">
        <v>158</v>
      </c>
      <c r="H53" s="49" t="s">
        <v>48</v>
      </c>
      <c r="I53" s="50" t="s">
        <v>794</v>
      </c>
      <c r="J53" s="51" t="s">
        <v>795</v>
      </c>
      <c r="K53" s="127" t="str">
        <f t="shared" si="17"/>
        <v xml:space="preserve">[ROLE] Friendly tutor specializing in Python Core &amp; Scripting | [TOPIC] Transform and construct dynamic dictionaries and sets using for, in, if,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v>
      </c>
      <c r="M53" s="53">
        <v>0</v>
      </c>
      <c r="N53" s="100" t="str">
        <f t="shared" si="19"/>
        <v>[ROLE]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0" t="str">
        <f t="shared" si="21"/>
        <v>[ROLE]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0" t="str">
        <f t="shared" si="23"/>
        <v>[ROLE]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5" t="str">
        <f t="shared" si="25"/>
        <v>[ROLE]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27"/>
        <v/>
      </c>
      <c r="AA53" s="56" t="str">
        <f t="shared" si="28"/>
        <v/>
      </c>
      <c r="AB53" s="56" t="str">
        <f t="shared" si="29"/>
        <v/>
      </c>
      <c r="AC53" s="56" t="str">
        <f t="shared" si="30"/>
        <v/>
      </c>
      <c r="AD53" s="56" t="str">
        <f t="shared" si="31"/>
        <v/>
      </c>
      <c r="AE53" s="40"/>
      <c r="AF53" s="40"/>
      <c r="AG53" s="40"/>
      <c r="AH53" s="56" t="str">
        <f t="shared" si="32"/>
        <v/>
      </c>
      <c r="AI53" s="54"/>
      <c r="AJ53" s="54"/>
      <c r="AK53" s="54"/>
      <c r="AL53" s="54"/>
      <c r="AM53" s="54"/>
    </row>
    <row r="54" spans="1:39">
      <c r="A54" s="45" t="str" cm="1">
        <f t="array" ref="A54">IF(H54="PROJECT", CHAR(10) &amp; "- " &amp; _xlfn.TEXTJOIN(CHAR(10) &amp; "- ", TRUE, _xlfn._xlws.FILTER($I$9:$I$1000, ($B$9:$B$1000=B54) * ($H$9:$H$1000="Topic"))), "")</f>
        <v/>
      </c>
      <c r="B54" s="45">
        <f t="shared" si="16"/>
        <v>6</v>
      </c>
      <c r="C54" s="93">
        <v>12</v>
      </c>
      <c r="D54" s="57">
        <v>4</v>
      </c>
      <c r="E54" s="58" t="s">
        <v>46</v>
      </c>
      <c r="F54" s="59">
        <v>46</v>
      </c>
      <c r="G54" s="60" t="s">
        <v>158</v>
      </c>
      <c r="H54" s="60" t="s">
        <v>48</v>
      </c>
      <c r="I54" s="61" t="s">
        <v>796</v>
      </c>
      <c r="J54" s="62" t="s">
        <v>797</v>
      </c>
      <c r="K54" s="127" t="str">
        <f t="shared" si="17"/>
        <v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v>
      </c>
      <c r="M54" s="52">
        <v>0</v>
      </c>
      <c r="N54" s="100" t="str">
        <f t="shared" si="19"/>
        <v>[ROLE]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0" t="str">
        <f t="shared" si="21"/>
        <v>[ROLE]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0" t="str">
        <f t="shared" si="23"/>
        <v>[ROLE]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5" t="str">
        <f t="shared" si="25"/>
        <v>[ROLE]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27"/>
        <v/>
      </c>
      <c r="AA54" s="56" t="str">
        <f t="shared" si="28"/>
        <v/>
      </c>
      <c r="AB54" s="56" t="str">
        <f t="shared" si="29"/>
        <v/>
      </c>
      <c r="AC54" s="56" t="str">
        <f t="shared" si="30"/>
        <v/>
      </c>
      <c r="AD54" s="56" t="str">
        <f t="shared" si="31"/>
        <v/>
      </c>
      <c r="AE54" s="40"/>
      <c r="AF54" s="40"/>
      <c r="AG54" s="40"/>
      <c r="AH54" s="56" t="str">
        <f t="shared" si="32"/>
        <v/>
      </c>
      <c r="AI54" s="54"/>
      <c r="AJ54" s="54"/>
      <c r="AK54" s="54"/>
      <c r="AL54" s="54"/>
      <c r="AM54" s="54"/>
    </row>
    <row r="55" spans="1:39">
      <c r="A55" s="45" t="str" cm="1">
        <f t="array" ref="A55">IF(H55="PROJECT", CHAR(10) &amp; "- " &amp; _xlfn.TEXTJOIN(CHAR(10) &amp; "- ", TRUE, _xlfn._xlws.FILTER($I$9:$I$1000, ($B$9:$B$1000=B55) * ($H$9:$H$1000="Topic"))), "")</f>
        <v/>
      </c>
      <c r="B55" s="45">
        <f t="shared" si="16"/>
        <v>6</v>
      </c>
      <c r="C55" s="93">
        <v>15</v>
      </c>
      <c r="D55" s="46">
        <v>4</v>
      </c>
      <c r="E55" s="58" t="s">
        <v>46</v>
      </c>
      <c r="F55" s="48">
        <v>47</v>
      </c>
      <c r="G55" s="49" t="s">
        <v>158</v>
      </c>
      <c r="H55" s="49" t="s">
        <v>48</v>
      </c>
      <c r="I55" s="50" t="s">
        <v>798</v>
      </c>
      <c r="J55" s="51" t="s">
        <v>799</v>
      </c>
      <c r="K55" s="127" t="str">
        <f t="shared" si="17"/>
        <v xml:space="preserve">[ROLE] Friendly tutor specializing in Python Core &amp; Scripting | [TOPIC] Create memory-efficient lazy iterators and generator expressions using yield, next(), and 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v>
      </c>
      <c r="M55" s="53">
        <v>0</v>
      </c>
      <c r="N55" s="100" t="str">
        <f t="shared" si="19"/>
        <v>[ROLE]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0" t="str">
        <f t="shared" si="21"/>
        <v>[ROLE]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0" t="str">
        <f t="shared" si="23"/>
        <v>[ROLE]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5" t="str">
        <f t="shared" si="25"/>
        <v>[ROLE]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27"/>
        <v/>
      </c>
      <c r="AA55" s="56" t="str">
        <f t="shared" si="28"/>
        <v/>
      </c>
      <c r="AB55" s="56" t="str">
        <f t="shared" si="29"/>
        <v/>
      </c>
      <c r="AC55" s="56" t="str">
        <f t="shared" si="30"/>
        <v/>
      </c>
      <c r="AD55" s="56" t="str">
        <f t="shared" si="31"/>
        <v/>
      </c>
      <c r="AE55" s="40"/>
      <c r="AF55" s="40"/>
      <c r="AG55" s="40"/>
      <c r="AH55" s="56" t="str">
        <f t="shared" si="32"/>
        <v/>
      </c>
      <c r="AI55" s="54"/>
      <c r="AJ55" s="54"/>
      <c r="AK55" s="54"/>
      <c r="AL55" s="54"/>
      <c r="AM55" s="54"/>
    </row>
    <row r="56" spans="1:39">
      <c r="A56" s="45" t="str" cm="1">
        <f t="array" ref="A56">IF(H56="PROJECT", CHAR(10) &amp; "- " &amp; _xlfn.TEXTJOIN(CHAR(10) &amp; "- ", TRUE, _xlfn._xlws.FILTER($I$9:$I$1000, ($B$9:$B$1000=B56) * ($H$9:$H$1000="Topic"))), "")</f>
        <v xml:space="preserve">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v>
      </c>
      <c r="B56" s="45">
        <f t="shared" si="16"/>
        <v>6</v>
      </c>
      <c r="C56" s="93">
        <v>30</v>
      </c>
      <c r="D56" s="57">
        <v>0</v>
      </c>
      <c r="E56" s="58" t="s">
        <v>46</v>
      </c>
      <c r="F56" s="59">
        <v>48</v>
      </c>
      <c r="G56" s="60" t="s">
        <v>158</v>
      </c>
      <c r="H56" s="63" t="s">
        <v>77</v>
      </c>
      <c r="I56" s="61" t="s">
        <v>800</v>
      </c>
      <c r="J56" s="62" t="s">
        <v>801</v>
      </c>
      <c r="K56" s="127" t="str">
        <f t="shared" si="17"/>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v>
      </c>
      <c r="M56" s="52">
        <v>0</v>
      </c>
      <c r="N56" s="100" t="str">
        <f t="shared" si="19"/>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0" t="str">
        <f t="shared" si="21"/>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0" t="str">
        <f t="shared" si="23"/>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5" t="str">
        <f t="shared" si="25"/>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27"/>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6" s="56" t="str">
        <f t="shared" si="28"/>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6" s="56" t="str">
        <f t="shared" si="29"/>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6" s="56" t="str">
        <f t="shared" si="30"/>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6" s="56" t="str">
        <f t="shared" si="31"/>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6" s="40"/>
      <c r="AF56" s="40"/>
      <c r="AG56" s="40"/>
      <c r="AH56" s="56" t="str">
        <f t="shared" si="32"/>
        <v/>
      </c>
      <c r="AI56" s="54"/>
      <c r="AJ56" s="54"/>
      <c r="AK56" s="54"/>
      <c r="AL56" s="54"/>
      <c r="AM56" s="54"/>
    </row>
    <row r="57" spans="1:39">
      <c r="A57" s="45" t="str" cm="1">
        <f t="array" ref="A57">IF(H57="PROJECT", CHAR(10) &amp; "- " &amp; _xlfn.TEXTJOIN(CHAR(10) &amp; "- ", TRUE, _xlfn._xlws.FILTER($I$9:$I$1000, ($B$9:$B$1000=B57) * ($H$9:$H$1000="Topic"))), "")</f>
        <v/>
      </c>
      <c r="B57" s="45">
        <f t="shared" si="16"/>
        <v>7</v>
      </c>
      <c r="C57" s="93">
        <v>18</v>
      </c>
      <c r="D57" s="46">
        <v>5</v>
      </c>
      <c r="E57" s="58" t="s">
        <v>46</v>
      </c>
      <c r="F57" s="48">
        <v>49</v>
      </c>
      <c r="G57" s="49" t="s">
        <v>159</v>
      </c>
      <c r="H57" s="64" t="s">
        <v>48</v>
      </c>
      <c r="I57" s="50" t="s">
        <v>802</v>
      </c>
      <c r="J57" s="51" t="s">
        <v>803</v>
      </c>
      <c r="K57" s="127" t="str">
        <f t="shared" si="17"/>
        <v xml:space="preserve">[ROLE] Friendly tutor specializing in Python Core &amp; Scripting | [TOPIC] Control generator execution flow and sub-generator delegation using send(), close(), throw(), and yield from.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v>
      </c>
      <c r="M57" s="53">
        <v>0</v>
      </c>
      <c r="N57" s="100" t="str">
        <f t="shared" si="19"/>
        <v>[ROLE]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0" t="str">
        <f t="shared" si="21"/>
        <v>[ROLE]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0" t="str">
        <f t="shared" si="23"/>
        <v>[ROLE]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5" t="str">
        <f t="shared" si="25"/>
        <v>[ROLE]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27"/>
        <v/>
      </c>
      <c r="AA57" s="56" t="str">
        <f t="shared" si="28"/>
        <v/>
      </c>
      <c r="AB57" s="56" t="str">
        <f t="shared" si="29"/>
        <v/>
      </c>
      <c r="AC57" s="56" t="str">
        <f t="shared" si="30"/>
        <v/>
      </c>
      <c r="AD57" s="56" t="str">
        <f t="shared" si="31"/>
        <v/>
      </c>
      <c r="AE57" s="40"/>
      <c r="AF57" s="40"/>
      <c r="AG57" s="40"/>
      <c r="AH57" s="56" t="str">
        <f t="shared" si="32"/>
        <v/>
      </c>
      <c r="AI57" s="54"/>
      <c r="AJ57" s="54"/>
      <c r="AK57" s="54"/>
      <c r="AL57" s="54"/>
      <c r="AM57" s="54"/>
    </row>
    <row r="58" spans="1:39">
      <c r="A58" s="45" t="str" cm="1">
        <f t="array" ref="A58">IF(H58="PROJECT", CHAR(10) &amp; "- " &amp; _xlfn.TEXTJOIN(CHAR(10) &amp; "- ", TRUE, _xlfn._xlws.FILTER($I$9:$I$1000, ($B$9:$B$1000=B58) * ($H$9:$H$1000="Topic"))), "")</f>
        <v/>
      </c>
      <c r="B58" s="45">
        <f t="shared" si="16"/>
        <v>7</v>
      </c>
      <c r="C58" s="93">
        <v>15</v>
      </c>
      <c r="D58" s="57">
        <v>4</v>
      </c>
      <c r="E58" s="58" t="s">
        <v>46</v>
      </c>
      <c r="F58" s="59">
        <v>50</v>
      </c>
      <c r="G58" s="60" t="s">
        <v>158</v>
      </c>
      <c r="H58" s="63" t="s">
        <v>48</v>
      </c>
      <c r="I58" s="61" t="s">
        <v>804</v>
      </c>
      <c r="J58" s="62" t="s">
        <v>805</v>
      </c>
      <c r="K58" s="127" t="str">
        <f t="shared" si="17"/>
        <v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v>
      </c>
      <c r="M58" s="52">
        <v>0</v>
      </c>
      <c r="N58" s="100" t="str">
        <f t="shared" si="19"/>
        <v>[ROLE]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0" t="str">
        <f t="shared" si="21"/>
        <v>[ROLE]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0" t="str">
        <f t="shared" si="23"/>
        <v>[ROLE]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5" t="str">
        <f t="shared" si="25"/>
        <v>[ROLE]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27"/>
        <v/>
      </c>
      <c r="AA58" s="56" t="str">
        <f t="shared" si="28"/>
        <v/>
      </c>
      <c r="AB58" s="56" t="str">
        <f t="shared" si="29"/>
        <v/>
      </c>
      <c r="AC58" s="56" t="str">
        <f t="shared" si="30"/>
        <v/>
      </c>
      <c r="AD58" s="56" t="str">
        <f t="shared" si="31"/>
        <v/>
      </c>
      <c r="AE58" s="40"/>
      <c r="AF58" s="40"/>
      <c r="AG58" s="40"/>
      <c r="AH58" s="56" t="str">
        <f t="shared" si="32"/>
        <v/>
      </c>
      <c r="AI58" s="54"/>
      <c r="AJ58" s="54"/>
      <c r="AK58" s="54"/>
      <c r="AL58" s="54"/>
      <c r="AM58" s="54"/>
    </row>
    <row r="59" spans="1:39">
      <c r="A59" s="45" t="str" cm="1">
        <f t="array" ref="A59">IF(H59="PROJECT", CHAR(10) &amp; "- " &amp; _xlfn.TEXTJOIN(CHAR(10) &amp; "- ", TRUE, _xlfn._xlws.FILTER($I$9:$I$1000, ($B$9:$B$1000=B59) * ($H$9:$H$1000="Topic"))), "")</f>
        <v/>
      </c>
      <c r="B59" s="45">
        <f t="shared" si="16"/>
        <v>7</v>
      </c>
      <c r="C59" s="93">
        <v>15</v>
      </c>
      <c r="D59" s="46">
        <v>4</v>
      </c>
      <c r="E59" s="58" t="s">
        <v>46</v>
      </c>
      <c r="F59" s="48">
        <v>51</v>
      </c>
      <c r="G59" s="49" t="s">
        <v>158</v>
      </c>
      <c r="H59" s="64" t="s">
        <v>48</v>
      </c>
      <c r="I59" s="50" t="s">
        <v>806</v>
      </c>
      <c r="J59" s="51" t="s">
        <v>807</v>
      </c>
      <c r="K59" s="127" t="str">
        <f t="shared" si="17"/>
        <v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v>
      </c>
      <c r="M59" s="53">
        <v>0</v>
      </c>
      <c r="N59" s="100" t="str">
        <f t="shared" si="19"/>
        <v>[ROLE]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0" t="str">
        <f t="shared" si="21"/>
        <v>[ROLE]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0" t="str">
        <f t="shared" si="23"/>
        <v>[ROLE]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5" t="str">
        <f t="shared" si="25"/>
        <v>[ROLE]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27"/>
        <v/>
      </c>
      <c r="AA59" s="56" t="str">
        <f t="shared" si="28"/>
        <v/>
      </c>
      <c r="AB59" s="56" t="str">
        <f t="shared" si="29"/>
        <v/>
      </c>
      <c r="AC59" s="56" t="str">
        <f t="shared" si="30"/>
        <v/>
      </c>
      <c r="AD59" s="56" t="str">
        <f t="shared" si="31"/>
        <v/>
      </c>
      <c r="AE59" s="40"/>
      <c r="AF59" s="40"/>
      <c r="AG59" s="40"/>
      <c r="AH59" s="56" t="str">
        <f t="shared" si="32"/>
        <v/>
      </c>
      <c r="AI59" s="54"/>
      <c r="AJ59" s="54"/>
      <c r="AK59" s="54"/>
      <c r="AL59" s="54"/>
      <c r="AM59" s="54"/>
    </row>
    <row r="60" spans="1:39">
      <c r="A60" s="45" t="str" cm="1">
        <f t="array" ref="A60">IF(H60="PROJECT", CHAR(10) &amp; "- " &amp; _xlfn.TEXTJOIN(CHAR(10) &amp; "- ", TRUE, _xlfn._xlws.FILTER($I$9:$I$1000, ($B$9:$B$1000=B60) * ($H$9:$H$1000="Topic"))), "")</f>
        <v/>
      </c>
      <c r="B60" s="45">
        <f t="shared" si="16"/>
        <v>7</v>
      </c>
      <c r="C60" s="93">
        <v>15</v>
      </c>
      <c r="D60" s="57">
        <v>4</v>
      </c>
      <c r="E60" s="58" t="s">
        <v>46</v>
      </c>
      <c r="F60" s="59">
        <v>52</v>
      </c>
      <c r="G60" s="60" t="s">
        <v>158</v>
      </c>
      <c r="H60" s="63" t="s">
        <v>48</v>
      </c>
      <c r="I60" s="61" t="s">
        <v>808</v>
      </c>
      <c r="J60" s="62" t="s">
        <v>809</v>
      </c>
      <c r="K60" s="127" t="str">
        <f t="shared" si="17"/>
        <v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v>
      </c>
      <c r="M60" s="52">
        <v>0</v>
      </c>
      <c r="N60" s="100" t="str">
        <f t="shared" si="19"/>
        <v>[ROLE]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0" t="str">
        <f t="shared" si="21"/>
        <v>[ROLE]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0" t="str">
        <f t="shared" si="23"/>
        <v>[ROLE]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5" t="str">
        <f t="shared" si="25"/>
        <v>[ROLE]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27"/>
        <v/>
      </c>
      <c r="AA60" s="56" t="str">
        <f t="shared" si="28"/>
        <v/>
      </c>
      <c r="AB60" s="56" t="str">
        <f t="shared" si="29"/>
        <v/>
      </c>
      <c r="AC60" s="56" t="str">
        <f t="shared" si="30"/>
        <v/>
      </c>
      <c r="AD60" s="56" t="str">
        <f t="shared" si="31"/>
        <v/>
      </c>
      <c r="AE60" s="40"/>
      <c r="AF60" s="40"/>
      <c r="AG60" s="40"/>
      <c r="AH60" s="56" t="str">
        <f t="shared" si="32"/>
        <v/>
      </c>
      <c r="AI60" s="54"/>
      <c r="AJ60" s="54"/>
      <c r="AK60" s="54"/>
      <c r="AL60" s="54"/>
      <c r="AM60" s="54"/>
    </row>
    <row r="61" spans="1:39">
      <c r="A61" s="45" t="str" cm="1">
        <f t="array" ref="A61">IF(H61="PROJECT", CHAR(10) &amp; "- " &amp; _xlfn.TEXTJOIN(CHAR(10) &amp; "- ", TRUE, _xlfn._xlws.FILTER($I$9:$I$1000, ($B$9:$B$1000=B61) * ($H$9:$H$1000="Topic"))), "")</f>
        <v/>
      </c>
      <c r="B61" s="45">
        <f t="shared" si="16"/>
        <v>7</v>
      </c>
      <c r="C61" s="93">
        <v>12</v>
      </c>
      <c r="D61" s="46">
        <v>3</v>
      </c>
      <c r="E61" s="58" t="s">
        <v>46</v>
      </c>
      <c r="F61" s="48">
        <v>53</v>
      </c>
      <c r="G61" s="49" t="s">
        <v>158</v>
      </c>
      <c r="H61" s="64" t="s">
        <v>48</v>
      </c>
      <c r="I61" s="50" t="s">
        <v>990</v>
      </c>
      <c r="J61" s="51" t="s">
        <v>989</v>
      </c>
      <c r="K61" s="127" t="str">
        <f t="shared" si="17"/>
        <v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v>
      </c>
      <c r="M61" s="53">
        <v>0</v>
      </c>
      <c r="N61" s="100" t="str">
        <f t="shared" si="19"/>
        <v>[ROLE]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0" t="str">
        <f t="shared" si="21"/>
        <v>[ROLE]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0" t="str">
        <f t="shared" si="23"/>
        <v>[ROLE]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5" t="str">
        <f t="shared" si="25"/>
        <v>[ROLE]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27"/>
        <v/>
      </c>
      <c r="AA61" s="56" t="str">
        <f t="shared" si="28"/>
        <v/>
      </c>
      <c r="AB61" s="56" t="str">
        <f t="shared" si="29"/>
        <v/>
      </c>
      <c r="AC61" s="56" t="str">
        <f t="shared" si="30"/>
        <v/>
      </c>
      <c r="AD61" s="56" t="str">
        <f t="shared" si="31"/>
        <v/>
      </c>
      <c r="AE61" s="40"/>
      <c r="AF61" s="40"/>
      <c r="AG61" s="40"/>
      <c r="AH61" s="56" t="str">
        <f t="shared" si="32"/>
        <v/>
      </c>
      <c r="AI61" s="54"/>
      <c r="AJ61" s="54"/>
      <c r="AK61" s="54"/>
      <c r="AL61" s="54"/>
      <c r="AM61" s="54"/>
    </row>
    <row r="62" spans="1:39">
      <c r="A62" s="45" t="str" cm="1">
        <f t="array" ref="A62">IF(H62="PROJECT", CHAR(10) &amp; "- " &amp; _xlfn.TEXTJOIN(CHAR(10) &amp; "- ", TRUE, _xlfn._xlws.FILTER($I$9:$I$1000, ($B$9:$B$1000=B62) * ($H$9:$H$1000="Topic"))), "")</f>
        <v/>
      </c>
      <c r="B62" s="45">
        <f t="shared" si="16"/>
        <v>7</v>
      </c>
      <c r="C62" s="93">
        <v>12</v>
      </c>
      <c r="D62" s="57">
        <v>3</v>
      </c>
      <c r="E62" s="58" t="s">
        <v>46</v>
      </c>
      <c r="F62" s="59">
        <v>54</v>
      </c>
      <c r="G62" s="60" t="s">
        <v>158</v>
      </c>
      <c r="H62" s="63" t="s">
        <v>48</v>
      </c>
      <c r="I62" s="61" t="s">
        <v>810</v>
      </c>
      <c r="J62" s="62" t="s">
        <v>811</v>
      </c>
      <c r="K62" s="127" t="str">
        <f t="shared" si="17"/>
        <v xml:space="preserve">[ROLE] Friendly tutor specializing in Python Core &amp; Scripting | [TOPIC] Pass positional arguments, keyword parameters, and handle default values using def, return, and None.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v>
      </c>
      <c r="M62" s="52">
        <v>0</v>
      </c>
      <c r="N62" s="100" t="str">
        <f t="shared" si="19"/>
        <v>[ROLE]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0" t="str">
        <f t="shared" si="21"/>
        <v>[ROLE]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0" t="str">
        <f t="shared" si="23"/>
        <v>[ROLE]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5" t="str">
        <f t="shared" si="25"/>
        <v>[ROLE]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27"/>
        <v/>
      </c>
      <c r="AA62" s="56" t="str">
        <f t="shared" si="28"/>
        <v/>
      </c>
      <c r="AB62" s="56" t="str">
        <f t="shared" si="29"/>
        <v/>
      </c>
      <c r="AC62" s="56" t="str">
        <f t="shared" si="30"/>
        <v/>
      </c>
      <c r="AD62" s="56" t="str">
        <f t="shared" si="31"/>
        <v/>
      </c>
      <c r="AE62" s="40"/>
      <c r="AF62" s="40"/>
      <c r="AG62" s="40"/>
      <c r="AH62" s="56" t="str">
        <f t="shared" si="32"/>
        <v/>
      </c>
      <c r="AI62" s="54"/>
      <c r="AJ62" s="54"/>
      <c r="AK62" s="54"/>
      <c r="AL62" s="54"/>
      <c r="AM62" s="54"/>
    </row>
    <row r="63" spans="1:39">
      <c r="A63" s="45" t="str" cm="1">
        <f t="array" ref="A63">IF(H63="PROJECT", CHAR(10) &amp; "- " &amp; _xlfn.TEXTJOIN(CHAR(10) &amp; "- ", TRUE, _xlfn._xlws.FILTER($I$9:$I$1000, ($B$9:$B$1000=B63) * ($H$9:$H$1000="Topic"))), "")</f>
        <v/>
      </c>
      <c r="B63" s="45">
        <f t="shared" si="16"/>
        <v>7</v>
      </c>
      <c r="C63" s="93">
        <v>15</v>
      </c>
      <c r="D63" s="46">
        <v>4</v>
      </c>
      <c r="E63" s="58" t="s">
        <v>46</v>
      </c>
      <c r="F63" s="48">
        <v>55</v>
      </c>
      <c r="G63" s="49" t="s">
        <v>158</v>
      </c>
      <c r="H63" s="64" t="s">
        <v>48</v>
      </c>
      <c r="I63" s="50" t="s">
        <v>812</v>
      </c>
      <c r="J63" s="51" t="s">
        <v>813</v>
      </c>
      <c r="K63" s="127" t="str">
        <f t="shared" si="17"/>
        <v xml:space="preserve">[ROLE] Friendly tutor specializing in Python Core &amp; Scripting | [TOPIC] Accept flexible positional and keyword arguments using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v>
      </c>
      <c r="M63" s="53">
        <v>0</v>
      </c>
      <c r="N63" s="100" t="str">
        <f t="shared" si="19"/>
        <v>[ROLE]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0" t="str">
        <f t="shared" si="21"/>
        <v>[ROLE]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0" t="str">
        <f t="shared" si="23"/>
        <v>[ROLE]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5" t="str">
        <f t="shared" si="25"/>
        <v>[ROLE]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27"/>
        <v/>
      </c>
      <c r="AA63" s="56" t="str">
        <f t="shared" si="28"/>
        <v/>
      </c>
      <c r="AB63" s="56" t="str">
        <f t="shared" si="29"/>
        <v/>
      </c>
      <c r="AC63" s="56" t="str">
        <f t="shared" si="30"/>
        <v/>
      </c>
      <c r="AD63" s="56" t="str">
        <f t="shared" si="31"/>
        <v/>
      </c>
      <c r="AE63" s="40"/>
      <c r="AF63" s="40"/>
      <c r="AG63" s="40"/>
      <c r="AH63" s="56" t="str">
        <f t="shared" si="32"/>
        <v/>
      </c>
      <c r="AI63" s="54"/>
      <c r="AJ63" s="54"/>
      <c r="AK63" s="54"/>
      <c r="AL63" s="54"/>
      <c r="AM63" s="54"/>
    </row>
    <row r="64" spans="1:39">
      <c r="A64" s="45" t="str" cm="1">
        <f t="array" ref="A64">IF(H64="PROJECT", CHAR(10) &amp; "- " &amp; _xlfn.TEXTJOIN(CHAR(10) &amp; "- ", TRUE, _xlfn._xlws.FILTER($I$9:$I$1000, ($B$9:$B$1000=B64) * ($H$9:$H$1000="Topic"))), "")</f>
        <v xml:space="preserve">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v>
      </c>
      <c r="B64" s="45">
        <f t="shared" si="16"/>
        <v>7</v>
      </c>
      <c r="C64" s="93">
        <v>32</v>
      </c>
      <c r="D64" s="57">
        <v>0</v>
      </c>
      <c r="E64" s="58" t="s">
        <v>46</v>
      </c>
      <c r="F64" s="59">
        <v>56</v>
      </c>
      <c r="G64" s="60" t="s">
        <v>158</v>
      </c>
      <c r="H64" s="63" t="s">
        <v>77</v>
      </c>
      <c r="I64" s="61" t="s">
        <v>814</v>
      </c>
      <c r="J64" s="62" t="s">
        <v>815</v>
      </c>
      <c r="K64" s="127" t="str">
        <f t="shared" si="17"/>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v>
      </c>
      <c r="M64" s="52">
        <v>0</v>
      </c>
      <c r="N64" s="100" t="str">
        <f t="shared" si="19"/>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0" t="str">
        <f t="shared" si="21"/>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0" t="str">
        <f t="shared" si="23"/>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5" t="str">
        <f t="shared" si="25"/>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27"/>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4" s="56" t="str">
        <f t="shared" si="28"/>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4" s="56" t="str">
        <f t="shared" si="29"/>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4" s="56" t="str">
        <f t="shared" si="30"/>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4" s="56" t="str">
        <f t="shared" si="31"/>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4" s="40"/>
      <c r="AF64" s="40"/>
      <c r="AG64" s="40"/>
      <c r="AH64" s="56" t="str">
        <f t="shared" si="32"/>
        <v/>
      </c>
      <c r="AI64" s="54"/>
      <c r="AJ64" s="54"/>
      <c r="AK64" s="54"/>
      <c r="AL64" s="54"/>
      <c r="AM64" s="54"/>
    </row>
    <row r="65" spans="1:39">
      <c r="A65" s="45" t="str" cm="1">
        <f t="array" ref="A65">IF(H65="PROJECT", CHAR(10) &amp; "- " &amp; _xlfn.TEXTJOIN(CHAR(10) &amp; "- ", TRUE, _xlfn._xlws.FILTER($I$9:$I$1000, ($B$9:$B$1000=B65) * ($H$9:$H$1000="Topic"))), "")</f>
        <v/>
      </c>
      <c r="B65" s="45">
        <f t="shared" si="16"/>
        <v>8</v>
      </c>
      <c r="C65" s="93">
        <v>15</v>
      </c>
      <c r="D65" s="46">
        <v>4</v>
      </c>
      <c r="E65" s="58" t="s">
        <v>46</v>
      </c>
      <c r="F65" s="48">
        <v>57</v>
      </c>
      <c r="G65" s="49" t="s">
        <v>158</v>
      </c>
      <c r="H65" s="64" t="s">
        <v>48</v>
      </c>
      <c r="I65" s="50" t="s">
        <v>816</v>
      </c>
      <c r="J65" s="51" t="s">
        <v>817</v>
      </c>
      <c r="K65" s="127" t="str">
        <f t="shared" si="17"/>
        <v xml:space="preserve">[ROLE] Friendly tutor specializing in Python Core &amp; Scripting | [TOPIC] Manage variable scope lookup and scope modifications using global, nonlocal, locals(), and globals().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v>
      </c>
      <c r="M65" s="53">
        <v>0</v>
      </c>
      <c r="N65" s="100" t="str">
        <f t="shared" si="19"/>
        <v>[ROLE]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0" t="str">
        <f t="shared" si="21"/>
        <v>[ROLE]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0" t="str">
        <f t="shared" si="23"/>
        <v>[ROLE]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5" t="str">
        <f t="shared" si="25"/>
        <v>[ROLE]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27"/>
        <v/>
      </c>
      <c r="AA65" s="56" t="str">
        <f t="shared" si="28"/>
        <v/>
      </c>
      <c r="AB65" s="56" t="str">
        <f t="shared" si="29"/>
        <v/>
      </c>
      <c r="AC65" s="56" t="str">
        <f t="shared" si="30"/>
        <v/>
      </c>
      <c r="AD65" s="56" t="str">
        <f t="shared" si="31"/>
        <v/>
      </c>
      <c r="AE65" s="40"/>
      <c r="AF65" s="40"/>
      <c r="AG65" s="40"/>
      <c r="AH65" s="56" t="str">
        <f t="shared" si="32"/>
        <v/>
      </c>
      <c r="AI65" s="54"/>
      <c r="AJ65" s="54"/>
      <c r="AK65" s="54"/>
      <c r="AL65" s="54"/>
      <c r="AM65" s="54"/>
    </row>
    <row r="66" spans="1:39">
      <c r="A66" s="45" t="str" cm="1">
        <f t="array" ref="A66">IF(H66="PROJECT", CHAR(10) &amp; "- " &amp; _xlfn.TEXTJOIN(CHAR(10) &amp; "- ", TRUE, _xlfn._xlws.FILTER($I$9:$I$1000, ($B$9:$B$1000=B66) * ($H$9:$H$1000="Topic"))), "")</f>
        <v/>
      </c>
      <c r="B66" s="45">
        <f t="shared" si="16"/>
        <v>8</v>
      </c>
      <c r="C66" s="93">
        <v>15</v>
      </c>
      <c r="D66" s="57">
        <v>4</v>
      </c>
      <c r="E66" s="58" t="s">
        <v>46</v>
      </c>
      <c r="F66" s="59">
        <v>58</v>
      </c>
      <c r="G66" s="60" t="s">
        <v>158</v>
      </c>
      <c r="H66" s="63" t="s">
        <v>48</v>
      </c>
      <c r="I66" s="61" t="s">
        <v>818</v>
      </c>
      <c r="J66" s="62" t="s">
        <v>819</v>
      </c>
      <c r="K66" s="127" t="str">
        <f t="shared" si="17"/>
        <v xml:space="preserve">[ROLE] Friendly tutor specializing in Python Core &amp; Scripting | [TOPIC] Treat functions as first-class objects and verify callables using callable(), map(), and filter().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v>
      </c>
      <c r="M66" s="52">
        <v>0</v>
      </c>
      <c r="N66" s="100" t="str">
        <f t="shared" si="19"/>
        <v>[ROLE]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0" t="str">
        <f t="shared" si="21"/>
        <v>[ROLE]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0" t="str">
        <f t="shared" si="23"/>
        <v>[ROLE]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5" t="str">
        <f t="shared" si="25"/>
        <v>[ROLE]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27"/>
        <v/>
      </c>
      <c r="AA66" s="56" t="str">
        <f t="shared" si="28"/>
        <v/>
      </c>
      <c r="AB66" s="56" t="str">
        <f t="shared" si="29"/>
        <v/>
      </c>
      <c r="AC66" s="56" t="str">
        <f t="shared" si="30"/>
        <v/>
      </c>
      <c r="AD66" s="56" t="str">
        <f t="shared" si="31"/>
        <v/>
      </c>
      <c r="AE66" s="40"/>
      <c r="AF66" s="40"/>
      <c r="AG66" s="40"/>
      <c r="AH66" s="56" t="str">
        <f t="shared" si="32"/>
        <v/>
      </c>
      <c r="AI66" s="54"/>
      <c r="AJ66" s="54"/>
      <c r="AK66" s="54"/>
      <c r="AL66" s="54"/>
      <c r="AM66" s="54"/>
    </row>
    <row r="67" spans="1:39">
      <c r="A67" s="45" t="str" cm="1">
        <f t="array" ref="A67">IF(H67="PROJECT", CHAR(10) &amp; "- " &amp; _xlfn.TEXTJOIN(CHAR(10) &amp; "- ", TRUE, _xlfn._xlws.FILTER($I$9:$I$1000, ($B$9:$B$1000=B67) * ($H$9:$H$1000="Topic"))), "")</f>
        <v/>
      </c>
      <c r="B67" s="45">
        <f t="shared" si="16"/>
        <v>8</v>
      </c>
      <c r="C67" s="93">
        <v>12</v>
      </c>
      <c r="D67" s="46">
        <v>4</v>
      </c>
      <c r="E67" s="58" t="s">
        <v>46</v>
      </c>
      <c r="F67" s="48">
        <v>59</v>
      </c>
      <c r="G67" s="49" t="s">
        <v>158</v>
      </c>
      <c r="H67" s="64" t="s">
        <v>48</v>
      </c>
      <c r="I67" s="50" t="s">
        <v>820</v>
      </c>
      <c r="J67" s="51" t="s">
        <v>821</v>
      </c>
      <c r="K67" s="127" t="str">
        <f t="shared" si="17"/>
        <v xml:space="preserve">[ROLE] Friendly tutor specializing in Python Core &amp; Scripting | [TOPIC] Construct anonymous single-expression functions using lambda, map(), filter(),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v>
      </c>
      <c r="M67" s="53">
        <v>0</v>
      </c>
      <c r="N67" s="100" t="str">
        <f t="shared" si="19"/>
        <v>[ROLE]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0" t="str">
        <f t="shared" si="21"/>
        <v>[ROLE]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0" t="str">
        <f t="shared" si="23"/>
        <v>[ROLE]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5" t="str">
        <f t="shared" si="25"/>
        <v>[ROLE]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27"/>
        <v/>
      </c>
      <c r="AA67" s="56" t="str">
        <f t="shared" si="28"/>
        <v/>
      </c>
      <c r="AB67" s="56" t="str">
        <f t="shared" si="29"/>
        <v/>
      </c>
      <c r="AC67" s="56" t="str">
        <f t="shared" si="30"/>
        <v/>
      </c>
      <c r="AD67" s="56" t="str">
        <f t="shared" si="31"/>
        <v/>
      </c>
      <c r="AE67" s="40"/>
      <c r="AF67" s="40"/>
      <c r="AG67" s="40"/>
      <c r="AH67" s="56" t="str">
        <f t="shared" si="32"/>
        <v/>
      </c>
      <c r="AI67" s="54"/>
      <c r="AJ67" s="54"/>
      <c r="AK67" s="54"/>
      <c r="AL67" s="54"/>
      <c r="AM67" s="54"/>
    </row>
    <row r="68" spans="1:39">
      <c r="A68" s="45" t="str" cm="1">
        <f t="array" ref="A68">IF(H68="PROJECT", CHAR(10) &amp; "- " &amp; _xlfn.TEXTJOIN(CHAR(10) &amp; "- ", TRUE, _xlfn._xlws.FILTER($I$9:$I$1000, ($B$9:$B$1000=B68) * ($H$9:$H$1000="Topic"))), "")</f>
        <v/>
      </c>
      <c r="B68" s="45">
        <f t="shared" si="16"/>
        <v>8</v>
      </c>
      <c r="C68" s="93">
        <v>15</v>
      </c>
      <c r="D68" s="57">
        <v>4</v>
      </c>
      <c r="E68" s="58" t="s">
        <v>46</v>
      </c>
      <c r="F68" s="59">
        <v>60</v>
      </c>
      <c r="G68" s="60" t="s">
        <v>158</v>
      </c>
      <c r="H68" s="60" t="s">
        <v>48</v>
      </c>
      <c r="I68" s="61" t="s">
        <v>822</v>
      </c>
      <c r="J68" s="62" t="s">
        <v>823</v>
      </c>
      <c r="K68" s="127" t="str">
        <f t="shared" si="17"/>
        <v xml:space="preserve">[ROLE] Friendly tutor specializing in Python Core &amp; Scripting | [TOPIC] Encapsulate free variables and retain state across function calls using def, return, and nonlocal.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v>
      </c>
      <c r="M68" s="52">
        <v>0</v>
      </c>
      <c r="N68" s="100" t="str">
        <f t="shared" si="19"/>
        <v>[ROLE]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0" t="str">
        <f t="shared" si="21"/>
        <v>[ROLE]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0" t="str">
        <f t="shared" si="23"/>
        <v>[ROLE]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5" t="str">
        <f t="shared" si="25"/>
        <v>[ROLE]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27"/>
        <v/>
      </c>
      <c r="AA68" s="56" t="str">
        <f t="shared" si="28"/>
        <v/>
      </c>
      <c r="AB68" s="56" t="str">
        <f t="shared" si="29"/>
        <v/>
      </c>
      <c r="AC68" s="56" t="str">
        <f t="shared" si="30"/>
        <v/>
      </c>
      <c r="AD68" s="56" t="str">
        <f t="shared" si="31"/>
        <v/>
      </c>
      <c r="AE68" s="40"/>
      <c r="AF68" s="40"/>
      <c r="AG68" s="40"/>
      <c r="AH68" s="56" t="str">
        <f t="shared" si="32"/>
        <v/>
      </c>
      <c r="AI68" s="54"/>
      <c r="AJ68" s="54"/>
      <c r="AK68" s="54"/>
      <c r="AL68" s="54"/>
      <c r="AM68" s="54"/>
    </row>
    <row r="69" spans="1:39">
      <c r="A69" s="45" t="str" cm="1">
        <f t="array" ref="A69">IF(H69="PROJECT", CHAR(10) &amp; "- " &amp; _xlfn.TEXTJOIN(CHAR(10) &amp; "- ", TRUE, _xlfn._xlws.FILTER($I$9:$I$1000, ($B$9:$B$1000=B69) * ($H$9:$H$1000="Topic"))), "")</f>
        <v/>
      </c>
      <c r="B69" s="45">
        <f t="shared" si="16"/>
        <v>8</v>
      </c>
      <c r="C69" s="93">
        <v>12</v>
      </c>
      <c r="D69" s="46">
        <v>4</v>
      </c>
      <c r="E69" s="58" t="s">
        <v>46</v>
      </c>
      <c r="F69" s="48">
        <v>61</v>
      </c>
      <c r="G69" s="49" t="s">
        <v>158</v>
      </c>
      <c r="H69" s="64" t="s">
        <v>48</v>
      </c>
      <c r="I69" s="50" t="s">
        <v>824</v>
      </c>
      <c r="J69" s="51" t="s">
        <v>825</v>
      </c>
      <c r="K69" s="127" t="str">
        <f t="shared" si="17"/>
        <v xml:space="preserve">[ROLE] Friendly tutor specializing in Python Core &amp; Scripting | [TOPIC] Apply functional transformation and evaluation built-ins using map(), filter(), all(), any(), and eval().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v>
      </c>
      <c r="M69" s="53">
        <v>0</v>
      </c>
      <c r="N69" s="100" t="str">
        <f t="shared" si="19"/>
        <v>[ROLE]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0" t="str">
        <f t="shared" si="21"/>
        <v>[ROLE]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0" t="str">
        <f t="shared" si="23"/>
        <v>[ROLE]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5" t="str">
        <f t="shared" si="25"/>
        <v>[ROLE]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27"/>
        <v/>
      </c>
      <c r="AA69" s="56" t="str">
        <f t="shared" si="28"/>
        <v/>
      </c>
      <c r="AB69" s="56" t="str">
        <f t="shared" si="29"/>
        <v/>
      </c>
      <c r="AC69" s="56" t="str">
        <f t="shared" si="30"/>
        <v/>
      </c>
      <c r="AD69" s="56" t="str">
        <f t="shared" si="31"/>
        <v/>
      </c>
      <c r="AE69" s="40"/>
      <c r="AF69" s="40"/>
      <c r="AG69" s="40"/>
      <c r="AH69" s="56" t="str">
        <f t="shared" si="32"/>
        <v/>
      </c>
      <c r="AI69" s="54"/>
      <c r="AJ69" s="54"/>
      <c r="AK69" s="54"/>
      <c r="AL69" s="54"/>
      <c r="AM69" s="54"/>
    </row>
    <row r="70" spans="1:39">
      <c r="A70" s="45" t="str" cm="1">
        <f t="array" ref="A70">IF(H70="PROJECT", CHAR(10) &amp; "- " &amp; _xlfn.TEXTJOIN(CHAR(10) &amp; "- ", TRUE, _xlfn._xlws.FILTER($I$9:$I$1000, ($B$9:$B$1000=B70) * ($H$9:$H$1000="Topic"))), "")</f>
        <v/>
      </c>
      <c r="B70" s="45">
        <f t="shared" si="16"/>
        <v>8</v>
      </c>
      <c r="C70" s="93">
        <v>15</v>
      </c>
      <c r="D70" s="57">
        <v>4</v>
      </c>
      <c r="E70" s="58" t="s">
        <v>46</v>
      </c>
      <c r="F70" s="59">
        <v>62</v>
      </c>
      <c r="G70" s="60" t="s">
        <v>158</v>
      </c>
      <c r="H70" s="63" t="s">
        <v>48</v>
      </c>
      <c r="I70" s="61" t="s">
        <v>826</v>
      </c>
      <c r="J70" s="62" t="s">
        <v>827</v>
      </c>
      <c r="K70" s="127" t="str">
        <f t="shared" si="17"/>
        <v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v>
      </c>
      <c r="M70" s="52">
        <v>0</v>
      </c>
      <c r="N70" s="100" t="str">
        <f t="shared" si="19"/>
        <v>[ROLE]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0" t="str">
        <f t="shared" si="21"/>
        <v>[ROLE]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0" t="str">
        <f t="shared" si="23"/>
        <v>[ROLE]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5" t="str">
        <f t="shared" si="25"/>
        <v>[ROLE]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27"/>
        <v/>
      </c>
      <c r="AA70" s="56" t="str">
        <f t="shared" si="28"/>
        <v/>
      </c>
      <c r="AB70" s="56" t="str">
        <f t="shared" si="29"/>
        <v/>
      </c>
      <c r="AC70" s="56" t="str">
        <f t="shared" si="30"/>
        <v/>
      </c>
      <c r="AD70" s="56" t="str">
        <f t="shared" si="31"/>
        <v/>
      </c>
      <c r="AE70" s="40"/>
      <c r="AF70" s="40"/>
      <c r="AG70" s="40"/>
      <c r="AH70" s="56" t="str">
        <f t="shared" si="32"/>
        <v/>
      </c>
      <c r="AI70" s="54"/>
      <c r="AJ70" s="54"/>
      <c r="AK70" s="54"/>
      <c r="AL70" s="54"/>
      <c r="AM70" s="54"/>
    </row>
    <row r="71" spans="1:39">
      <c r="A71" s="45" t="str" cm="1">
        <f t="array" ref="A71">IF(H71="PROJECT", CHAR(10) &amp; "- " &amp; _xlfn.TEXTJOIN(CHAR(10) &amp; "- ", TRUE, _xlfn._xlws.FILTER($I$9:$I$1000, ($B$9:$B$1000=B71) * ($H$9:$H$1000="Topic"))), "")</f>
        <v/>
      </c>
      <c r="B71" s="45">
        <f t="shared" si="16"/>
        <v>8</v>
      </c>
      <c r="C71" s="93">
        <v>18</v>
      </c>
      <c r="D71" s="46">
        <v>5</v>
      </c>
      <c r="E71" s="58" t="s">
        <v>46</v>
      </c>
      <c r="F71" s="48">
        <v>63</v>
      </c>
      <c r="G71" s="49" t="s">
        <v>158</v>
      </c>
      <c r="H71" s="64" t="s">
        <v>48</v>
      </c>
      <c r="I71" s="50" t="s">
        <v>828</v>
      </c>
      <c r="J71" s="51" t="s">
        <v>829</v>
      </c>
      <c r="K71" s="127" t="str">
        <f t="shared" si="17"/>
        <v xml:space="preserve">[ROLE] Friendly tutor specializing in Python Core &amp; Scripting | [TOPIC] Construct function decorators and preserve metadata using @, functools.wraps(), def, and return.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v>
      </c>
      <c r="M71" s="53">
        <v>0</v>
      </c>
      <c r="N71" s="100" t="str">
        <f t="shared" si="19"/>
        <v>[ROLE]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0" t="str">
        <f t="shared" si="21"/>
        <v>[ROLE]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0" t="str">
        <f t="shared" si="23"/>
        <v>[ROLE]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5" t="str">
        <f t="shared" si="25"/>
        <v>[ROLE]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27"/>
        <v/>
      </c>
      <c r="AA71" s="56" t="str">
        <f t="shared" si="28"/>
        <v/>
      </c>
      <c r="AB71" s="56" t="str">
        <f t="shared" si="29"/>
        <v/>
      </c>
      <c r="AC71" s="56" t="str">
        <f t="shared" si="30"/>
        <v/>
      </c>
      <c r="AD71" s="56" t="str">
        <f t="shared" si="31"/>
        <v/>
      </c>
      <c r="AE71" s="40"/>
      <c r="AF71" s="40"/>
      <c r="AG71" s="40"/>
      <c r="AH71" s="56" t="str">
        <f t="shared" si="32"/>
        <v/>
      </c>
      <c r="AI71" s="54"/>
      <c r="AJ71" s="54"/>
      <c r="AK71" s="54"/>
      <c r="AL71" s="54"/>
      <c r="AM71" s="54"/>
    </row>
    <row r="72" spans="1:39">
      <c r="A72" s="45" t="str" cm="1">
        <f t="array" ref="A72">IF(H72="PROJECT", CHAR(10) &amp; "- " &amp; _xlfn.TEXTJOIN(CHAR(10) &amp; "- ", TRUE, _xlfn._xlws.FILTER($I$9:$I$1000, ($B$9:$B$1000=B72) * ($H$9:$H$1000="Topic"))), "")</f>
        <v xml:space="preserve">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v>
      </c>
      <c r="B72" s="45">
        <f t="shared" si="16"/>
        <v>8</v>
      </c>
      <c r="C72" s="93">
        <v>32</v>
      </c>
      <c r="D72" s="57">
        <v>0</v>
      </c>
      <c r="E72" s="58" t="s">
        <v>46</v>
      </c>
      <c r="F72" s="59">
        <v>64</v>
      </c>
      <c r="G72" s="60" t="s">
        <v>158</v>
      </c>
      <c r="H72" s="63" t="s">
        <v>77</v>
      </c>
      <c r="I72" s="61" t="s">
        <v>830</v>
      </c>
      <c r="J72" s="62" t="s">
        <v>831</v>
      </c>
      <c r="K72" s="127" t="str">
        <f t="shared" si="17"/>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v>
      </c>
      <c r="M72" s="52">
        <v>0</v>
      </c>
      <c r="N72" s="100" t="str">
        <f t="shared" si="19"/>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0" t="str">
        <f t="shared" si="21"/>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0" t="str">
        <f t="shared" si="23"/>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5" t="str">
        <f t="shared" si="25"/>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27"/>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28"/>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29"/>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30"/>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31"/>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 t="shared" si="32"/>
        <v/>
      </c>
      <c r="AI72" s="54"/>
      <c r="AJ72" s="54"/>
      <c r="AK72" s="54"/>
      <c r="AL72" s="54"/>
      <c r="AM72" s="54"/>
    </row>
    <row r="73" spans="1:39">
      <c r="A73" s="45" t="str" cm="1">
        <f t="array" ref="A73">IF(H73="PROJECT", CHAR(10) &amp; "- " &amp; _xlfn.TEXTJOIN(CHAR(10) &amp; "- ", TRUE, _xlfn._xlws.FILTER($I$9:$I$1000, ($B$9:$B$1000=B73) * ($H$9:$H$1000="Topic"))), "")</f>
        <v/>
      </c>
      <c r="B73" s="45">
        <f t="shared" si="16"/>
        <v>9</v>
      </c>
      <c r="C73" s="93">
        <v>15</v>
      </c>
      <c r="D73" s="46">
        <v>4</v>
      </c>
      <c r="E73" s="58" t="s">
        <v>46</v>
      </c>
      <c r="F73" s="48">
        <v>65</v>
      </c>
      <c r="G73" s="53" t="s">
        <v>158</v>
      </c>
      <c r="H73" s="49" t="s">
        <v>48</v>
      </c>
      <c r="I73" s="50" t="s">
        <v>832</v>
      </c>
      <c r="J73" s="51" t="s">
        <v>833</v>
      </c>
      <c r="K73" s="127" t="str">
        <f t="shared" ref="K73:K104" si="33">IF(H73="Topic",
"[ROLE] Friendly tutor specializing in " &amp; $I$2 &amp; " | " &amp;
"[TOPIC] " &amp; I73 &amp; " | " &amp;
"[LEVEL] " &amp; G73 &amp; " | " &amp;
"[COUNT] " &amp; D73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$C73 &amp; " lines of EXECUTABLE code (STRICT: Do NOT count comments or blank lines). - NEVER exceed this limit. | " &amp;
"[FUNCTION RULE] Rule: " &amp; IF(G73="Beginner","Focus strictly on flat linear scripts, variables, print statements, and primitive data types. DO NOT use custom def functions.", IF(G73="Intermediate",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F73 &amp; " | Stage 1 📖 Practice | " &amp; IF($I$3="", $I$2, $I$2&amp; " - " &amp;$I$3) &amp; " | 📊 Level: " &amp; G73 &amp; " | 🌐 Coding5s.com" &amp; CHAR(10) &amp; "**Concept:** " &amp; J73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D73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IF(AJ73&lt;&gt;"", AJ73,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IF(H73="PROJECT", Z73, ""))</f>
        <v xml:space="preserve">[ROLE] Friendly tutor specializing in Python Core &amp; Scripting | [TOPIC] Intercept and handle runtime exceptions gracefully using try, except, and as.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1" t="str">
        <f t="shared" ref="L73:L104" si="34">IF(OR(H73="Topic", UPPER(H73)="PROJECT"),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IF(UPPER(H73)="PROJECT", "building a PROJECT: " &amp; I73 &amp; ". Topics applied in this project: " &amp; A73 &amp; ". Project objective: " &amp; J73, "learning: " &amp; I73 &amp; ". Topic details: " &amp; J73)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IF(G73="Beginner", "Evaluate based on basic print statements, data structures, and conditional logic. Do NOT expect decorators, generators, or functions unless explicitly demanded.", IF(G73="Intermediate",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IF(AJ73&lt;&gt;"", "[MENTOR CONTEXT ALERT] Be aware of the following infrastructure limitation for this exercise: " &amp; AJ73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IF(UPPER(H73)="PROJECT",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IF(UPPER(H73)="PROJECT",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IF(UPPER(H73)="PROJECT", "Project #", "Topic #") &amp; F73 &amp; " | Practice | " &amp; IF($I$3="", $I$2, $I$2&amp; " - " &amp;$I$3) &amp; " | 📊 Level: " &amp; G73 &amp; CHAR(10) &amp; "**" &amp; IF(UPPER(H73)="PROJECT", "Project", "Topic") &amp; ":** " &amp; I73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v>
      </c>
      <c r="M73" s="53">
        <v>0</v>
      </c>
      <c r="N73" s="100" t="str">
        <f t="shared" ref="N73:N104" si="35">IF(H73="Topic",
"[ROLE] Careless " &amp; $I$2 &amp; " Developer | " &amp;
"[TASK] Generate debugging challenges in " &amp; $I$2 &amp; " | | " &amp;
"[TOPIC] " &amp; I73 &amp; " | | " &amp;
"[LEVEL] " &amp; G73 &amp; "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2 🐛 Debug | " &amp; IF($I$3="", $I$2, $I$2&amp; " - " &amp;$I$3) &amp; " | 📊 Level: " &amp; G73 &amp; " | 🌐 Coding5s.com" &amp; CHAR(10) &amp; "Concept: " &amp; J73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IF(G73="Beginner", "5–15", IF(G73="Intermediate",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D73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IF(H73="PROJECT", AA73, ""))</f>
        <v>[ROLE]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1" t="str">
        <f t="shared" ref="O73:O104" si="36">IF(OR(H73="Topic", UPPER(H73)="PROJECT"),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IF(UPPER(H73)="PROJECT", "PROJECT: " &amp; I73 &amp; ". Topics involved: " &amp; A73 &amp; ". Project objective: " &amp; J73, "TOPIC: " &amp; I73 &amp; ". Topic details: " &amp; J73)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IF(UPPER(H73)="PROJECT", "Project #", "Topic #") &amp; F73 &amp; " | Debug | " &amp; IF($I$3="", $I$2, $I$2&amp; " - " &amp;$I$3) &amp; " | 📊 Level: " &amp; G73 &amp; CHAR(10) &amp; "**" &amp; IF(UPPER(H73)="PROJECT", "Project", "Topic") &amp; ":** " &amp; I73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0" t="str">
        <f t="shared" ref="Q73:Q104" si="37">IF(H73="Topic",
"[ROLE] Tech Lead | " &amp;
"[TASK] Assign incomplete " &amp; $I$2 &amp; " script challenges | " &amp;
"[TOPIC] " &amp; I73 &amp; " | " &amp;
"[LEVEL] " &amp; G73 &amp;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3 🧩 Complete | " &amp; IF($I$3="", $I$2, $I$2&amp; " - " &amp;$I$3) &amp; " | 📊 Level: " &amp; G73 &amp; " | 🌐 Coding5s.com" &amp; CHAR(10) &amp; "**Concept:** " &amp; J73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IF(G73="Beginner","5–15", IF(G73="Intermediate","10–25","15–35"))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D73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I73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IF(G73="Beginner", "Clear explicit hint (no code) | ", IF(G73="Intermediate",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IF(H73="PROJECT", AB73, ""))</f>
        <v>[ROLE]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1" t="str">
        <f t="shared" ref="R73:R104" si="38">IF(OR(H73="Topic", UPPER(H73)="PROJECT"),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IF(UPPER(H73)="PROJECT", "PROJECT: " &amp; I73 &amp; ". Topics involved: " &amp; A73 &amp; ". Project objective: " &amp; J73, "TOPIC: " &amp; I73 &amp; ". Topic details: " &amp; J73)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IF(UPPER(H73)="PROJECT", "Project #", "Topic #") &amp; F73 &amp; " | Complete | " &amp; IF($I$3="", $I$2, $I$2&amp; " - " &amp;$I$3) &amp; " | 📊 Level: " &amp; G73 &amp; CHAR(10) &amp; "**" &amp; IF(UPPER(H73)="PROJECT", "Project", "Topic") &amp; ":** " &amp; I73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0" t="str">
        <f t="shared" ref="T73:T104" si="39">IF(H73="Topic",
"[ROLE] Tech Lead | " &amp;
"[TASK] Provide intentionally messy but functional code for learning debugging and improvement | " &amp;
"[TOPIC] " &amp; I73 &amp; " | " &amp;
"[LEVEL] " &amp; G73 &amp; " | " &amp;
"[COUNT] " &amp; D73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F73 &amp; " | Stage 4 🧹 Refactor | " &amp; IF($I$3="", $I$2, $I$2&amp; " - " &amp;$I$3) &amp; " | 📊 Level: " &amp; G73 &amp; " | 🌐 Coding5s.com" &amp; CHAR(10) &amp; "**Concept:** " &amp; J73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D73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IF(G73="Beginner", "5–15", IF(G73="Intermediate",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IF(H73="PROJECT", AC73, ""))</f>
        <v>[ROLE]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1" t="str">
        <f t="shared" ref="U73:U104" si="40">IF(OR(H73="Topic", UPPER(H73)="PROJECT"),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IF(UPPER(H73)="PROJECT", "PROJECT: " &amp; I73 &amp; ". Topics involved: " &amp; A73 &amp; ". Project objective: " &amp; J73, "TOPIC: " &amp; I73 &amp; ". Topic details: " &amp; J73)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IF(UPPER(H73)="PROJECT", "Project #", "Topic #") &amp; F73 &amp; " | Refactor | " &amp; IF($I$3="", $I$2, $I$2&amp; " - " &amp;$I$3) &amp; " | 📊 Level: " &amp; G73 &amp; CHAR(10) &amp; "**" &amp; IF(UPPER(H73)="PROJECT", "Project", "Topic") &amp; ":** " &amp; I73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5" t="str">
        <f t="shared" ref="W73:W104" si="41">IF(H73="Topic",
"[ROLE] Tech Product Manager assigning a " &amp; $I$2 &amp; " Jira Ticket | " &amp;
"[TASK] Provide a guided implementation exercise with full solution for learning purposes | " &amp;
"[TOPIC] " &amp; I73 &amp; " | " &amp;
"[LEVEL] " &amp; G73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F73 &amp; " | Stage 5 | " &amp; IF($I$3="", $I$2, $I$2&amp; " - " &amp;$I$3) &amp; " | 📊 Level: " &amp; G73 &amp; " | 🌐 Coding5s.com" &amp; CHAR(10) &amp; "**Concept:** " &amp; J73 &amp; CHAR(10) &amp; "---" &amp; CHAR(10) &amp; " | " &amp;
"[FUNCTIONAL_STRUCTURE_POLICY] Rule: " &amp; IF(G73="Beginner", "Use simple scripts or minimal functions. ", IF(G73="Intermediate",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IF(G73="Beginner", "10–20", IF(G73="Intermediate", "15–30", "25–40")) &amp; " lines of EXECUTABLE code (STRICT) - V1.1 MUST be between " &amp; IF(G73="Beginner", "15–30", IF(G73="Intermediate",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IF(H73="PROJECT", AD73, ""))</f>
        <v>[ROLE]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1" t="str">
        <f t="shared" ref="X73:X104" si="42">IF(OR(H73="Topic", UPPER(H73)="PROJECT"),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IF(UPPER(H73)="PROJECT", "PROJECT: " &amp; I73 &amp; ". Topics integrated: " &amp; A73 &amp; ". Business Goal: " &amp; J73, "TOPIC: " &amp; I73 &amp; ". Goal: " &amp; J73)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IF(UPPER(H73)="PROJECT", "Project #", "Topic #") &amp; F73 &amp; " | Extend | " &amp; IF($I$3="", $I$2, $I$2&amp; " - " &amp;$I$3) &amp; " | 📊 Level: " &amp; G73 &amp; CHAR(10) &amp; "**" &amp; IF(UPPER(H73)="PROJECT", "Project", "Topic") &amp; ":** " &amp; I73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ref="Z73:Z104" si="43">IF(H73&lt;&gt;"PROJECT","",
"[TASK] Teach through a practical " &amp; $I$2 &amp; " - " &amp; $I$3 &amp; " project following the micro-learning methodology, acting as a supportive tutor, creating a project about  " &amp; I73 &amp; " | " &amp;
"[TOPICS USED] " &amp; A73 &amp; " | " &amp;
"[LEVEL] " &amp; G73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IF(G73="Beginner", "25–40", IF(G73="Intermediate",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F73 &amp; " | Stage 1 | " &amp; IF($I$3="", $I$2, $I$2&amp; " - " &amp;$I$3) &amp; " | 📊 Level: " &amp; G73 &amp; " | 🌐 Coding5s.com" &amp; CHAR(10) &amp; "**Project:** " &amp; J73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3" s="56" t="str">
        <f t="shared" ref="AA73:AA104" si="44">IF(H73&lt;&gt;"PROJECT","",
"[ROLE] Careless " &amp; $I$2 &amp; " Developer | " &amp;
"[TASK] Generate debugging project in " &amp; $I$2 &amp; " | " &amp;
"[PROJECT] " &amp; I73 &amp; " | " &amp;
"[TOPICS USED] " &amp; A73 &amp; " | " &amp;
"[LEVEL] " &amp; G73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F73 &amp; " | Stage 2 | " &amp; IF($I$3="", $I$2, $I$2&amp; " - " &amp;$I$3) &amp; " | 📊 Level: " &amp; G73 &amp; " | 🌐 Coding5s.com" &amp; CHAR(10) &amp; "Project: " &amp; J73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AE71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IF(G73="Beginner", "25–40", IF(G73="Intermediate", "30–60", "40–100")) &amp; " lines of EXECUTABLE code (STRICT: Do NOT count blank lines towards this limit) - Multi-step flow - 2–4 functions ONLY - main() as entry point " &amp; IF(G73&lt;&gt;"Advanced",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3" s="56" t="str">
        <f t="shared" ref="AB73:AB104" si="45">IF(H73&lt;&gt;"PROJECT","",
"[ROLE] Tech Lead | " &amp;
"[TASK] Assign incomplete project script | " &amp;
"[PROJECT] " &amp; I73 &amp; " | " &amp;
"[TOPICS USED] " &amp; A73 &amp; " | " &amp;
"[LEVEL] " &amp; G73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F73 &amp; " | Stage 3 | " &amp; IF($I$3="", $I$2, $I$2&amp; " - " &amp;$I$3) &amp; " | 📊 Level: " &amp; G73 &amp; " | 🌐 Coding5s.com" &amp; CHAR(10) &amp; "**Project:** " &amp; J73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IF(G73="Beginner","25–40", IF(G73="Intermediate","30–60","40–100"))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3" s="56" t="str">
        <f t="shared" ref="AC73:AC104" si="46">IF(H73&lt;&gt;"PROJECT","",
"[ROLE] Tech Lead | " &amp;
"[TASK] Provide a messy but functional project for refactoring | " &amp;
"[PROJECT] " &amp; I73 &amp; " | " &amp;
"[TOPICS USED] " &amp; A73 &amp; " | " &amp;
"[LEVEL] " &amp; G73 &amp; " | " &amp;
"[PERSONA RULE] Act as a Tech Lead. A junior wrote this working but messy code. Tone: professional but exhausted | " &amp;
"[HEADER RULE - STRICT] You MUST start your entire response EXACTLY with this markdown block (do not print anything before it):" &amp; CHAR(10) &amp; "### 🚀 Project #" &amp; F73 &amp; " | Stage 4 | " &amp; IF($I$3="", $I$2, $I$2&amp; " - " &amp;$I$3) &amp; " | 📊 Level: " &amp; G73 &amp; " | 🌐 Coding5s.com" &amp; CHAR(10) &amp; "**Project:** " &amp; J73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IF(G73="Beginner", "25–40", IF(G73="Intermediate",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3" s="56" t="str">
        <f t="shared" ref="AD73:AD104" si="47">IF(H73&lt;&gt;"PROJECT","",
"[ROLE] Tech Product Manager assigning a " &amp; $I$2 &amp; " Jira Ticket | " &amp;
"[TASK] Provide a guided project implementation with full solution | " &amp;
"[PROJECT] " &amp; I73 &amp; " | " &amp;
"[TOPICS USED] " &amp; A73 &amp; " | " &amp;
"[LEVEL] " &amp; G73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F73 &amp; " | Stage 5 | " &amp; IF($I$3="", $I$2, $I$2&amp; " - " &amp;$I$3) &amp; " | 📊 Level: " &amp; G73 &amp; " | 🌐 Coding5s.com" &amp; CHAR(10) &amp; "**Project:** " &amp; J73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IF(G73="Beginner", "20–35", IF(G73="Intermediate", "30–50", "45–70")) &amp; " lines of EXECUTABLE code (STRICT) - V1.1 MUST be between " &amp; IF(G73="Beginner", "30–50", IF(G73="Intermediate",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IF(G73="Beginner", "Avoid complex structure. ", IF(G73="Intermediate",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3" s="40"/>
      <c r="AF73" s="40"/>
      <c r="AG73" s="40"/>
      <c r="AH73" s="56" t="str">
        <f t="shared" ref="AH73:AH104" si="4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49">IF(H74="","",IF(AND(H74="Topic",H73="PROJECT"),B73+1,IF(H74="PROJECT",B73,IF(AND(H74="Topic",H73="Topic"),B73,B73+1))))</f>
        <v>9</v>
      </c>
      <c r="C74" s="93">
        <v>15</v>
      </c>
      <c r="D74" s="57">
        <v>4</v>
      </c>
      <c r="E74" s="58" t="s">
        <v>46</v>
      </c>
      <c r="F74" s="59">
        <v>66</v>
      </c>
      <c r="G74" s="52" t="s">
        <v>158</v>
      </c>
      <c r="H74" s="52" t="s">
        <v>48</v>
      </c>
      <c r="I74" s="61" t="s">
        <v>834</v>
      </c>
      <c r="J74" s="62" t="s">
        <v>835</v>
      </c>
      <c r="K74" s="127" t="str">
        <f t="shared" si="33"/>
        <v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v>
      </c>
      <c r="M74" s="52">
        <v>0</v>
      </c>
      <c r="N74" s="100" t="str">
        <f t="shared" si="35"/>
        <v>[ROLE]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0" t="str">
        <f t="shared" si="37"/>
        <v>[ROLE]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0" t="str">
        <f t="shared" si="39"/>
        <v>[ROLE]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5" t="str">
        <f t="shared" si="41"/>
        <v>[ROLE]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si="43"/>
        <v/>
      </c>
      <c r="AA74" s="56" t="str">
        <f t="shared" si="44"/>
        <v/>
      </c>
      <c r="AB74" s="56" t="str">
        <f t="shared" si="45"/>
        <v/>
      </c>
      <c r="AC74" s="56" t="str">
        <f t="shared" si="46"/>
        <v/>
      </c>
      <c r="AD74" s="56" t="str">
        <f t="shared" si="47"/>
        <v/>
      </c>
      <c r="AE74" s="40"/>
      <c r="AF74" s="40"/>
      <c r="AG74" s="40"/>
      <c r="AH74" s="56" t="str">
        <f t="shared" si="48"/>
        <v/>
      </c>
      <c r="AI74" s="54"/>
      <c r="AJ74" s="54"/>
      <c r="AK74" s="54"/>
      <c r="AL74" s="54"/>
      <c r="AM74" s="54"/>
    </row>
    <row r="75" spans="1:39">
      <c r="A75" s="45" t="str" cm="1">
        <f t="array" ref="A75">IF(H75="PROJECT", CHAR(10) &amp; "- " &amp; _xlfn.TEXTJOIN(CHAR(10) &amp; "- ", TRUE, _xlfn._xlws.FILTER($I$9:$I$1000, ($B$9:$B$1000=B75) * ($H$9:$H$1000="Topic"))), "")</f>
        <v/>
      </c>
      <c r="B75" s="45">
        <f t="shared" si="49"/>
        <v>9</v>
      </c>
      <c r="C75" s="93">
        <v>15</v>
      </c>
      <c r="D75" s="46">
        <v>4</v>
      </c>
      <c r="E75" s="58" t="s">
        <v>46</v>
      </c>
      <c r="F75" s="48">
        <v>67</v>
      </c>
      <c r="G75" s="53" t="s">
        <v>158</v>
      </c>
      <c r="H75" s="53" t="s">
        <v>48</v>
      </c>
      <c r="I75" s="50" t="s">
        <v>836</v>
      </c>
      <c r="J75" s="51" t="s">
        <v>837</v>
      </c>
      <c r="K75" s="127" t="str">
        <f t="shared" si="33"/>
        <v xml:space="preserve">[ROLE] Friendly tutor specializing in Python Core &amp; Scripting | [TOPIC] Trigger custom exceptions and re-raise caught errors using raise, from, and Exception().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v>
      </c>
      <c r="M75" s="53">
        <v>0</v>
      </c>
      <c r="N75" s="100" t="str">
        <f t="shared" si="35"/>
        <v>[ROLE]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0" t="str">
        <f t="shared" si="37"/>
        <v>[ROLE]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0" t="str">
        <f t="shared" si="39"/>
        <v>[ROLE]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5" t="str">
        <f t="shared" si="41"/>
        <v>[ROLE]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43"/>
        <v/>
      </c>
      <c r="AA75" s="56" t="str">
        <f t="shared" si="44"/>
        <v/>
      </c>
      <c r="AB75" s="56" t="str">
        <f t="shared" si="45"/>
        <v/>
      </c>
      <c r="AC75" s="56" t="str">
        <f t="shared" si="46"/>
        <v/>
      </c>
      <c r="AD75" s="56" t="str">
        <f t="shared" si="47"/>
        <v/>
      </c>
      <c r="AE75" s="40"/>
      <c r="AF75" s="40"/>
      <c r="AG75" s="40"/>
      <c r="AH75" s="56" t="str">
        <f t="shared" si="48"/>
        <v/>
      </c>
      <c r="AI75" s="54"/>
      <c r="AJ75" s="54"/>
      <c r="AK75" s="54"/>
      <c r="AL75" s="54"/>
      <c r="AM75" s="54"/>
    </row>
    <row r="76" spans="1:39">
      <c r="A76" s="45" t="str" cm="1">
        <f t="array" ref="A76">IF(H76="PROJECT", CHAR(10) &amp; "- " &amp; _xlfn.TEXTJOIN(CHAR(10) &amp; "- ", TRUE, _xlfn._xlws.FILTER($I$9:$I$1000, ($B$9:$B$1000=B76) * ($H$9:$H$1000="Topic"))), "")</f>
        <v/>
      </c>
      <c r="B76" s="45">
        <f t="shared" si="49"/>
        <v>9</v>
      </c>
      <c r="C76" s="93">
        <v>15</v>
      </c>
      <c r="D76" s="57">
        <v>4</v>
      </c>
      <c r="E76" s="58" t="s">
        <v>46</v>
      </c>
      <c r="F76" s="59">
        <v>68</v>
      </c>
      <c r="G76" s="52" t="s">
        <v>158</v>
      </c>
      <c r="H76" s="52" t="s">
        <v>48</v>
      </c>
      <c r="I76" s="61" t="s">
        <v>838</v>
      </c>
      <c r="J76" s="62" t="s">
        <v>839</v>
      </c>
      <c r="K76" s="127" t="str">
        <f t="shared" si="33"/>
        <v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v>
      </c>
      <c r="M76" s="52">
        <v>0</v>
      </c>
      <c r="N76" s="100" t="str">
        <f t="shared" si="35"/>
        <v>[ROLE]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0" t="str">
        <f t="shared" si="37"/>
        <v>[ROLE]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0" t="str">
        <f t="shared" si="39"/>
        <v>[ROLE]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5" t="str">
        <f t="shared" si="41"/>
        <v>[ROLE]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43"/>
        <v/>
      </c>
      <c r="AA76" s="56" t="str">
        <f t="shared" si="44"/>
        <v/>
      </c>
      <c r="AB76" s="56" t="str">
        <f t="shared" si="45"/>
        <v/>
      </c>
      <c r="AC76" s="56" t="str">
        <f t="shared" si="46"/>
        <v/>
      </c>
      <c r="AD76" s="56" t="str">
        <f t="shared" si="47"/>
        <v/>
      </c>
      <c r="AE76" s="40"/>
      <c r="AF76" s="40"/>
      <c r="AG76" s="40"/>
      <c r="AH76" s="56" t="str">
        <f t="shared" si="48"/>
        <v/>
      </c>
      <c r="AI76" s="54"/>
      <c r="AJ76" s="54"/>
      <c r="AK76" s="54"/>
      <c r="AL76" s="54"/>
      <c r="AM76" s="54"/>
    </row>
    <row r="77" spans="1:39">
      <c r="A77" s="45" t="str" cm="1">
        <f t="array" ref="A77">IF(H77="PROJECT", CHAR(10) &amp; "- " &amp; _xlfn.TEXTJOIN(CHAR(10) &amp; "- ", TRUE, _xlfn._xlws.FILTER($I$9:$I$1000, ($B$9:$B$1000=B77) * ($H$9:$H$1000="Topic"))), "")</f>
        <v/>
      </c>
      <c r="B77" s="45">
        <f t="shared" si="49"/>
        <v>9</v>
      </c>
      <c r="C77" s="93">
        <v>15</v>
      </c>
      <c r="D77" s="46">
        <v>4</v>
      </c>
      <c r="E77" s="58" t="s">
        <v>840</v>
      </c>
      <c r="F77" s="48">
        <v>69</v>
      </c>
      <c r="G77" s="53" t="s">
        <v>158</v>
      </c>
      <c r="H77" s="53" t="s">
        <v>48</v>
      </c>
      <c r="I77" s="50" t="s">
        <v>841</v>
      </c>
      <c r="J77" s="51" t="s">
        <v>842</v>
      </c>
      <c r="K77" s="127" t="str">
        <f t="shared" si="33"/>
        <v xml:space="preserve">[ROLE] Friendly tutor specializing in Python Core &amp; Scripting | [TOPIC] Perform basic file reading and writing operations using open(), read(), write(), and close().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v>
      </c>
      <c r="M77" s="53">
        <v>0</v>
      </c>
      <c r="N77" s="100" t="str">
        <f t="shared" si="35"/>
        <v>[ROLE]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0" t="str">
        <f t="shared" si="37"/>
        <v>[ROLE]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0" t="str">
        <f t="shared" si="39"/>
        <v>[ROLE]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5" t="str">
        <f t="shared" si="41"/>
        <v>[ROLE]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43"/>
        <v/>
      </c>
      <c r="AA77" s="56" t="str">
        <f t="shared" si="44"/>
        <v/>
      </c>
      <c r="AB77" s="56" t="str">
        <f t="shared" si="45"/>
        <v/>
      </c>
      <c r="AC77" s="56" t="str">
        <f t="shared" si="46"/>
        <v/>
      </c>
      <c r="AD77" s="56" t="str">
        <f t="shared" si="47"/>
        <v/>
      </c>
      <c r="AE77" s="40"/>
      <c r="AF77" s="40"/>
      <c r="AG77" s="40"/>
      <c r="AH77" s="56" t="str">
        <f t="shared" si="48"/>
        <v/>
      </c>
      <c r="AI77" s="54"/>
      <c r="AJ77" s="54"/>
      <c r="AK77" s="54"/>
      <c r="AL77" s="54"/>
      <c r="AM77" s="54"/>
    </row>
    <row r="78" spans="1:39">
      <c r="A78" s="45" t="str" cm="1">
        <f t="array" ref="A78">IF(H78="PROJECT", CHAR(10) &amp; "- " &amp; _xlfn.TEXTJOIN(CHAR(10) &amp; "- ", TRUE, _xlfn._xlws.FILTER($I$9:$I$1000, ($B$9:$B$1000=B78) * ($H$9:$H$1000="Topic"))), "")</f>
        <v/>
      </c>
      <c r="B78" s="45">
        <f t="shared" si="49"/>
        <v>9</v>
      </c>
      <c r="C78" s="93">
        <v>15</v>
      </c>
      <c r="D78" s="57">
        <v>4</v>
      </c>
      <c r="E78" s="58" t="s">
        <v>840</v>
      </c>
      <c r="F78" s="59">
        <v>70</v>
      </c>
      <c r="G78" s="52" t="s">
        <v>158</v>
      </c>
      <c r="H78" s="52" t="s">
        <v>48</v>
      </c>
      <c r="I78" s="61" t="s">
        <v>843</v>
      </c>
      <c r="J78" s="62" t="s">
        <v>844</v>
      </c>
      <c r="K78" s="127" t="str">
        <f t="shared" si="33"/>
        <v xml:space="preserve">[ROLE] Friendly tutor specializing in Python Core &amp; Scripting | [TOPIC] Manage safe file I/O operations with context managers using open(), with, read(), write(), and readlines().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v>
      </c>
      <c r="M78" s="52">
        <v>0</v>
      </c>
      <c r="N78" s="100" t="str">
        <f t="shared" si="35"/>
        <v>[ROLE]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0" t="str">
        <f t="shared" si="37"/>
        <v>[ROLE]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0" t="str">
        <f t="shared" si="39"/>
        <v>[ROLE]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5" t="str">
        <f t="shared" si="41"/>
        <v>[ROLE]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43"/>
        <v/>
      </c>
      <c r="AA78" s="56" t="str">
        <f t="shared" si="44"/>
        <v/>
      </c>
      <c r="AB78" s="56" t="str">
        <f t="shared" si="45"/>
        <v/>
      </c>
      <c r="AC78" s="56" t="str">
        <f t="shared" si="46"/>
        <v/>
      </c>
      <c r="AD78" s="56" t="str">
        <f t="shared" si="47"/>
        <v/>
      </c>
      <c r="AE78" s="40"/>
      <c r="AF78" s="40"/>
      <c r="AG78" s="40"/>
      <c r="AH78" s="56" t="str">
        <f t="shared" si="48"/>
        <v/>
      </c>
      <c r="AI78" s="54"/>
      <c r="AJ78" s="54"/>
      <c r="AK78" s="54"/>
      <c r="AL78" s="54"/>
      <c r="AM78" s="54"/>
    </row>
    <row r="79" spans="1:39">
      <c r="A79" s="45" t="str" cm="1">
        <f t="array" ref="A79">IF(H79="PROJECT", CHAR(10) &amp; "- " &amp; _xlfn.TEXTJOIN(CHAR(10) &amp; "- ", TRUE, _xlfn._xlws.FILTER($I$9:$I$1000, ($B$9:$B$1000=B79) * ($H$9:$H$1000="Topic"))), "")</f>
        <v/>
      </c>
      <c r="B79" s="45">
        <f t="shared" si="49"/>
        <v>9</v>
      </c>
      <c r="C79" s="93">
        <v>18</v>
      </c>
      <c r="D79" s="46">
        <v>5</v>
      </c>
      <c r="E79" s="58" t="s">
        <v>46</v>
      </c>
      <c r="F79" s="48">
        <v>71</v>
      </c>
      <c r="G79" s="53" t="s">
        <v>158</v>
      </c>
      <c r="H79" s="53" t="s">
        <v>48</v>
      </c>
      <c r="I79" s="50" t="s">
        <v>845</v>
      </c>
      <c r="J79" s="51" t="s">
        <v>846</v>
      </c>
      <c r="K79" s="127" t="str">
        <f t="shared" si="33"/>
        <v xml:space="preserve">[ROLE] Friendly tutor specializing in Python Core &amp; Scripting | [TOPIC] Create custom context managers using @contextlib.contextmanager, yield, and with.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v>
      </c>
      <c r="M79" s="53">
        <v>0</v>
      </c>
      <c r="N79" s="100" t="str">
        <f t="shared" si="35"/>
        <v>[ROLE]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0" t="str">
        <f t="shared" si="37"/>
        <v>[ROLE]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0" t="str">
        <f t="shared" si="39"/>
        <v>[ROLE]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5" t="str">
        <f t="shared" si="41"/>
        <v>[ROLE]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43"/>
        <v/>
      </c>
      <c r="AA79" s="56" t="str">
        <f t="shared" si="44"/>
        <v/>
      </c>
      <c r="AB79" s="56" t="str">
        <f t="shared" si="45"/>
        <v/>
      </c>
      <c r="AC79" s="56" t="str">
        <f t="shared" si="46"/>
        <v/>
      </c>
      <c r="AD79" s="56" t="str">
        <f t="shared" si="47"/>
        <v/>
      </c>
      <c r="AE79" s="40"/>
      <c r="AF79" s="40"/>
      <c r="AG79" s="40"/>
      <c r="AH79" s="56" t="str">
        <f t="shared" si="48"/>
        <v/>
      </c>
      <c r="AI79" s="54"/>
      <c r="AJ79" s="54"/>
      <c r="AK79" s="54"/>
      <c r="AL79" s="54"/>
      <c r="AM79" s="54"/>
    </row>
    <row r="80" spans="1:39">
      <c r="A80" s="45" t="str" cm="1">
        <f t="array" ref="A80">IF(H80="PROJECT", CHAR(10) &amp; "- " &amp; _xlfn.TEXTJOIN(CHAR(10) &amp; "- ", TRUE, _xlfn._xlws.FILTER($I$9:$I$1000, ($B$9:$B$1000=B80) * ($H$9:$H$1000="Topic"))), "")</f>
        <v xml:space="preserve">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v>
      </c>
      <c r="B80" s="45">
        <f t="shared" si="49"/>
        <v>9</v>
      </c>
      <c r="C80" s="93">
        <v>32</v>
      </c>
      <c r="D80" s="57">
        <v>0</v>
      </c>
      <c r="E80" s="58" t="s">
        <v>840</v>
      </c>
      <c r="F80" s="59">
        <v>72</v>
      </c>
      <c r="G80" s="52" t="s">
        <v>158</v>
      </c>
      <c r="H80" s="60" t="s">
        <v>77</v>
      </c>
      <c r="I80" s="61" t="s">
        <v>847</v>
      </c>
      <c r="J80" s="62" t="s">
        <v>848</v>
      </c>
      <c r="K80" s="127" t="str">
        <f t="shared" si="33"/>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v>
      </c>
      <c r="M80" s="52">
        <v>0</v>
      </c>
      <c r="N80" s="100" t="str">
        <f t="shared" si="35"/>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0" t="str">
        <f t="shared" si="37"/>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0" t="str">
        <f t="shared" si="39"/>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5" t="str">
        <f t="shared" si="41"/>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43"/>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0" s="56" t="str">
        <f t="shared" si="44"/>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0" s="56" t="str">
        <f t="shared" si="45"/>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0" s="56" t="str">
        <f t="shared" si="46"/>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0" s="56" t="str">
        <f t="shared" si="47"/>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0" s="40"/>
      <c r="AF80" s="40"/>
      <c r="AG80" s="40"/>
      <c r="AH80" s="56" t="str">
        <f t="shared" si="48"/>
        <v/>
      </c>
      <c r="AI80" s="54"/>
      <c r="AJ80" s="54"/>
      <c r="AK80" s="54"/>
      <c r="AL80" s="54"/>
      <c r="AM80" s="54"/>
    </row>
    <row r="81" spans="1:39">
      <c r="A81" s="45" t="str" cm="1">
        <f t="array" ref="A81">IF(H81="PROJECT", CHAR(10) &amp; "- " &amp; _xlfn.TEXTJOIN(CHAR(10) &amp; "- ", TRUE, _xlfn._xlws.FILTER($I$9:$I$1000, ($B$9:$B$1000=B81) * ($H$9:$H$1000="Topic"))), "")</f>
        <v/>
      </c>
      <c r="B81" s="45">
        <f t="shared" si="49"/>
        <v>10</v>
      </c>
      <c r="C81" s="93">
        <v>18</v>
      </c>
      <c r="D81" s="46">
        <v>5</v>
      </c>
      <c r="E81" s="58" t="s">
        <v>840</v>
      </c>
      <c r="F81" s="48">
        <v>73</v>
      </c>
      <c r="G81" s="53" t="s">
        <v>159</v>
      </c>
      <c r="H81" s="53" t="s">
        <v>48</v>
      </c>
      <c r="I81" s="50" t="s">
        <v>849</v>
      </c>
      <c r="J81" s="51" t="s">
        <v>850</v>
      </c>
      <c r="K81" s="127" t="str">
        <f t="shared" si="33"/>
        <v xml:space="preserve">[ROLE] Friendly tutor specializing in Python Core &amp; Scripting | [TOPIC] Manipulate binary stream buffers and byte positioning using open(), flush(), tell(), seek(), and io.BytesIO().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v>
      </c>
      <c r="M81" s="53">
        <v>0</v>
      </c>
      <c r="N81" s="100" t="str">
        <f t="shared" si="35"/>
        <v>[ROLE]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0" t="str">
        <f t="shared" si="37"/>
        <v>[ROLE]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0" t="str">
        <f t="shared" si="39"/>
        <v>[ROLE]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5" t="str">
        <f t="shared" si="41"/>
        <v>[ROLE]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43"/>
        <v/>
      </c>
      <c r="AA81" s="56" t="str">
        <f t="shared" si="44"/>
        <v/>
      </c>
      <c r="AB81" s="56" t="str">
        <f t="shared" si="45"/>
        <v/>
      </c>
      <c r="AC81" s="56" t="str">
        <f t="shared" si="46"/>
        <v/>
      </c>
      <c r="AD81" s="56" t="str">
        <f t="shared" si="47"/>
        <v/>
      </c>
      <c r="AE81" s="40"/>
      <c r="AF81" s="40"/>
      <c r="AG81" s="40"/>
      <c r="AH81" s="56" t="str">
        <f t="shared" si="48"/>
        <v/>
      </c>
      <c r="AI81" s="54"/>
      <c r="AJ81" s="54"/>
      <c r="AK81" s="54"/>
      <c r="AL81" s="54"/>
      <c r="AM81" s="54"/>
    </row>
    <row r="82" spans="1:39">
      <c r="A82" s="45" t="str" cm="1">
        <f t="array" ref="A82">IF(H82="PROJECT", CHAR(10) &amp; "- " &amp; _xlfn.TEXTJOIN(CHAR(10) &amp; "- ", TRUE, _xlfn._xlws.FILTER($I$9:$I$1000, ($B$9:$B$1000=B82) * ($H$9:$H$1000="Topic"))), "")</f>
        <v/>
      </c>
      <c r="B82" s="45">
        <f t="shared" si="49"/>
        <v>10</v>
      </c>
      <c r="C82" s="93">
        <v>15</v>
      </c>
      <c r="D82" s="57">
        <v>4</v>
      </c>
      <c r="E82" s="58" t="s">
        <v>840</v>
      </c>
      <c r="F82" s="59">
        <v>74</v>
      </c>
      <c r="G82" s="52" t="s">
        <v>158</v>
      </c>
      <c r="H82" s="52" t="s">
        <v>48</v>
      </c>
      <c r="I82" s="61" t="s">
        <v>851</v>
      </c>
      <c r="J82" s="62" t="s">
        <v>852</v>
      </c>
      <c r="K82" s="127" t="str">
        <f t="shared" si="33"/>
        <v xml:space="preserve">[ROLE] Friendly tutor specializing in Python Core &amp; Scripting | [TOPIC] Navigate and inspect file system paths using pathlib.Path(), exists(), is_file(), is_dir(), and resolve().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v>
      </c>
      <c r="M82" s="52">
        <v>0</v>
      </c>
      <c r="N82" s="100" t="str">
        <f t="shared" si="35"/>
        <v>[ROLE]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0" t="str">
        <f t="shared" si="37"/>
        <v>[ROLE]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0" t="str">
        <f t="shared" si="39"/>
        <v>[ROLE]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5" t="str">
        <f t="shared" si="41"/>
        <v>[ROLE]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43"/>
        <v/>
      </c>
      <c r="AA82" s="56" t="str">
        <f t="shared" si="44"/>
        <v/>
      </c>
      <c r="AB82" s="56" t="str">
        <f t="shared" si="45"/>
        <v/>
      </c>
      <c r="AC82" s="56" t="str">
        <f t="shared" si="46"/>
        <v/>
      </c>
      <c r="AD82" s="56" t="str">
        <f t="shared" si="47"/>
        <v/>
      </c>
      <c r="AE82" s="40"/>
      <c r="AF82" s="40"/>
      <c r="AG82" s="40"/>
      <c r="AH82" s="56" t="str">
        <f t="shared" si="48"/>
        <v/>
      </c>
      <c r="AI82" s="54"/>
      <c r="AJ82" s="54"/>
      <c r="AK82" s="54"/>
      <c r="AL82" s="54"/>
      <c r="AM82" s="54"/>
    </row>
    <row r="83" spans="1:39">
      <c r="A83" s="45" t="str" cm="1">
        <f t="array" ref="A83">IF(H83="PROJECT", CHAR(10) &amp; "- " &amp; _xlfn.TEXTJOIN(CHAR(10) &amp; "- ", TRUE, _xlfn._xlws.FILTER($I$9:$I$1000, ($B$9:$B$1000=B83) * ($H$9:$H$1000="Topic"))), "")</f>
        <v/>
      </c>
      <c r="B83" s="45">
        <f t="shared" si="49"/>
        <v>10</v>
      </c>
      <c r="C83" s="93">
        <v>15</v>
      </c>
      <c r="D83" s="46">
        <v>4</v>
      </c>
      <c r="E83" s="58" t="s">
        <v>840</v>
      </c>
      <c r="F83" s="48">
        <v>75</v>
      </c>
      <c r="G83" s="53" t="s">
        <v>158</v>
      </c>
      <c r="H83" s="53" t="s">
        <v>48</v>
      </c>
      <c r="I83" s="50" t="s">
        <v>853</v>
      </c>
      <c r="J83" s="51" t="s">
        <v>854</v>
      </c>
      <c r="K83" s="127" t="str">
        <f t="shared" si="33"/>
        <v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v>
      </c>
      <c r="M83" s="53">
        <v>0</v>
      </c>
      <c r="N83" s="100" t="str">
        <f t="shared" si="35"/>
        <v>[ROLE]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0" t="str">
        <f t="shared" si="37"/>
        <v>[ROLE]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0" t="str">
        <f t="shared" si="39"/>
        <v>[ROLE]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5" t="str">
        <f t="shared" si="41"/>
        <v>[ROLE]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43"/>
        <v/>
      </c>
      <c r="AA83" s="56" t="str">
        <f t="shared" si="44"/>
        <v/>
      </c>
      <c r="AB83" s="56" t="str">
        <f t="shared" si="45"/>
        <v/>
      </c>
      <c r="AC83" s="56" t="str">
        <f t="shared" si="46"/>
        <v/>
      </c>
      <c r="AD83" s="56" t="str">
        <f t="shared" si="47"/>
        <v/>
      </c>
      <c r="AE83" s="40"/>
      <c r="AF83" s="40"/>
      <c r="AG83" s="40"/>
      <c r="AH83" s="56" t="str">
        <f t="shared" si="48"/>
        <v/>
      </c>
      <c r="AI83" s="54"/>
      <c r="AJ83" s="54"/>
      <c r="AK83" s="54"/>
      <c r="AL83" s="54"/>
      <c r="AM83" s="54"/>
    </row>
    <row r="84" spans="1:39">
      <c r="A84" s="45" t="str" cm="1">
        <f t="array" ref="A84">IF(H84="PROJECT", CHAR(10) &amp; "- " &amp; _xlfn.TEXTJOIN(CHAR(10) &amp; "- ", TRUE, _xlfn._xlws.FILTER($I$9:$I$1000, ($B$9:$B$1000=B84) * ($H$9:$H$1000="Topic"))), "")</f>
        <v/>
      </c>
      <c r="B84" s="45">
        <f t="shared" si="49"/>
        <v>10</v>
      </c>
      <c r="C84" s="93">
        <v>15</v>
      </c>
      <c r="D84" s="57">
        <v>4</v>
      </c>
      <c r="E84" s="58" t="s">
        <v>840</v>
      </c>
      <c r="F84" s="59">
        <v>76</v>
      </c>
      <c r="G84" s="52" t="s">
        <v>158</v>
      </c>
      <c r="H84" s="52" t="s">
        <v>48</v>
      </c>
      <c r="I84" s="61" t="s">
        <v>855</v>
      </c>
      <c r="J84" s="62" t="s">
        <v>856</v>
      </c>
      <c r="K84" s="127" t="str">
        <f t="shared" si="33"/>
        <v xml:space="preserve">[ROLE] Friendly tutor specializing in Python Core &amp; Scripting | [TOPIC] Serialize and deserialize structured JSON data using json.dumps(), json.dump(), json.loads(), and json.load().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v>
      </c>
      <c r="M84" s="52">
        <v>0</v>
      </c>
      <c r="N84" s="100" t="str">
        <f t="shared" si="35"/>
        <v>[ROLE]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0" t="str">
        <f t="shared" si="37"/>
        <v>[ROLE]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0" t="str">
        <f t="shared" si="39"/>
        <v>[ROLE]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5" t="str">
        <f t="shared" si="41"/>
        <v>[ROLE]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43"/>
        <v/>
      </c>
      <c r="AA84" s="56" t="str">
        <f t="shared" si="44"/>
        <v/>
      </c>
      <c r="AB84" s="56" t="str">
        <f t="shared" si="45"/>
        <v/>
      </c>
      <c r="AC84" s="56" t="str">
        <f t="shared" si="46"/>
        <v/>
      </c>
      <c r="AD84" s="56" t="str">
        <f t="shared" si="47"/>
        <v/>
      </c>
      <c r="AE84" s="40"/>
      <c r="AF84" s="40"/>
      <c r="AG84" s="40"/>
      <c r="AH84" s="56" t="str">
        <f t="shared" si="48"/>
        <v/>
      </c>
      <c r="AI84" s="54"/>
      <c r="AJ84" s="54"/>
      <c r="AK84" s="54"/>
      <c r="AL84" s="54"/>
      <c r="AM84" s="54"/>
    </row>
    <row r="85" spans="1:39">
      <c r="A85" s="45" t="str" cm="1">
        <f t="array" ref="A85">IF(H85="PROJECT", CHAR(10) &amp; "- " &amp; _xlfn.TEXTJOIN(CHAR(10) &amp; "- ", TRUE, _xlfn._xlws.FILTER($I$9:$I$1000, ($B$9:$B$1000=B85) * ($H$9:$H$1000="Topic"))), "")</f>
        <v/>
      </c>
      <c r="B85" s="45">
        <f t="shared" si="49"/>
        <v>10</v>
      </c>
      <c r="C85" s="93">
        <v>15</v>
      </c>
      <c r="D85" s="46">
        <v>4</v>
      </c>
      <c r="E85" s="58" t="s">
        <v>840</v>
      </c>
      <c r="F85" s="48">
        <v>77</v>
      </c>
      <c r="G85" s="53" t="s">
        <v>158</v>
      </c>
      <c r="H85" s="53" t="s">
        <v>48</v>
      </c>
      <c r="I85" s="50" t="s">
        <v>857</v>
      </c>
      <c r="J85" s="51" t="s">
        <v>858</v>
      </c>
      <c r="K85" s="127" t="str">
        <f t="shared" si="33"/>
        <v xml:space="preserve">[ROLE] Friendly tutor specializing in Python Core &amp; Scripting | [TOPIC] Parse and write tabular CSV files using csv.reader(), csv.DictReader(), csv.writer(), and csv.DictWriter().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v>
      </c>
      <c r="M85" s="53">
        <v>0</v>
      </c>
      <c r="N85" s="100" t="str">
        <f t="shared" si="35"/>
        <v>[ROLE]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0" t="str">
        <f t="shared" si="37"/>
        <v>[ROLE]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0" t="str">
        <f t="shared" si="39"/>
        <v>[ROLE]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5" t="str">
        <f t="shared" si="41"/>
        <v>[ROLE]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43"/>
        <v/>
      </c>
      <c r="AA85" s="56" t="str">
        <f t="shared" si="44"/>
        <v/>
      </c>
      <c r="AB85" s="56" t="str">
        <f t="shared" si="45"/>
        <v/>
      </c>
      <c r="AC85" s="56" t="str">
        <f t="shared" si="46"/>
        <v/>
      </c>
      <c r="AD85" s="56" t="str">
        <f t="shared" si="47"/>
        <v/>
      </c>
      <c r="AE85" s="40"/>
      <c r="AF85" s="40"/>
      <c r="AG85" s="40"/>
      <c r="AH85" s="56" t="str">
        <f t="shared" si="48"/>
        <v/>
      </c>
      <c r="AI85" s="54"/>
      <c r="AJ85" s="54"/>
      <c r="AK85" s="54"/>
      <c r="AL85" s="54"/>
      <c r="AM85" s="54"/>
    </row>
    <row r="86" spans="1:39">
      <c r="A86" s="45" t="str" cm="1">
        <f t="array" ref="A86">IF(H86="PROJECT", CHAR(10) &amp; "- " &amp; _xlfn.TEXTJOIN(CHAR(10) &amp; "- ", TRUE, _xlfn._xlws.FILTER($I$9:$I$1000, ($B$9:$B$1000=B86) * ($H$9:$H$1000="Topic"))), "")</f>
        <v/>
      </c>
      <c r="B86" s="45">
        <f t="shared" si="49"/>
        <v>10</v>
      </c>
      <c r="C86" s="93">
        <v>15</v>
      </c>
      <c r="D86" s="57">
        <v>4</v>
      </c>
      <c r="E86" s="58" t="s">
        <v>46</v>
      </c>
      <c r="F86" s="59">
        <v>78</v>
      </c>
      <c r="G86" s="52" t="s">
        <v>158</v>
      </c>
      <c r="H86" s="52" t="s">
        <v>48</v>
      </c>
      <c r="I86" s="61" t="s">
        <v>859</v>
      </c>
      <c r="J86" s="62" t="s">
        <v>860</v>
      </c>
      <c r="K86" s="127" t="str">
        <f t="shared" si="33"/>
        <v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v>
      </c>
      <c r="M86" s="52">
        <v>0</v>
      </c>
      <c r="N86" s="100" t="str">
        <f t="shared" si="35"/>
        <v>[ROLE]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0" t="str">
        <f t="shared" si="37"/>
        <v>[ROLE]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0" t="str">
        <f t="shared" si="39"/>
        <v>[ROLE]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5" t="str">
        <f t="shared" si="41"/>
        <v>[ROLE]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43"/>
        <v/>
      </c>
      <c r="AA86" s="56" t="str">
        <f t="shared" si="44"/>
        <v/>
      </c>
      <c r="AB86" s="56" t="str">
        <f t="shared" si="45"/>
        <v/>
      </c>
      <c r="AC86" s="56" t="str">
        <f t="shared" si="46"/>
        <v/>
      </c>
      <c r="AD86" s="56" t="str">
        <f t="shared" si="47"/>
        <v/>
      </c>
      <c r="AE86" s="40"/>
      <c r="AF86" s="40"/>
      <c r="AG86" s="40"/>
      <c r="AH86" s="56" t="str">
        <f t="shared" si="48"/>
        <v/>
      </c>
      <c r="AI86" s="54"/>
      <c r="AJ86" s="54"/>
      <c r="AK86" s="54"/>
      <c r="AL86" s="54"/>
      <c r="AM86" s="54"/>
    </row>
    <row r="87" spans="1:39">
      <c r="A87" s="45" t="str" cm="1">
        <f t="array" ref="A87">IF(H87="PROJECT", CHAR(10) &amp; "- " &amp; _xlfn.TEXTJOIN(CHAR(10) &amp; "- ", TRUE, _xlfn._xlws.FILTER($I$9:$I$1000, ($B$9:$B$1000=B87) * ($H$9:$H$1000="Topic"))), "")</f>
        <v/>
      </c>
      <c r="B87" s="45">
        <f t="shared" si="49"/>
        <v>10</v>
      </c>
      <c r="C87" s="93">
        <v>15</v>
      </c>
      <c r="D87" s="46">
        <v>4</v>
      </c>
      <c r="E87" s="58" t="s">
        <v>46</v>
      </c>
      <c r="F87" s="48">
        <v>79</v>
      </c>
      <c r="G87" s="53" t="s">
        <v>158</v>
      </c>
      <c r="H87" s="53" t="s">
        <v>48</v>
      </c>
      <c r="I87" s="50" t="s">
        <v>861</v>
      </c>
      <c r="J87" s="51" t="s">
        <v>862</v>
      </c>
      <c r="K87" s="127" t="str">
        <f t="shared" si="33"/>
        <v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v>
      </c>
      <c r="M87" s="53">
        <v>0</v>
      </c>
      <c r="N87" s="100" t="str">
        <f t="shared" si="35"/>
        <v>[ROLE]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0" t="str">
        <f t="shared" si="37"/>
        <v>[ROLE]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0" t="str">
        <f t="shared" si="39"/>
        <v>[ROLE]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5" t="str">
        <f t="shared" si="41"/>
        <v>[ROLE]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43"/>
        <v/>
      </c>
      <c r="AA87" s="56" t="str">
        <f t="shared" si="44"/>
        <v/>
      </c>
      <c r="AB87" s="56" t="str">
        <f t="shared" si="45"/>
        <v/>
      </c>
      <c r="AC87" s="56" t="str">
        <f t="shared" si="46"/>
        <v/>
      </c>
      <c r="AD87" s="56" t="str">
        <f t="shared" si="47"/>
        <v/>
      </c>
      <c r="AE87" s="40"/>
      <c r="AF87" s="40"/>
      <c r="AG87" s="40"/>
      <c r="AH87" s="56" t="str">
        <f t="shared" si="48"/>
        <v/>
      </c>
      <c r="AI87" s="54"/>
      <c r="AJ87" s="54"/>
      <c r="AK87" s="54"/>
      <c r="AL87" s="54"/>
      <c r="AM87" s="54"/>
    </row>
    <row r="88" spans="1:39">
      <c r="A88" s="45" t="str" cm="1">
        <f t="array" ref="A88">IF(H88="PROJECT", CHAR(10) &amp; "- " &amp; _xlfn.TEXTJOIN(CHAR(10) &amp; "- ", TRUE, _xlfn._xlws.FILTER($I$9:$I$1000, ($B$9:$B$1000=B88) * ($H$9:$H$1000="Topic"))), "")</f>
        <v xml:space="preserve">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v>
      </c>
      <c r="B88" s="45">
        <f t="shared" si="49"/>
        <v>10</v>
      </c>
      <c r="C88" s="93">
        <v>35</v>
      </c>
      <c r="D88" s="57">
        <v>0</v>
      </c>
      <c r="E88" s="58" t="s">
        <v>840</v>
      </c>
      <c r="F88" s="59">
        <v>80</v>
      </c>
      <c r="G88" s="52" t="s">
        <v>158</v>
      </c>
      <c r="H88" s="52" t="s">
        <v>77</v>
      </c>
      <c r="I88" s="61" t="s">
        <v>863</v>
      </c>
      <c r="J88" s="62" t="s">
        <v>864</v>
      </c>
      <c r="K88" s="127" t="str">
        <f t="shared" si="33"/>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v>
      </c>
      <c r="M88" s="52">
        <v>0</v>
      </c>
      <c r="N88" s="100" t="str">
        <f t="shared" si="35"/>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0" t="str">
        <f t="shared" si="37"/>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0" t="str">
        <f t="shared" si="39"/>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5" t="str">
        <f t="shared" si="41"/>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43"/>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44"/>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45"/>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46"/>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47"/>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 t="shared" si="48"/>
        <v/>
      </c>
      <c r="AI88" s="54"/>
      <c r="AJ88" s="54"/>
      <c r="AK88" s="54"/>
      <c r="AL88" s="54"/>
      <c r="AM88" s="54"/>
    </row>
    <row r="89" spans="1:39">
      <c r="A89" s="45" t="str" cm="1">
        <f t="array" ref="A89">IF(H89="PROJECT", CHAR(10) &amp; "- " &amp; _xlfn.TEXTJOIN(CHAR(10) &amp; "- ", TRUE, _xlfn._xlws.FILTER($I$9:$I$1000, ($B$9:$B$1000=B89) * ($H$9:$H$1000="Topic"))), "")</f>
        <v/>
      </c>
      <c r="B89" s="45">
        <f t="shared" si="49"/>
        <v>11</v>
      </c>
      <c r="C89" s="93">
        <v>18</v>
      </c>
      <c r="D89" s="46">
        <v>5</v>
      </c>
      <c r="E89" s="58" t="s">
        <v>840</v>
      </c>
      <c r="F89" s="48">
        <v>81</v>
      </c>
      <c r="G89" s="53" t="s">
        <v>159</v>
      </c>
      <c r="H89" s="53" t="s">
        <v>48</v>
      </c>
      <c r="I89" s="50" t="s">
        <v>865</v>
      </c>
      <c r="J89" s="51" t="s">
        <v>866</v>
      </c>
      <c r="K89" s="127" t="str">
        <f t="shared" si="33"/>
        <v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v>
      </c>
      <c r="M89" s="53">
        <v>0</v>
      </c>
      <c r="N89" s="100" t="str">
        <f t="shared" si="35"/>
        <v>[ROLE]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0" t="str">
        <f t="shared" si="37"/>
        <v>[ROLE]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0" t="str">
        <f t="shared" si="39"/>
        <v>[ROLE]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5" t="str">
        <f t="shared" si="41"/>
        <v>[ROLE]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43"/>
        <v/>
      </c>
      <c r="AA89" s="56" t="str">
        <f t="shared" si="44"/>
        <v/>
      </c>
      <c r="AB89" s="56" t="str">
        <f t="shared" si="45"/>
        <v/>
      </c>
      <c r="AC89" s="56" t="str">
        <f t="shared" si="46"/>
        <v/>
      </c>
      <c r="AD89" s="56" t="str">
        <f t="shared" si="47"/>
        <v/>
      </c>
      <c r="AE89" s="40"/>
      <c r="AF89" s="40"/>
      <c r="AG89" s="40"/>
      <c r="AH89" s="56" t="str">
        <f t="shared" si="48"/>
        <v/>
      </c>
      <c r="AI89" s="54"/>
      <c r="AJ89" s="54"/>
      <c r="AK89" s="54"/>
      <c r="AL89" s="54"/>
      <c r="AM89" s="54"/>
    </row>
    <row r="90" spans="1:39">
      <c r="A90" s="45" t="str" cm="1">
        <f t="array" ref="A90">IF(H90="PROJECT", CHAR(10) &amp; "- " &amp; _xlfn.TEXTJOIN(CHAR(10) &amp; "- ", TRUE, _xlfn._xlws.FILTER($I$9:$I$1000, ($B$9:$B$1000=B90) * ($H$9:$H$1000="Topic"))), "")</f>
        <v/>
      </c>
      <c r="B90" s="45">
        <f t="shared" si="49"/>
        <v>11</v>
      </c>
      <c r="C90" s="93">
        <v>18</v>
      </c>
      <c r="D90" s="57">
        <v>5</v>
      </c>
      <c r="E90" s="58" t="s">
        <v>840</v>
      </c>
      <c r="F90" s="59">
        <v>82</v>
      </c>
      <c r="G90" s="52" t="s">
        <v>159</v>
      </c>
      <c r="H90" s="52" t="s">
        <v>48</v>
      </c>
      <c r="I90" s="61" t="s">
        <v>867</v>
      </c>
      <c r="J90" s="62" t="s">
        <v>868</v>
      </c>
      <c r="K90" s="127" t="str">
        <f t="shared" si="33"/>
        <v xml:space="preserve">[ROLE] Friendly tutor specializing in Python Core &amp; Scripting | [TOPIC] Inject custom headers and URL parameters into HTTP requests using requests.get(), params, and headers.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v>
      </c>
      <c r="M90" s="52">
        <v>0</v>
      </c>
      <c r="N90" s="100" t="str">
        <f t="shared" si="35"/>
        <v>[ROLE]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0" t="str">
        <f t="shared" si="37"/>
        <v>[ROLE]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0" t="str">
        <f t="shared" si="39"/>
        <v>[ROLE]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5" t="str">
        <f t="shared" si="41"/>
        <v>[ROLE]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43"/>
        <v/>
      </c>
      <c r="AA90" s="56" t="str">
        <f t="shared" si="44"/>
        <v/>
      </c>
      <c r="AB90" s="56" t="str">
        <f t="shared" si="45"/>
        <v/>
      </c>
      <c r="AC90" s="56" t="str">
        <f t="shared" si="46"/>
        <v/>
      </c>
      <c r="AD90" s="56" t="str">
        <f t="shared" si="47"/>
        <v/>
      </c>
      <c r="AE90" s="40"/>
      <c r="AF90" s="40"/>
      <c r="AG90" s="40"/>
      <c r="AH90" s="56" t="str">
        <f t="shared" si="48"/>
        <v/>
      </c>
      <c r="AI90" s="54"/>
      <c r="AJ90" s="54"/>
      <c r="AK90" s="54"/>
      <c r="AL90" s="54"/>
      <c r="AM90" s="54"/>
    </row>
    <row r="91" spans="1:39">
      <c r="A91" s="45" t="str" cm="1">
        <f t="array" ref="A91">IF(H91="PROJECT", CHAR(10) &amp; "- " &amp; _xlfn.TEXTJOIN(CHAR(10) &amp; "- ", TRUE, _xlfn._xlws.FILTER($I$9:$I$1000, ($B$9:$B$1000=B91) * ($H$9:$H$1000="Topic"))), "")</f>
        <v/>
      </c>
      <c r="B91" s="45">
        <f t="shared" si="49"/>
        <v>11</v>
      </c>
      <c r="C91" s="93">
        <v>18</v>
      </c>
      <c r="D91" s="46">
        <v>5</v>
      </c>
      <c r="E91" s="58" t="s">
        <v>840</v>
      </c>
      <c r="F91" s="48">
        <v>83</v>
      </c>
      <c r="G91" s="53" t="s">
        <v>159</v>
      </c>
      <c r="H91" s="53" t="s">
        <v>48</v>
      </c>
      <c r="I91" s="50" t="s">
        <v>869</v>
      </c>
      <c r="J91" s="51" t="s">
        <v>870</v>
      </c>
      <c r="K91" s="127" t="str">
        <f t="shared" si="33"/>
        <v xml:space="preserve">[ROLE] Friendly tutor specializing in Python Core &amp; Scripting | [TOPIC] Transmit JSON payloads and handle network errors using requests.post(), json, timeout, and raise_for_status().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v>
      </c>
      <c r="M91" s="53">
        <v>0</v>
      </c>
      <c r="N91" s="100" t="str">
        <f t="shared" si="35"/>
        <v>[ROLE]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0" t="str">
        <f t="shared" si="37"/>
        <v>[ROLE]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0" t="str">
        <f t="shared" si="39"/>
        <v>[ROLE]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5" t="str">
        <f t="shared" si="41"/>
        <v>[ROLE]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43"/>
        <v/>
      </c>
      <c r="AA91" s="56" t="str">
        <f t="shared" si="44"/>
        <v/>
      </c>
      <c r="AB91" s="56" t="str">
        <f t="shared" si="45"/>
        <v/>
      </c>
      <c r="AC91" s="56" t="str">
        <f t="shared" si="46"/>
        <v/>
      </c>
      <c r="AD91" s="56" t="str">
        <f t="shared" si="47"/>
        <v/>
      </c>
      <c r="AE91" s="40"/>
      <c r="AF91" s="40"/>
      <c r="AG91" s="40"/>
      <c r="AH91" s="56" t="str">
        <f t="shared" si="48"/>
        <v/>
      </c>
      <c r="AI91" s="54"/>
      <c r="AJ91" s="54"/>
      <c r="AK91" s="54"/>
      <c r="AL91" s="54"/>
      <c r="AM91" s="54"/>
    </row>
    <row r="92" spans="1:39">
      <c r="A92" s="45" t="str" cm="1">
        <f t="array" ref="A92">IF(H92="PROJECT", CHAR(10) &amp; "- " &amp; _xlfn.TEXTJOIN(CHAR(10) &amp; "- ", TRUE, _xlfn._xlws.FILTER($I$9:$I$1000, ($B$9:$B$1000=B92) * ($H$9:$H$1000="Topic"))), "")</f>
        <v/>
      </c>
      <c r="B92" s="45">
        <f t="shared" si="49"/>
        <v>11</v>
      </c>
      <c r="C92" s="93">
        <v>20</v>
      </c>
      <c r="D92" s="57">
        <v>5</v>
      </c>
      <c r="E92" s="58" t="s">
        <v>840</v>
      </c>
      <c r="F92" s="59">
        <v>84</v>
      </c>
      <c r="G92" s="52" t="s">
        <v>159</v>
      </c>
      <c r="H92" s="52" t="s">
        <v>48</v>
      </c>
      <c r="I92" s="61" t="s">
        <v>871</v>
      </c>
      <c r="J92" s="62" t="s">
        <v>872</v>
      </c>
      <c r="K92" s="127" t="str">
        <f t="shared" si="33"/>
        <v xml:space="preserve">[ROLE] Friendly tutor specializing in Python Core &amp; Scripting | [TOPIC] Navigate paginated REST APIs and cursor-based responses using requests.get(), params, response.json(), and while.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v>
      </c>
      <c r="M92" s="52">
        <v>0</v>
      </c>
      <c r="N92" s="100" t="str">
        <f t="shared" si="35"/>
        <v>[ROLE]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0" t="str">
        <f t="shared" si="37"/>
        <v>[ROLE]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0" t="str">
        <f t="shared" si="39"/>
        <v>[ROLE]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5" t="str">
        <f t="shared" si="41"/>
        <v>[ROLE]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43"/>
        <v/>
      </c>
      <c r="AA92" s="56" t="str">
        <f t="shared" si="44"/>
        <v/>
      </c>
      <c r="AB92" s="56" t="str">
        <f t="shared" si="45"/>
        <v/>
      </c>
      <c r="AC92" s="56" t="str">
        <f t="shared" si="46"/>
        <v/>
      </c>
      <c r="AD92" s="56" t="str">
        <f t="shared" si="47"/>
        <v/>
      </c>
      <c r="AE92" s="40"/>
      <c r="AF92" s="40"/>
      <c r="AG92" s="40"/>
      <c r="AH92" s="56" t="str">
        <f t="shared" si="48"/>
        <v/>
      </c>
      <c r="AI92" s="54"/>
      <c r="AJ92" s="54"/>
      <c r="AK92" s="54"/>
      <c r="AL92" s="54"/>
      <c r="AM92" s="54"/>
    </row>
    <row r="93" spans="1:39">
      <c r="A93" s="45" t="str" cm="1">
        <f t="array" ref="A93">IF(H93="PROJECT", CHAR(10) &amp; "- " &amp; _xlfn.TEXTJOIN(CHAR(10) &amp; "- ", TRUE, _xlfn._xlws.FILTER($I$9:$I$1000, ($B$9:$B$1000=B93) * ($H$9:$H$1000="Topic"))), "")</f>
        <v/>
      </c>
      <c r="B93" s="45">
        <f t="shared" si="49"/>
        <v>11</v>
      </c>
      <c r="C93" s="93">
        <v>18</v>
      </c>
      <c r="D93" s="46">
        <v>5</v>
      </c>
      <c r="E93" s="58" t="s">
        <v>840</v>
      </c>
      <c r="F93" s="48">
        <v>85</v>
      </c>
      <c r="G93" s="53" t="s">
        <v>158</v>
      </c>
      <c r="H93" s="53" t="s">
        <v>48</v>
      </c>
      <c r="I93" s="50" t="s">
        <v>873</v>
      </c>
      <c r="J93" s="51" t="s">
        <v>874</v>
      </c>
      <c r="K93" s="127" t="str">
        <f t="shared" si="33"/>
        <v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v>
      </c>
      <c r="M93" s="53">
        <v>0</v>
      </c>
      <c r="N93" s="100" t="str">
        <f t="shared" si="35"/>
        <v>[ROLE]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0" t="str">
        <f t="shared" si="37"/>
        <v>[ROLE]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0" t="str">
        <f t="shared" si="39"/>
        <v>[ROLE]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5" t="str">
        <f t="shared" si="41"/>
        <v>[ROLE]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43"/>
        <v/>
      </c>
      <c r="AA93" s="56" t="str">
        <f t="shared" si="44"/>
        <v/>
      </c>
      <c r="AB93" s="56" t="str">
        <f t="shared" si="45"/>
        <v/>
      </c>
      <c r="AC93" s="56" t="str">
        <f t="shared" si="46"/>
        <v/>
      </c>
      <c r="AD93" s="56" t="str">
        <f t="shared" si="47"/>
        <v/>
      </c>
      <c r="AE93" s="40"/>
      <c r="AF93" s="40"/>
      <c r="AG93" s="40"/>
      <c r="AH93" s="56" t="str">
        <f t="shared" si="48"/>
        <v/>
      </c>
      <c r="AI93" s="54"/>
      <c r="AJ93" s="54"/>
      <c r="AK93" s="54"/>
      <c r="AL93" s="54"/>
      <c r="AM93" s="54"/>
    </row>
    <row r="94" spans="1:39">
      <c r="A94" s="45" t="str" cm="1">
        <f t="array" ref="A94">IF(H94="PROJECT", CHAR(10) &amp; "- " &amp; _xlfn.TEXTJOIN(CHAR(10) &amp; "- ", TRUE, _xlfn._xlws.FILTER($I$9:$I$1000, ($B$9:$B$1000=B94) * ($H$9:$H$1000="Topic"))), "")</f>
        <v/>
      </c>
      <c r="B94" s="45">
        <f t="shared" si="49"/>
        <v>11</v>
      </c>
      <c r="C94" s="93">
        <v>18</v>
      </c>
      <c r="D94" s="57">
        <v>5</v>
      </c>
      <c r="E94" s="58" t="s">
        <v>840</v>
      </c>
      <c r="F94" s="59">
        <v>86</v>
      </c>
      <c r="G94" s="52" t="s">
        <v>158</v>
      </c>
      <c r="H94" s="52" t="s">
        <v>48</v>
      </c>
      <c r="I94" s="61" t="s">
        <v>875</v>
      </c>
      <c r="J94" s="62" t="s">
        <v>876</v>
      </c>
      <c r="K94" s="127" t="str">
        <f t="shared" si="33"/>
        <v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v>
      </c>
      <c r="M94" s="52">
        <v>0</v>
      </c>
      <c r="N94" s="100" t="str">
        <f t="shared" si="35"/>
        <v>[ROLE]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0" t="str">
        <f t="shared" si="37"/>
        <v>[ROLE]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0" t="str">
        <f t="shared" si="39"/>
        <v>[ROLE]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5" t="str">
        <f t="shared" si="41"/>
        <v>[ROLE]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43"/>
        <v/>
      </c>
      <c r="AA94" s="56" t="str">
        <f t="shared" si="44"/>
        <v/>
      </c>
      <c r="AB94" s="56" t="str">
        <f t="shared" si="45"/>
        <v/>
      </c>
      <c r="AC94" s="56" t="str">
        <f t="shared" si="46"/>
        <v/>
      </c>
      <c r="AD94" s="56" t="str">
        <f t="shared" si="47"/>
        <v/>
      </c>
      <c r="AE94" s="40"/>
      <c r="AF94" s="40"/>
      <c r="AG94" s="40"/>
      <c r="AH94" s="56" t="str">
        <f t="shared" si="48"/>
        <v/>
      </c>
      <c r="AI94" s="54"/>
      <c r="AJ94" s="54"/>
      <c r="AK94" s="54"/>
      <c r="AL94" s="54"/>
      <c r="AM94" s="54"/>
    </row>
    <row r="95" spans="1:39">
      <c r="A95" s="45" t="str" cm="1">
        <f t="array" ref="A95">IF(H95="PROJECT", CHAR(10) &amp; "- " &amp; _xlfn.TEXTJOIN(CHAR(10) &amp; "- ", TRUE, _xlfn._xlws.FILTER($I$9:$I$1000, ($B$9:$B$1000=B95) * ($H$9:$H$1000="Topic"))), "")</f>
        <v/>
      </c>
      <c r="B95" s="45">
        <f t="shared" si="49"/>
        <v>11</v>
      </c>
      <c r="C95" s="93">
        <v>15</v>
      </c>
      <c r="D95" s="46">
        <v>4</v>
      </c>
      <c r="E95" s="58" t="s">
        <v>46</v>
      </c>
      <c r="F95" s="48">
        <v>87</v>
      </c>
      <c r="G95" s="53" t="s">
        <v>158</v>
      </c>
      <c r="H95" s="53" t="s">
        <v>48</v>
      </c>
      <c r="I95" s="50" t="s">
        <v>877</v>
      </c>
      <c r="J95" s="51" t="s">
        <v>878</v>
      </c>
      <c r="K95" s="127" t="str">
        <f t="shared" si="33"/>
        <v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v>
      </c>
      <c r="M95" s="53">
        <v>0</v>
      </c>
      <c r="N95" s="100" t="str">
        <f t="shared" si="35"/>
        <v>[ROLE]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0" t="str">
        <f t="shared" si="37"/>
        <v>[ROLE]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0" t="str">
        <f t="shared" si="39"/>
        <v>[ROLE]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5" t="str">
        <f t="shared" si="41"/>
        <v>[ROLE]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43"/>
        <v/>
      </c>
      <c r="AA95" s="56" t="str">
        <f t="shared" si="44"/>
        <v/>
      </c>
      <c r="AB95" s="56" t="str">
        <f t="shared" si="45"/>
        <v/>
      </c>
      <c r="AC95" s="56" t="str">
        <f t="shared" si="46"/>
        <v/>
      </c>
      <c r="AD95" s="56" t="str">
        <f t="shared" si="47"/>
        <v/>
      </c>
      <c r="AE95" s="40"/>
      <c r="AF95" s="40"/>
      <c r="AG95" s="40"/>
      <c r="AH95" s="56" t="str">
        <f t="shared" si="48"/>
        <v/>
      </c>
      <c r="AI95" s="54"/>
      <c r="AJ95" s="54"/>
      <c r="AK95" s="54"/>
      <c r="AL95" s="54"/>
      <c r="AM95" s="54"/>
    </row>
    <row r="96" spans="1:39">
      <c r="A96" s="45" t="str" cm="1">
        <f t="array" ref="A96">IF(H96="PROJECT", CHAR(10) &amp; "- " &amp; _xlfn.TEXTJOIN(CHAR(10) &amp; "- ", TRUE, _xlfn._xlws.FILTER($I$9:$I$1000, ($B$9:$B$1000=B96) * ($H$9:$H$1000="Topic"))), "")</f>
        <v xml:space="preserve">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v>
      </c>
      <c r="B96" s="45">
        <f t="shared" si="49"/>
        <v>11</v>
      </c>
      <c r="C96" s="93">
        <v>35</v>
      </c>
      <c r="D96" s="57">
        <v>0</v>
      </c>
      <c r="E96" s="58" t="s">
        <v>840</v>
      </c>
      <c r="F96" s="59">
        <v>88</v>
      </c>
      <c r="G96" s="52" t="s">
        <v>159</v>
      </c>
      <c r="H96" s="52" t="s">
        <v>77</v>
      </c>
      <c r="I96" s="61" t="s">
        <v>879</v>
      </c>
      <c r="J96" s="62" t="s">
        <v>880</v>
      </c>
      <c r="K96" s="127" t="str">
        <f t="shared" si="33"/>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v>
      </c>
      <c r="M96" s="52">
        <v>0</v>
      </c>
      <c r="N96" s="100" t="str">
        <f t="shared" si="35"/>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0" t="str">
        <f t="shared" si="37"/>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0" t="str">
        <f t="shared" si="39"/>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5" t="str">
        <f t="shared" si="41"/>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43"/>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44"/>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45"/>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46"/>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47"/>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 t="shared" si="48"/>
        <v/>
      </c>
      <c r="AI96" s="54"/>
      <c r="AJ96" s="54"/>
      <c r="AK96" s="54"/>
      <c r="AL96" s="54"/>
      <c r="AM96" s="54"/>
    </row>
    <row r="97" spans="1:39">
      <c r="A97" s="45" t="str" cm="1">
        <f t="array" ref="A97">IF(H97="PROJECT", CHAR(10) &amp; "- " &amp; _xlfn.TEXTJOIN(CHAR(10) &amp; "- ", TRUE, _xlfn._xlws.FILTER($I$9:$I$1000, ($B$9:$B$1000=B97) * ($H$9:$H$1000="Topic"))), "")</f>
        <v/>
      </c>
      <c r="B97" s="45">
        <f t="shared" si="49"/>
        <v>12</v>
      </c>
      <c r="C97" s="93">
        <v>15</v>
      </c>
      <c r="D97" s="46">
        <v>4</v>
      </c>
      <c r="E97" s="58" t="s">
        <v>840</v>
      </c>
      <c r="F97" s="48">
        <v>89</v>
      </c>
      <c r="G97" s="53" t="s">
        <v>158</v>
      </c>
      <c r="H97" s="53" t="s">
        <v>48</v>
      </c>
      <c r="I97" s="50" t="s">
        <v>881</v>
      </c>
      <c r="J97" s="51" t="s">
        <v>882</v>
      </c>
      <c r="K97" s="127" t="str">
        <f t="shared" si="33"/>
        <v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v>
      </c>
      <c r="M97" s="53">
        <v>0</v>
      </c>
      <c r="N97" s="100" t="str">
        <f t="shared" si="35"/>
        <v>[ROLE]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0" t="str">
        <f t="shared" si="37"/>
        <v>[ROLE]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0" t="str">
        <f t="shared" si="39"/>
        <v>[ROLE]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5" t="str">
        <f t="shared" si="41"/>
        <v>[ROLE]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43"/>
        <v/>
      </c>
      <c r="AA97" s="56" t="str">
        <f t="shared" si="44"/>
        <v/>
      </c>
      <c r="AB97" s="56" t="str">
        <f t="shared" si="45"/>
        <v/>
      </c>
      <c r="AC97" s="56" t="str">
        <f t="shared" si="46"/>
        <v/>
      </c>
      <c r="AD97" s="56" t="str">
        <f t="shared" si="47"/>
        <v/>
      </c>
      <c r="AE97" s="40"/>
      <c r="AF97" s="40"/>
      <c r="AG97" s="40"/>
      <c r="AH97" s="56" t="str">
        <f t="shared" si="48"/>
        <v/>
      </c>
      <c r="AI97" s="54"/>
      <c r="AJ97" s="54"/>
      <c r="AK97" s="54"/>
      <c r="AL97" s="54"/>
      <c r="AM97" s="54"/>
    </row>
    <row r="98" spans="1:39">
      <c r="A98" s="45" t="str" cm="1">
        <f t="array" ref="A98">IF(H98="PROJECT", CHAR(10) &amp; "- " &amp; _xlfn.TEXTJOIN(CHAR(10) &amp; "- ", TRUE, _xlfn._xlws.FILTER($I$9:$I$1000, ($B$9:$B$1000=B98) * ($H$9:$H$1000="Topic"))), "")</f>
        <v/>
      </c>
      <c r="B98" s="45">
        <f t="shared" si="49"/>
        <v>12</v>
      </c>
      <c r="C98" s="93">
        <v>18</v>
      </c>
      <c r="D98" s="57">
        <v>5</v>
      </c>
      <c r="E98" s="58" t="s">
        <v>840</v>
      </c>
      <c r="F98" s="59">
        <v>90</v>
      </c>
      <c r="G98" s="52" t="s">
        <v>158</v>
      </c>
      <c r="H98" s="52" t="s">
        <v>48</v>
      </c>
      <c r="I98" s="61" t="s">
        <v>883</v>
      </c>
      <c r="J98" s="62" t="s">
        <v>884</v>
      </c>
      <c r="K98" s="127" t="str">
        <f t="shared" si="33"/>
        <v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v>
      </c>
      <c r="M98" s="52">
        <v>0</v>
      </c>
      <c r="N98" s="100" t="str">
        <f t="shared" si="35"/>
        <v>[ROLE]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0" t="str">
        <f t="shared" si="37"/>
        <v>[ROLE]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0" t="str">
        <f t="shared" si="39"/>
        <v>[ROLE]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5" t="str">
        <f t="shared" si="41"/>
        <v>[ROLE]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43"/>
        <v/>
      </c>
      <c r="AA98" s="56" t="str">
        <f t="shared" si="44"/>
        <v/>
      </c>
      <c r="AB98" s="56" t="str">
        <f t="shared" si="45"/>
        <v/>
      </c>
      <c r="AC98" s="56" t="str">
        <f t="shared" si="46"/>
        <v/>
      </c>
      <c r="AD98" s="56" t="str">
        <f t="shared" si="47"/>
        <v/>
      </c>
      <c r="AE98" s="40"/>
      <c r="AF98" s="40"/>
      <c r="AG98" s="40"/>
      <c r="AH98" s="56" t="str">
        <f t="shared" si="48"/>
        <v/>
      </c>
      <c r="AI98" s="54"/>
      <c r="AJ98" s="54"/>
      <c r="AK98" s="54"/>
      <c r="AL98" s="54"/>
      <c r="AM98" s="54"/>
    </row>
    <row r="99" spans="1:39">
      <c r="A99" s="45" t="str" cm="1">
        <f t="array" ref="A99">IF(H99="PROJECT", CHAR(10) &amp; "- " &amp; _xlfn.TEXTJOIN(CHAR(10) &amp; "- ", TRUE, _xlfn._xlws.FILTER($I$9:$I$1000, ($B$9:$B$1000=B99) * ($H$9:$H$1000="Topic"))), "")</f>
        <v/>
      </c>
      <c r="B99" s="45">
        <f t="shared" si="49"/>
        <v>12</v>
      </c>
      <c r="C99" s="93">
        <v>20</v>
      </c>
      <c r="D99" s="46">
        <v>5</v>
      </c>
      <c r="E99" s="58" t="s">
        <v>840</v>
      </c>
      <c r="F99" s="48">
        <v>91</v>
      </c>
      <c r="G99" s="53" t="s">
        <v>159</v>
      </c>
      <c r="H99" s="53" t="s">
        <v>48</v>
      </c>
      <c r="I99" s="50" t="s">
        <v>885</v>
      </c>
      <c r="J99" s="51" t="s">
        <v>886</v>
      </c>
      <c r="K99" s="127" t="str">
        <f t="shared" si="33"/>
        <v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v>
      </c>
      <c r="M99" s="53">
        <v>0</v>
      </c>
      <c r="N99" s="100" t="str">
        <f t="shared" si="35"/>
        <v>[ROLE]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0" t="str">
        <f t="shared" si="37"/>
        <v>[ROLE]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0" t="str">
        <f t="shared" si="39"/>
        <v>[ROLE]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5" t="str">
        <f t="shared" si="41"/>
        <v>[ROLE]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43"/>
        <v/>
      </c>
      <c r="AA99" s="56" t="str">
        <f t="shared" si="44"/>
        <v/>
      </c>
      <c r="AB99" s="56" t="str">
        <f t="shared" si="45"/>
        <v/>
      </c>
      <c r="AC99" s="56" t="str">
        <f t="shared" si="46"/>
        <v/>
      </c>
      <c r="AD99" s="56" t="str">
        <f t="shared" si="47"/>
        <v/>
      </c>
      <c r="AE99" s="40"/>
      <c r="AF99" s="40"/>
      <c r="AG99" s="40"/>
      <c r="AH99" s="56" t="str">
        <f t="shared" si="48"/>
        <v/>
      </c>
      <c r="AI99" s="54"/>
      <c r="AJ99" s="54"/>
      <c r="AK99" s="54"/>
      <c r="AL99" s="54"/>
      <c r="AM99" s="54"/>
    </row>
    <row r="100" spans="1:39">
      <c r="A100" s="45" t="str" cm="1">
        <f t="array" ref="A100">IF(H100="PROJECT", CHAR(10) &amp; "- " &amp; _xlfn.TEXTJOIN(CHAR(10) &amp; "- ", TRUE, _xlfn._xlws.FILTER($I$9:$I$1000, ($B$9:$B$1000=B100) * ($H$9:$H$1000="Topic"))), "")</f>
        <v/>
      </c>
      <c r="B100" s="45">
        <f t="shared" si="49"/>
        <v>12</v>
      </c>
      <c r="C100" s="93">
        <v>22</v>
      </c>
      <c r="D100" s="57">
        <v>5</v>
      </c>
      <c r="E100" s="58" t="s">
        <v>840</v>
      </c>
      <c r="F100" s="59">
        <v>92</v>
      </c>
      <c r="G100" s="52" t="s">
        <v>159</v>
      </c>
      <c r="H100" s="52" t="s">
        <v>48</v>
      </c>
      <c r="I100" s="61" t="s">
        <v>887</v>
      </c>
      <c r="J100" s="62" t="s">
        <v>888</v>
      </c>
      <c r="K100" s="127" t="str">
        <f t="shared" si="33"/>
        <v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v>
      </c>
      <c r="M100" s="52">
        <v>0</v>
      </c>
      <c r="N100" s="100" t="str">
        <f t="shared" si="35"/>
        <v>[ROLE]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0" t="str">
        <f t="shared" si="37"/>
        <v>[ROLE]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0" t="str">
        <f t="shared" si="39"/>
        <v>[ROLE]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5" t="str">
        <f t="shared" si="41"/>
        <v>[ROLE]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43"/>
        <v/>
      </c>
      <c r="AA100" s="56" t="str">
        <f t="shared" si="44"/>
        <v/>
      </c>
      <c r="AB100" s="56" t="str">
        <f t="shared" si="45"/>
        <v/>
      </c>
      <c r="AC100" s="56" t="str">
        <f t="shared" si="46"/>
        <v/>
      </c>
      <c r="AD100" s="56" t="str">
        <f t="shared" si="47"/>
        <v/>
      </c>
      <c r="AE100" s="40"/>
      <c r="AF100" s="40"/>
      <c r="AG100" s="40"/>
      <c r="AH100" s="56" t="str">
        <f t="shared" si="48"/>
        <v/>
      </c>
      <c r="AI100" s="54"/>
      <c r="AJ100" s="54"/>
      <c r="AK100" s="54"/>
      <c r="AL100" s="54"/>
      <c r="AM100" s="54"/>
    </row>
    <row r="101" spans="1:39">
      <c r="A101" s="45" t="str" cm="1">
        <f t="array" ref="A101">IF(H101="PROJECT", CHAR(10) &amp; "- " &amp; _xlfn.TEXTJOIN(CHAR(10) &amp; "- ", TRUE, _xlfn._xlws.FILTER($I$9:$I$1000, ($B$9:$B$1000=B101) * ($H$9:$H$1000="Topic"))), "")</f>
        <v/>
      </c>
      <c r="B101" s="45">
        <f t="shared" si="49"/>
        <v>12</v>
      </c>
      <c r="C101" s="93">
        <v>18</v>
      </c>
      <c r="D101" s="46">
        <v>5</v>
      </c>
      <c r="E101" s="58" t="s">
        <v>840</v>
      </c>
      <c r="F101" s="48">
        <v>93</v>
      </c>
      <c r="G101" s="53" t="s">
        <v>158</v>
      </c>
      <c r="H101" s="53" t="s">
        <v>48</v>
      </c>
      <c r="I101" s="50" t="s">
        <v>889</v>
      </c>
      <c r="J101" s="51" t="s">
        <v>890</v>
      </c>
      <c r="K101" s="127" t="str">
        <f t="shared" si="33"/>
        <v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v>
      </c>
      <c r="M101" s="53">
        <v>0</v>
      </c>
      <c r="N101" s="100" t="str">
        <f t="shared" si="35"/>
        <v>[ROLE]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0" t="str">
        <f t="shared" si="37"/>
        <v>[ROLE]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0" t="str">
        <f t="shared" si="39"/>
        <v>[ROLE]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5" t="str">
        <f t="shared" si="41"/>
        <v>[ROLE]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43"/>
        <v/>
      </c>
      <c r="AA101" s="56" t="str">
        <f t="shared" si="44"/>
        <v/>
      </c>
      <c r="AB101" s="56" t="str">
        <f t="shared" si="45"/>
        <v/>
      </c>
      <c r="AC101" s="56" t="str">
        <f t="shared" si="46"/>
        <v/>
      </c>
      <c r="AD101" s="56" t="str">
        <f t="shared" si="47"/>
        <v/>
      </c>
      <c r="AE101" s="40"/>
      <c r="AF101" s="40"/>
      <c r="AG101" s="40"/>
      <c r="AH101" s="56" t="str">
        <f t="shared" si="48"/>
        <v/>
      </c>
      <c r="AI101" s="54"/>
      <c r="AJ101" s="54"/>
      <c r="AK101" s="54"/>
      <c r="AL101" s="54"/>
      <c r="AM101" s="54"/>
    </row>
    <row r="102" spans="1:39">
      <c r="A102" s="45" t="str" cm="1">
        <f t="array" ref="A102">IF(H102="PROJECT", CHAR(10) &amp; "- " &amp; _xlfn.TEXTJOIN(CHAR(10) &amp; "- ", TRUE, _xlfn._xlws.FILTER($I$9:$I$1000, ($B$9:$B$1000=B102) * ($H$9:$H$1000="Topic"))), "")</f>
        <v/>
      </c>
      <c r="B102" s="45">
        <f t="shared" si="49"/>
        <v>12</v>
      </c>
      <c r="C102" s="93">
        <v>20</v>
      </c>
      <c r="D102" s="57">
        <v>5</v>
      </c>
      <c r="E102" s="58" t="s">
        <v>840</v>
      </c>
      <c r="F102" s="59">
        <v>94</v>
      </c>
      <c r="G102" s="52" t="s">
        <v>159</v>
      </c>
      <c r="H102" s="52" t="s">
        <v>48</v>
      </c>
      <c r="I102" s="61" t="s">
        <v>891</v>
      </c>
      <c r="J102" s="62" t="s">
        <v>892</v>
      </c>
      <c r="K102" s="127" t="str">
        <f t="shared" si="33"/>
        <v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v>
      </c>
      <c r="M102" s="52">
        <v>0</v>
      </c>
      <c r="N102" s="100" t="str">
        <f t="shared" si="35"/>
        <v>[ROLE]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0" t="str">
        <f t="shared" si="37"/>
        <v>[ROLE]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0" t="str">
        <f t="shared" si="39"/>
        <v>[ROLE]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5" t="str">
        <f t="shared" si="41"/>
        <v>[ROLE]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43"/>
        <v/>
      </c>
      <c r="AA102" s="56" t="str">
        <f t="shared" si="44"/>
        <v/>
      </c>
      <c r="AB102" s="56" t="str">
        <f t="shared" si="45"/>
        <v/>
      </c>
      <c r="AC102" s="56" t="str">
        <f t="shared" si="46"/>
        <v/>
      </c>
      <c r="AD102" s="56" t="str">
        <f t="shared" si="47"/>
        <v/>
      </c>
      <c r="AE102" s="40"/>
      <c r="AF102" s="40"/>
      <c r="AG102" s="40"/>
      <c r="AH102" s="56" t="str">
        <f t="shared" si="48"/>
        <v/>
      </c>
      <c r="AI102" s="54"/>
      <c r="AJ102" s="54"/>
      <c r="AK102" s="54"/>
      <c r="AL102" s="54"/>
      <c r="AM102" s="54"/>
    </row>
    <row r="103" spans="1:39">
      <c r="A103" s="45" t="str" cm="1">
        <f t="array" ref="A103">IF(H103="PROJECT", CHAR(10) &amp; "- " &amp; _xlfn.TEXTJOIN(CHAR(10) &amp; "- ", TRUE, _xlfn._xlws.FILTER($I$9:$I$1000, ($B$9:$B$1000=B103) * ($H$9:$H$1000="Topic"))), "")</f>
        <v/>
      </c>
      <c r="B103" s="45">
        <f t="shared" si="49"/>
        <v>12</v>
      </c>
      <c r="C103" s="93">
        <v>18</v>
      </c>
      <c r="D103" s="46">
        <v>5</v>
      </c>
      <c r="E103" s="58" t="s">
        <v>840</v>
      </c>
      <c r="F103" s="48">
        <v>95</v>
      </c>
      <c r="G103" s="53" t="s">
        <v>158</v>
      </c>
      <c r="H103" s="53" t="s">
        <v>48</v>
      </c>
      <c r="I103" s="50" t="s">
        <v>893</v>
      </c>
      <c r="J103" s="51" t="s">
        <v>894</v>
      </c>
      <c r="K103" s="127" t="str">
        <f t="shared" si="33"/>
        <v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v>
      </c>
      <c r="M103" s="53">
        <v>0</v>
      </c>
      <c r="N103" s="100" t="str">
        <f t="shared" si="35"/>
        <v>[ROLE]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0" t="str">
        <f t="shared" si="37"/>
        <v>[ROLE]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0" t="str">
        <f t="shared" si="39"/>
        <v>[ROLE]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5" t="str">
        <f t="shared" si="41"/>
        <v>[ROLE]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43"/>
        <v/>
      </c>
      <c r="AA103" s="56" t="str">
        <f t="shared" si="44"/>
        <v/>
      </c>
      <c r="AB103" s="56" t="str">
        <f t="shared" si="45"/>
        <v/>
      </c>
      <c r="AC103" s="56" t="str">
        <f t="shared" si="46"/>
        <v/>
      </c>
      <c r="AD103" s="56" t="str">
        <f t="shared" si="47"/>
        <v/>
      </c>
      <c r="AE103" s="40"/>
      <c r="AF103" s="40"/>
      <c r="AG103" s="40"/>
      <c r="AH103" s="56" t="str">
        <f t="shared" si="48"/>
        <v/>
      </c>
      <c r="AI103" s="54"/>
      <c r="AJ103" s="54"/>
      <c r="AK103" s="54"/>
      <c r="AL103" s="54"/>
      <c r="AM103" s="54"/>
    </row>
    <row r="104" spans="1:39">
      <c r="A104" s="45" t="str" cm="1">
        <f t="array" ref="A104">IF(H104="PROJECT", CHAR(10) &amp; "- " &amp; _xlfn.TEXTJOIN(CHAR(10) &amp; "- ", TRUE, _xlfn._xlws.FILTER($I$9:$I$1000, ($B$9:$B$1000=B104) * ($H$9:$H$1000="Topic"))), "")</f>
        <v/>
      </c>
      <c r="B104" s="45">
        <f t="shared" si="49"/>
        <v>12</v>
      </c>
      <c r="C104" s="93">
        <v>20</v>
      </c>
      <c r="D104" s="57">
        <v>5</v>
      </c>
      <c r="E104" s="58" t="s">
        <v>840</v>
      </c>
      <c r="F104" s="59">
        <v>96</v>
      </c>
      <c r="G104" s="52" t="s">
        <v>159</v>
      </c>
      <c r="H104" s="52" t="s">
        <v>48</v>
      </c>
      <c r="I104" s="61" t="s">
        <v>895</v>
      </c>
      <c r="J104" s="62" t="s">
        <v>896</v>
      </c>
      <c r="K104" s="127" t="str">
        <f t="shared" si="33"/>
        <v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v>
      </c>
      <c r="M104" s="52">
        <v>0</v>
      </c>
      <c r="N104" s="100" t="str">
        <f t="shared" si="35"/>
        <v>[ROLE]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0" t="str">
        <f t="shared" si="37"/>
        <v>[ROLE]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0" t="str">
        <f t="shared" si="39"/>
        <v>[ROLE]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5" t="str">
        <f t="shared" si="41"/>
        <v>[ROLE]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43"/>
        <v/>
      </c>
      <c r="AA104" s="56" t="str">
        <f t="shared" si="44"/>
        <v/>
      </c>
      <c r="AB104" s="56" t="str">
        <f t="shared" si="45"/>
        <v/>
      </c>
      <c r="AC104" s="56" t="str">
        <f t="shared" si="46"/>
        <v/>
      </c>
      <c r="AD104" s="56" t="str">
        <f t="shared" si="47"/>
        <v/>
      </c>
      <c r="AE104" s="40"/>
      <c r="AF104" s="40"/>
      <c r="AG104" s="40"/>
      <c r="AH104" s="56" t="str">
        <f t="shared" si="48"/>
        <v/>
      </c>
      <c r="AI104" s="54"/>
      <c r="AJ104" s="54"/>
      <c r="AK104" s="54"/>
      <c r="AL104" s="54"/>
      <c r="AM104" s="54"/>
    </row>
    <row r="105" spans="1:39">
      <c r="A105" s="45" t="str" cm="1">
        <f t="array" ref="A105">IF(H105="PROJECT", CHAR(10) &amp; "- " &amp; _xlfn.TEXTJOIN(CHAR(10) &amp; "- ", TRUE, _xlfn._xlws.FILTER($I$9:$I$1000, ($B$9:$B$1000=B105) * ($H$9:$H$1000="Topic"))), "")</f>
        <v xml:space="preserve">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v>
      </c>
      <c r="B105" s="45">
        <f t="shared" si="49"/>
        <v>12</v>
      </c>
      <c r="C105" s="93">
        <v>35</v>
      </c>
      <c r="D105" s="46">
        <v>0</v>
      </c>
      <c r="E105" s="58" t="s">
        <v>840</v>
      </c>
      <c r="F105" s="48">
        <v>97</v>
      </c>
      <c r="G105" s="53" t="s">
        <v>159</v>
      </c>
      <c r="H105" s="53" t="s">
        <v>77</v>
      </c>
      <c r="I105" s="50" t="s">
        <v>897</v>
      </c>
      <c r="J105" s="51" t="s">
        <v>898</v>
      </c>
      <c r="K105" s="127" t="str">
        <f t="shared" ref="K105:K136" si="50">IF(H105="Topic",
"[ROLE] Friendly tutor specializing in " &amp; $I$2 &amp; " | " &amp;
"[TOPIC] " &amp; I105 &amp; " | " &amp;
"[LEVEL] " &amp; G105 &amp; " | " &amp;
"[COUNT] " &amp; D105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$C105 &amp; " lines of EXECUTABLE code (STRICT: Do NOT count comments or blank lines). - NEVER exceed this limit. | " &amp;
"[FUNCTION RULE] Rule: " &amp; IF(G105="Beginner","Focus strictly on flat linear scripts, variables, print statements, and primitive data types. DO NOT use custom def functions.", IF(G105="Intermediate",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F105 &amp; " | Stage 1 📖 Practice | " &amp; IF($I$3="", $I$2, $I$2&amp; " - " &amp;$I$3) &amp; " | 📊 Level: " &amp; G105 &amp; " | 🌐 Coding5s.com" &amp; CHAR(10) &amp; "**Concept:** " &amp; J105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D105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IF(AJ105&lt;&gt;"", AJ105,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IF(H105="PROJECT", Z105, ""))</f>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5" s="101" t="str">
        <f t="shared" ref="L105:L136" si="51">IF(OR(H105="Topic", UPPER(H105)="PROJECT"),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IF(UPPER(H105)="PROJECT", "building a PROJECT: " &amp; I105 &amp; ". Topics applied in this project: " &amp; A105 &amp; ". Project objective: " &amp; J105, "learning: " &amp; I105 &amp; ". Topic details: " &amp; J105)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IF(G105="Beginner", "Evaluate based on basic print statements, data structures, and conditional logic. Do NOT expect decorators, generators, or functions unless explicitly demanded.", IF(G105="Intermediate",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IF(AJ105&lt;&gt;"", "[MENTOR CONTEXT ALERT] Be aware of the following infrastructure limitation for this exercise: " &amp; AJ105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IF(UPPER(H105)="PROJECT",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IF(UPPER(H105)="PROJECT",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IF(UPPER(H105)="PROJECT", "Project #", "Topic #") &amp; F105 &amp; " | Practice | " &amp; IF($I$3="", $I$2, $I$2&amp; " - " &amp;$I$3) &amp; " | 📊 Level: " &amp; G105 &amp; CHAR(10) &amp; "**" &amp; IF(UPPER(H105)="PROJECT", "Project", "Topic") &amp; ":** " &amp; I105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v>
      </c>
      <c r="M105" s="53">
        <v>0</v>
      </c>
      <c r="N105" s="100" t="str">
        <f t="shared" ref="N105:N136" si="52">IF(H105="Topic",
"[ROLE] Careless " &amp; $I$2 &amp; " Developer | " &amp;
"[TASK] Generate debugging challenges in " &amp; $I$2 &amp; " | | " &amp;
"[TOPIC] " &amp; I105 &amp; " | | " &amp;
"[LEVEL] " &amp; G105 &amp; "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2 🐛 Debug | " &amp; IF($I$3="", $I$2, $I$2&amp; " - " &amp;$I$3) &amp; " | 📊 Level: " &amp; G105 &amp; " | 🌐 Coding5s.com" &amp; CHAR(10) &amp; "Concept: " &amp; J105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IF(G105="Beginner", "5–15", IF(G105="Intermediate",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D105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IF(H105="PROJECT", AA105, ""))</f>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5" s="101" t="str">
        <f t="shared" ref="O105:O136" si="53">IF(OR(H105="Topic", UPPER(H105)="PROJECT"),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IF(UPPER(H105)="PROJECT", "PROJECT: " &amp; I105 &amp; ". Topics involved: " &amp; A105 &amp; ". Project objective: " &amp; J105, "TOPIC: " &amp; I105 &amp; ". Topic details: " &amp; J105)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IF(UPPER(H105)="PROJECT", "Project #", "Topic #") &amp; F105 &amp; " | Debug | " &amp; IF($I$3="", $I$2, $I$2&amp; " - " &amp;$I$3) &amp; " | 📊 Level: " &amp; G105 &amp; CHAR(10) &amp; "**" &amp; IF(UPPER(H105)="PROJECT", "Project", "Topic") &amp; ":** " &amp; I105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0" t="str">
        <f t="shared" ref="Q105:Q136" si="54">IF(H105="Topic",
"[ROLE] Tech Lead | " &amp;
"[TASK] Assign incomplete " &amp; $I$2 &amp; " script challenges | " &amp;
"[TOPIC] " &amp; I105 &amp; " | " &amp;
"[LEVEL] " &amp; G105 &amp;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3 🧩 Complete | " &amp; IF($I$3="", $I$2, $I$2&amp; " - " &amp;$I$3) &amp; " | 📊 Level: " &amp; G105 &amp; " | 🌐 Coding5s.com" &amp; CHAR(10) &amp; "**Concept:** " &amp; J105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IF(G105="Beginner","5–15", IF(G105="Intermediate","10–25","15–35"))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D105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I105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IF(G105="Beginner", "Clear explicit hint (no code) | ", IF(G105="Intermediate",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IF(H105="PROJECT", AB105, ""))</f>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5" s="101" t="str">
        <f t="shared" ref="R105:R136" si="55">IF(OR(H105="Topic", UPPER(H105)="PROJECT"),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IF(UPPER(H105)="PROJECT", "PROJECT: " &amp; I105 &amp; ". Topics involved: " &amp; A105 &amp; ". Project objective: " &amp; J105, "TOPIC: " &amp; I105 &amp; ". Topic details: " &amp; J105)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IF(UPPER(H105)="PROJECT", "Project #", "Topic #") &amp; F105 &amp; " | Complete | " &amp; IF($I$3="", $I$2, $I$2&amp; " - " &amp;$I$3) &amp; " | 📊 Level: " &amp; G105 &amp; CHAR(10) &amp; "**" &amp; IF(UPPER(H105)="PROJECT", "Project", "Topic") &amp; ":** " &amp; I105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0" t="str">
        <f t="shared" ref="T105:T136" si="56">IF(H105="Topic",
"[ROLE] Tech Lead | " &amp;
"[TASK] Provide intentionally messy but functional code for learning debugging and improvement | " &amp;
"[TOPIC] " &amp; I105 &amp; " | " &amp;
"[LEVEL] " &amp; G105 &amp; " | " &amp;
"[COUNT] " &amp; D105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F105 &amp; " | Stage 4 🧹 Refactor | " &amp; IF($I$3="", $I$2, $I$2&amp; " - " &amp;$I$3) &amp; " | 📊 Level: " &amp; G105 &amp; " | 🌐 Coding5s.com" &amp; CHAR(10) &amp; "**Concept:** " &amp; J105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D105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IF(G105="Beginner", "5–15", IF(G105="Intermediate",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IF(H105="PROJECT", AC105, ""))</f>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5" s="101" t="str">
        <f t="shared" ref="U105:U136" si="57">IF(OR(H105="Topic", UPPER(H105)="PROJECT"),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IF(UPPER(H105)="PROJECT", "PROJECT: " &amp; I105 &amp; ". Topics involved: " &amp; A105 &amp; ". Project objective: " &amp; J105, "TOPIC: " &amp; I105 &amp; ". Topic details: " &amp; J105)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IF(UPPER(H105)="PROJECT", "Project #", "Topic #") &amp; F105 &amp; " | Refactor | " &amp; IF($I$3="", $I$2, $I$2&amp; " - " &amp;$I$3) &amp; " | 📊 Level: " &amp; G105 &amp; CHAR(10) &amp; "**" &amp; IF(UPPER(H105)="PROJECT", "Project", "Topic") &amp; ":** " &amp; I105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5" t="str">
        <f t="shared" ref="W105:W136" si="58">IF(H105="Topic",
"[ROLE] Tech Product Manager assigning a " &amp; $I$2 &amp; " Jira Ticket | " &amp;
"[TASK] Provide a guided implementation exercise with full solution for learning purposes | " &amp;
"[TOPIC] " &amp; I105 &amp; " | " &amp;
"[LEVEL] " &amp; G105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F105 &amp; " | Stage 5 | " &amp; IF($I$3="", $I$2, $I$2&amp; " - " &amp;$I$3) &amp; " | 📊 Level: " &amp; G105 &amp; " | 🌐 Coding5s.com" &amp; CHAR(10) &amp; "**Concept:** " &amp; J105 &amp; CHAR(10) &amp; "---" &amp; CHAR(10) &amp; " | " &amp;
"[FUNCTIONAL_STRUCTURE_POLICY] Rule: " &amp; IF(G105="Beginner", "Use simple scripts or minimal functions. ", IF(G105="Intermediate",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IF(G105="Beginner", "10–20", IF(G105="Intermediate", "15–30", "25–40")) &amp; " lines of EXECUTABLE code (STRICT) - V1.1 MUST be between " &amp; IF(G105="Beginner", "15–30", IF(G105="Intermediate",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IF(H105="PROJECT", AD105, ""))</f>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5" s="101" t="str">
        <f t="shared" ref="X105:X136" si="59">IF(OR(H105="Topic", UPPER(H105)="PROJECT"),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IF(UPPER(H105)="PROJECT", "PROJECT: " &amp; I105 &amp; ". Topics integrated: " &amp; A105 &amp; ". Business Goal: " &amp; J105, "TOPIC: " &amp; I105 &amp; ". Goal: " &amp; J105)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IF(UPPER(H105)="PROJECT", "Project #", "Topic #") &amp; F105 &amp; " | Extend | " &amp; IF($I$3="", $I$2, $I$2&amp; " - " &amp;$I$3) &amp; " | 📊 Level: " &amp; G105 &amp; CHAR(10) &amp; "**" &amp; IF(UPPER(H105)="PROJECT", "Project", "Topic") &amp; ":** " &amp; I105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ref="Z105:Z136" si="60">IF(H105&lt;&gt;"PROJECT","",
"[TASK] Teach through a practical " &amp; $I$2 &amp; " - " &amp; $I$3 &amp; " project following the micro-learning methodology, acting as a supportive tutor, creating a project about  " &amp; I105 &amp; " | " &amp;
"[TOPICS USED] " &amp; A105 &amp; " | " &amp;
"[LEVEL] " &amp; G105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IF(G105="Beginner", "25–40", IF(G105="Intermediate",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F105 &amp; " | Stage 1 | " &amp; IF($I$3="", $I$2, $I$2&amp; " - " &amp;$I$3) &amp; " | 📊 Level: " &amp; G105 &amp; " | 🌐 Coding5s.com" &amp; CHAR(10) &amp; "**Project:** " &amp; J105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5" s="56" t="str">
        <f t="shared" ref="AA105:AA136" si="61">IF(H105&lt;&gt;"PROJECT","",
"[ROLE] Careless " &amp; $I$2 &amp; " Developer | " &amp;
"[TASK] Generate debugging project in " &amp; $I$2 &amp; " | " &amp;
"[PROJECT] " &amp; I105 &amp; " | " &amp;
"[TOPICS USED] " &amp; A105 &amp; " | " &amp;
"[LEVEL] " &amp; G105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F105 &amp; " | Stage 2 | " &amp; IF($I$3="", $I$2, $I$2&amp; " - " &amp;$I$3) &amp; " | 📊 Level: " &amp; G105 &amp; " | 🌐 Coding5s.com" &amp; CHAR(10) &amp; "Project: " &amp; J105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AE103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IF(G105="Beginner", "25–40", IF(G105="Intermediate", "30–60", "40–100")) &amp; " lines of EXECUTABLE code (STRICT: Do NOT count blank lines towards this limit) - Multi-step flow - 2–4 functions ONLY - main() as entry point " &amp; IF(G105&lt;&gt;"Advanced",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5" s="56" t="str">
        <f t="shared" ref="AB105:AB136" si="62">IF(H105&lt;&gt;"PROJECT","",
"[ROLE] Tech Lead | " &amp;
"[TASK] Assign incomplete project script | " &amp;
"[PROJECT] " &amp; I105 &amp; " | " &amp;
"[TOPICS USED] " &amp; A105 &amp; " | " &amp;
"[LEVEL] " &amp; G105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F105 &amp; " | Stage 3 | " &amp; IF($I$3="", $I$2, $I$2&amp; " - " &amp;$I$3) &amp; " | 📊 Level: " &amp; G105 &amp; " | 🌐 Coding5s.com" &amp; CHAR(10) &amp; "**Project:** " &amp; J105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IF(G105="Beginner","25–40", IF(G105="Intermediate","30–60","40–100"))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5" s="56" t="str">
        <f t="shared" ref="AC105:AC136" si="63">IF(H105&lt;&gt;"PROJECT","",
"[ROLE] Tech Lead | " &amp;
"[TASK] Provide a messy but functional project for refactoring | " &amp;
"[PROJECT] " &amp; I105 &amp; " | " &amp;
"[TOPICS USED] " &amp; A105 &amp; " | " &amp;
"[LEVEL] " &amp; G105 &amp; " | " &amp;
"[PERSONA RULE] Act as a Tech Lead. A junior wrote this working but messy code. Tone: professional but exhausted | " &amp;
"[HEADER RULE - STRICT] You MUST start your entire response EXACTLY with this markdown block (do not print anything before it):" &amp; CHAR(10) &amp; "### 🚀 Project #" &amp; F105 &amp; " | Stage 4 | " &amp; IF($I$3="", $I$2, $I$2&amp; " - " &amp;$I$3) &amp; " | 📊 Level: " &amp; G105 &amp; " | 🌐 Coding5s.com" &amp; CHAR(10) &amp; "**Project:** " &amp; J105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IF(G105="Beginner", "25–40", IF(G105="Intermediate",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5" s="56" t="str">
        <f t="shared" ref="AD105:AD136" si="64">IF(H105&lt;&gt;"PROJECT","",
"[ROLE] Tech Product Manager assigning a " &amp; $I$2 &amp; " Jira Ticket | " &amp;
"[TASK] Provide a guided project implementation with full solution | " &amp;
"[PROJECT] " &amp; I105 &amp; " | " &amp;
"[TOPICS USED] " &amp; A105 &amp; " | " &amp;
"[LEVEL] " &amp; G105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F105 &amp; " | Stage 5 | " &amp; IF($I$3="", $I$2, $I$2&amp; " - " &amp;$I$3) &amp; " | 📊 Level: " &amp; G105 &amp; " | 🌐 Coding5s.com" &amp; CHAR(10) &amp; "**Project:** " &amp; J105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IF(G105="Beginner", "20–35", IF(G105="Intermediate", "30–50", "45–70")) &amp; " lines of EXECUTABLE code (STRICT) - V1.1 MUST be between " &amp; IF(G105="Beginner", "30–50", IF(G105="Intermediate",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IF(G105="Beginner", "Avoid complex structure. ", IF(G105="Intermediate",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5" s="40"/>
      <c r="AF105" s="40"/>
      <c r="AG105" s="40"/>
      <c r="AH105" s="56" t="str">
        <f t="shared" ref="AH105:AH136" si="6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49"/>
        <v>13</v>
      </c>
      <c r="C106" s="93">
        <v>15</v>
      </c>
      <c r="D106" s="57">
        <v>4</v>
      </c>
      <c r="E106" s="58" t="s">
        <v>46</v>
      </c>
      <c r="F106" s="59">
        <v>98</v>
      </c>
      <c r="G106" s="52" t="s">
        <v>158</v>
      </c>
      <c r="H106" s="52" t="s">
        <v>48</v>
      </c>
      <c r="I106" s="61" t="s">
        <v>899</v>
      </c>
      <c r="J106" s="62" t="s">
        <v>900</v>
      </c>
      <c r="K106" s="127" t="str">
        <f t="shared" si="50"/>
        <v xml:space="preserve">[ROLE] Friendly tutor specializing in Python Core &amp; Scripting | [TOPIC] Structural script execution flow and standalone module checks using __name__, sys.exit(), and print().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v>
      </c>
      <c r="M106" s="52">
        <v>0</v>
      </c>
      <c r="N106" s="100" t="str">
        <f t="shared" si="52"/>
        <v>[ROLE]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0" t="str">
        <f t="shared" si="54"/>
        <v>[ROLE]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0" t="str">
        <f t="shared" si="56"/>
        <v>[ROLE]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5" t="str">
        <f t="shared" si="58"/>
        <v>[ROLE]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60"/>
        <v/>
      </c>
      <c r="AA106" s="56" t="str">
        <f t="shared" si="61"/>
        <v/>
      </c>
      <c r="AB106" s="56" t="str">
        <f t="shared" si="62"/>
        <v/>
      </c>
      <c r="AC106" s="56" t="str">
        <f t="shared" si="63"/>
        <v/>
      </c>
      <c r="AD106" s="56" t="str">
        <f t="shared" si="64"/>
        <v/>
      </c>
      <c r="AE106" s="40"/>
      <c r="AF106" s="40"/>
      <c r="AG106" s="40"/>
      <c r="AH106" s="56" t="str">
        <f t="shared" si="65"/>
        <v/>
      </c>
      <c r="AI106" s="54"/>
      <c r="AJ106" s="54"/>
      <c r="AK106" s="54"/>
      <c r="AL106" s="54"/>
      <c r="AM106" s="54"/>
    </row>
    <row r="107" spans="1:39">
      <c r="A107" s="45" t="str" cm="1">
        <f t="array" ref="A107">IF(H107="PROJECT", CHAR(10) &amp; "- " &amp; _xlfn.TEXTJOIN(CHAR(10) &amp; "- ", TRUE, _xlfn._xlws.FILTER($I$9:$I$1000, ($B$9:$B$1000=B107) * ($H$9:$H$1000="Topic"))), "")</f>
        <v/>
      </c>
      <c r="B107" s="45">
        <f t="shared" si="49"/>
        <v>13</v>
      </c>
      <c r="C107" s="93">
        <v>15</v>
      </c>
      <c r="D107" s="46">
        <v>4</v>
      </c>
      <c r="E107" s="58" t="s">
        <v>46</v>
      </c>
      <c r="F107" s="48">
        <v>99</v>
      </c>
      <c r="G107" s="53" t="s">
        <v>158</v>
      </c>
      <c r="H107" s="53" t="s">
        <v>48</v>
      </c>
      <c r="I107" s="50" t="s">
        <v>901</v>
      </c>
      <c r="J107" s="51" t="s">
        <v>902</v>
      </c>
      <c r="K107" s="127" t="str">
        <f t="shared" si="50"/>
        <v xml:space="preserve">[ROLE] Friendly tutor specializing in Python Core &amp; Scripting | [TOPIC] Parse positional command-line arguments manually using sys.argv, len(), int(), and str().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v>
      </c>
      <c r="M107" s="53">
        <v>0</v>
      </c>
      <c r="N107" s="100" t="str">
        <f t="shared" si="52"/>
        <v>[ROLE]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0" t="str">
        <f t="shared" si="54"/>
        <v>[ROLE]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0" t="str">
        <f t="shared" si="56"/>
        <v>[ROLE]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5" t="str">
        <f t="shared" si="58"/>
        <v>[ROLE]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60"/>
        <v/>
      </c>
      <c r="AA107" s="56" t="str">
        <f t="shared" si="61"/>
        <v/>
      </c>
      <c r="AB107" s="56" t="str">
        <f t="shared" si="62"/>
        <v/>
      </c>
      <c r="AC107" s="56" t="str">
        <f t="shared" si="63"/>
        <v/>
      </c>
      <c r="AD107" s="56" t="str">
        <f t="shared" si="64"/>
        <v/>
      </c>
      <c r="AE107" s="40"/>
      <c r="AF107" s="40"/>
      <c r="AG107" s="40"/>
      <c r="AH107" s="56" t="str">
        <f t="shared" si="65"/>
        <v/>
      </c>
      <c r="AI107" s="54"/>
      <c r="AJ107" s="54"/>
      <c r="AK107" s="54"/>
      <c r="AL107" s="54"/>
      <c r="AM107" s="54"/>
    </row>
    <row r="108" spans="1:39">
      <c r="A108" s="45" t="str" cm="1">
        <f t="array" ref="A108">IF(H108="PROJECT", CHAR(10) &amp; "- " &amp; _xlfn.TEXTJOIN(CHAR(10) &amp; "- ", TRUE, _xlfn._xlws.FILTER($I$9:$I$1000, ($B$9:$B$1000=B108) * ($H$9:$H$1000="Topic"))), "")</f>
        <v/>
      </c>
      <c r="B108" s="45">
        <f t="shared" si="49"/>
        <v>13</v>
      </c>
      <c r="C108" s="93">
        <v>18</v>
      </c>
      <c r="D108" s="57">
        <v>5</v>
      </c>
      <c r="E108" s="58" t="s">
        <v>46</v>
      </c>
      <c r="F108" s="59">
        <v>100</v>
      </c>
      <c r="G108" s="52" t="s">
        <v>158</v>
      </c>
      <c r="H108" s="52" t="s">
        <v>48</v>
      </c>
      <c r="I108" s="61" t="s">
        <v>903</v>
      </c>
      <c r="J108" s="62" t="s">
        <v>904</v>
      </c>
      <c r="K108" s="127" t="str">
        <f t="shared" si="50"/>
        <v xml:space="preserve">[ROLE] Friendly tutor specializing in Python Core &amp; Scripting | [TOPIC] Build declarative CLI interfaces using argparse.ArgumentParser(), add_argument(), and parse_args().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v>
      </c>
      <c r="M108" s="52">
        <v>0</v>
      </c>
      <c r="N108" s="100" t="str">
        <f t="shared" si="52"/>
        <v>[ROLE]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0" t="str">
        <f t="shared" si="54"/>
        <v>[ROLE]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0" t="str">
        <f t="shared" si="56"/>
        <v>[ROLE]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5" t="str">
        <f t="shared" si="58"/>
        <v>[ROLE]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60"/>
        <v/>
      </c>
      <c r="AA108" s="56" t="str">
        <f t="shared" si="61"/>
        <v/>
      </c>
      <c r="AB108" s="56" t="str">
        <f t="shared" si="62"/>
        <v/>
      </c>
      <c r="AC108" s="56" t="str">
        <f t="shared" si="63"/>
        <v/>
      </c>
      <c r="AD108" s="56" t="str">
        <f t="shared" si="64"/>
        <v/>
      </c>
      <c r="AE108" s="40"/>
      <c r="AF108" s="40"/>
      <c r="AG108" s="40"/>
      <c r="AH108" s="56" t="str">
        <f t="shared" si="65"/>
        <v/>
      </c>
      <c r="AI108" s="54"/>
      <c r="AJ108" s="54"/>
      <c r="AK108" s="54"/>
      <c r="AL108" s="54"/>
      <c r="AM108" s="54"/>
    </row>
    <row r="109" spans="1:39">
      <c r="A109" s="45" t="str" cm="1">
        <f t="array" ref="A109">IF(H109="PROJECT", CHAR(10) &amp; "- " &amp; _xlfn.TEXTJOIN(CHAR(10) &amp; "- ", TRUE, _xlfn._xlws.FILTER($I$9:$I$1000, ($B$9:$B$1000=B109) * ($H$9:$H$1000="Topic"))), "")</f>
        <v/>
      </c>
      <c r="B109" s="45">
        <f t="shared" si="49"/>
        <v>13</v>
      </c>
      <c r="C109" s="93">
        <v>18</v>
      </c>
      <c r="D109" s="46">
        <v>5</v>
      </c>
      <c r="E109" s="58" t="s">
        <v>46</v>
      </c>
      <c r="F109" s="48">
        <v>101</v>
      </c>
      <c r="G109" s="53" t="s">
        <v>158</v>
      </c>
      <c r="H109" s="53" t="s">
        <v>48</v>
      </c>
      <c r="I109" s="50" t="s">
        <v>905</v>
      </c>
      <c r="J109" s="51" t="s">
        <v>906</v>
      </c>
      <c r="K109" s="127" t="str">
        <f t="shared" si="50"/>
        <v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v>
      </c>
      <c r="M109" s="53">
        <v>0</v>
      </c>
      <c r="N109" s="100" t="str">
        <f t="shared" si="52"/>
        <v>[ROLE]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0" t="str">
        <f t="shared" si="54"/>
        <v>[ROLE]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0" t="str">
        <f t="shared" si="56"/>
        <v>[ROLE]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5" t="str">
        <f t="shared" si="58"/>
        <v>[ROLE]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60"/>
        <v/>
      </c>
      <c r="AA109" s="56" t="str">
        <f t="shared" si="61"/>
        <v/>
      </c>
      <c r="AB109" s="56" t="str">
        <f t="shared" si="62"/>
        <v/>
      </c>
      <c r="AC109" s="56" t="str">
        <f t="shared" si="63"/>
        <v/>
      </c>
      <c r="AD109" s="56" t="str">
        <f t="shared" si="64"/>
        <v/>
      </c>
      <c r="AE109" s="40"/>
      <c r="AF109" s="40"/>
      <c r="AG109" s="40"/>
      <c r="AH109" s="56" t="str">
        <f t="shared" si="65"/>
        <v/>
      </c>
      <c r="AI109" s="54"/>
      <c r="AJ109" s="54"/>
      <c r="AK109" s="54"/>
      <c r="AL109" s="54"/>
      <c r="AM109" s="54"/>
    </row>
    <row r="110" spans="1:39">
      <c r="A110" s="45" t="str" cm="1">
        <f t="array" ref="A110">IF(H110="PROJECT", CHAR(10) &amp; "- " &amp; _xlfn.TEXTJOIN(CHAR(10) &amp; "- ", TRUE, _xlfn._xlws.FILTER($I$9:$I$1000, ($B$9:$B$1000=B110) * ($H$9:$H$1000="Topic"))), "")</f>
        <v/>
      </c>
      <c r="B110" s="45">
        <f t="shared" si="49"/>
        <v>13</v>
      </c>
      <c r="C110" s="93">
        <v>15</v>
      </c>
      <c r="D110" s="57">
        <v>4</v>
      </c>
      <c r="E110" s="58" t="s">
        <v>46</v>
      </c>
      <c r="F110" s="59">
        <v>102</v>
      </c>
      <c r="G110" s="52" t="s">
        <v>158</v>
      </c>
      <c r="H110" s="52" t="s">
        <v>48</v>
      </c>
      <c r="I110" s="61" t="s">
        <v>907</v>
      </c>
      <c r="J110" s="62" t="s">
        <v>908</v>
      </c>
      <c r="K110" s="127" t="str">
        <f t="shared" si="50"/>
        <v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v>
      </c>
      <c r="M110" s="52">
        <v>0</v>
      </c>
      <c r="N110" s="100" t="str">
        <f t="shared" si="52"/>
        <v>[ROLE]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0" t="str">
        <f t="shared" si="54"/>
        <v>[ROLE]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0" t="str">
        <f t="shared" si="56"/>
        <v>[ROLE]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5" t="str">
        <f t="shared" si="58"/>
        <v>[ROLE]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60"/>
        <v/>
      </c>
      <c r="AA110" s="56" t="str">
        <f t="shared" si="61"/>
        <v/>
      </c>
      <c r="AB110" s="56" t="str">
        <f t="shared" si="62"/>
        <v/>
      </c>
      <c r="AC110" s="56" t="str">
        <f t="shared" si="63"/>
        <v/>
      </c>
      <c r="AD110" s="56" t="str">
        <f t="shared" si="64"/>
        <v/>
      </c>
      <c r="AE110" s="40"/>
      <c r="AF110" s="40"/>
      <c r="AG110" s="40"/>
      <c r="AH110" s="56" t="str">
        <f t="shared" si="65"/>
        <v/>
      </c>
      <c r="AI110" s="54"/>
      <c r="AJ110" s="54"/>
      <c r="AK110" s="54"/>
      <c r="AL110" s="54"/>
      <c r="AM110" s="54"/>
    </row>
    <row r="111" spans="1:39">
      <c r="A111" s="45" t="str" cm="1">
        <f t="array" ref="A111">IF(H111="PROJECT", CHAR(10) &amp; "- " &amp; _xlfn.TEXTJOIN(CHAR(10) &amp; "- ", TRUE, _xlfn._xlws.FILTER($I$9:$I$1000, ($B$9:$B$1000=B111) * ($H$9:$H$1000="Topic"))), "")</f>
        <v/>
      </c>
      <c r="B111" s="45">
        <f t="shared" si="49"/>
        <v>13</v>
      </c>
      <c r="C111" s="93">
        <v>18</v>
      </c>
      <c r="D111" s="46">
        <v>5</v>
      </c>
      <c r="E111" s="58" t="s">
        <v>46</v>
      </c>
      <c r="F111" s="48">
        <v>103</v>
      </c>
      <c r="G111" s="53" t="s">
        <v>159</v>
      </c>
      <c r="H111" s="53" t="s">
        <v>48</v>
      </c>
      <c r="I111" s="50" t="s">
        <v>909</v>
      </c>
      <c r="J111" s="51" t="s">
        <v>910</v>
      </c>
      <c r="K111" s="127" t="str">
        <f t="shared" si="50"/>
        <v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v>
      </c>
      <c r="M111" s="53">
        <v>0</v>
      </c>
      <c r="N111" s="100" t="str">
        <f t="shared" si="52"/>
        <v>[ROLE]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0" t="str">
        <f t="shared" si="54"/>
        <v>[ROLE]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0" t="str">
        <f t="shared" si="56"/>
        <v>[ROLE]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5" t="str">
        <f t="shared" si="58"/>
        <v>[ROLE]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60"/>
        <v/>
      </c>
      <c r="AA111" s="56" t="str">
        <f t="shared" si="61"/>
        <v/>
      </c>
      <c r="AB111" s="56" t="str">
        <f t="shared" si="62"/>
        <v/>
      </c>
      <c r="AC111" s="56" t="str">
        <f t="shared" si="63"/>
        <v/>
      </c>
      <c r="AD111" s="56" t="str">
        <f t="shared" si="64"/>
        <v/>
      </c>
      <c r="AE111" s="40"/>
      <c r="AF111" s="40"/>
      <c r="AG111" s="40"/>
      <c r="AH111" s="56" t="str">
        <f t="shared" si="65"/>
        <v/>
      </c>
      <c r="AI111" s="54"/>
      <c r="AJ111" s="54"/>
      <c r="AK111" s="54"/>
      <c r="AL111" s="54"/>
      <c r="AM111" s="54"/>
    </row>
    <row r="112" spans="1:39">
      <c r="A112" s="45" t="str" cm="1">
        <f t="array" ref="A112">IF(H112="PROJECT", CHAR(10) &amp; "- " &amp; _xlfn.TEXTJOIN(CHAR(10) &amp; "- ", TRUE, _xlfn._xlws.FILTER($I$9:$I$1000, ($B$9:$B$1000=B112) * ($H$9:$H$1000="Topic"))), "")</f>
        <v/>
      </c>
      <c r="B112" s="45">
        <f t="shared" si="49"/>
        <v>13</v>
      </c>
      <c r="C112" s="93">
        <v>20</v>
      </c>
      <c r="D112" s="57">
        <v>5</v>
      </c>
      <c r="E112" s="58" t="s">
        <v>159</v>
      </c>
      <c r="F112" s="59">
        <v>104</v>
      </c>
      <c r="G112" s="52" t="s">
        <v>159</v>
      </c>
      <c r="H112" s="52" t="s">
        <v>48</v>
      </c>
      <c r="I112" s="61" t="s">
        <v>911</v>
      </c>
      <c r="J112" s="62" t="s">
        <v>912</v>
      </c>
      <c r="K112" s="127" t="str">
        <f t="shared" si="50"/>
        <v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v>
      </c>
      <c r="M112" s="52">
        <v>0</v>
      </c>
      <c r="N112" s="100" t="str">
        <f t="shared" si="52"/>
        <v>[ROLE]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0" t="str">
        <f t="shared" si="54"/>
        <v>[ROLE]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0" t="str">
        <f t="shared" si="56"/>
        <v>[ROLE]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5" t="str">
        <f t="shared" si="58"/>
        <v>[ROLE]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60"/>
        <v/>
      </c>
      <c r="AA112" s="56" t="str">
        <f t="shared" si="61"/>
        <v/>
      </c>
      <c r="AB112" s="56" t="str">
        <f t="shared" si="62"/>
        <v/>
      </c>
      <c r="AC112" s="56" t="str">
        <f t="shared" si="63"/>
        <v/>
      </c>
      <c r="AD112" s="56" t="str">
        <f t="shared" si="64"/>
        <v/>
      </c>
      <c r="AE112" s="40"/>
      <c r="AF112" s="40"/>
      <c r="AG112" s="40"/>
      <c r="AH112" s="56" t="str">
        <f t="shared" si="65"/>
        <v/>
      </c>
      <c r="AI112" s="54"/>
      <c r="AJ112" s="54"/>
      <c r="AK112" s="54"/>
      <c r="AL112" s="54"/>
      <c r="AM112" s="54"/>
    </row>
    <row r="113" spans="1:39">
      <c r="A113" s="45" t="str" cm="1">
        <f t="array" ref="A113">IF(H113="PROJECT", CHAR(10) &amp; "- " &amp; _xlfn.TEXTJOIN(CHAR(10) &amp; "- ", TRUE, _xlfn._xlws.FILTER($I$9:$I$1000, ($B$9:$B$1000=B113) * ($H$9:$H$1000="Topic"))), "")</f>
        <v xml:space="preserve">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v>
      </c>
      <c r="B113" s="45">
        <f t="shared" si="49"/>
        <v>13</v>
      </c>
      <c r="C113" s="93">
        <v>35</v>
      </c>
      <c r="D113" s="46">
        <v>0</v>
      </c>
      <c r="E113" s="58" t="s">
        <v>46</v>
      </c>
      <c r="F113" s="48">
        <v>105</v>
      </c>
      <c r="G113" s="53" t="s">
        <v>159</v>
      </c>
      <c r="H113" s="53" t="s">
        <v>77</v>
      </c>
      <c r="I113" s="50" t="s">
        <v>913</v>
      </c>
      <c r="J113" s="51" t="s">
        <v>914</v>
      </c>
      <c r="K113" s="127" t="str">
        <f t="shared" si="5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3"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v>
      </c>
      <c r="M113" s="53">
        <v>0</v>
      </c>
      <c r="N113" s="100" t="str">
        <f t="shared" si="52"/>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3"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0" t="str">
        <f t="shared" si="54"/>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3"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0" t="str">
        <f t="shared" si="56"/>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3"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5" t="str">
        <f t="shared" si="58"/>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3"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6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3" s="56" t="str">
        <f t="shared" si="61"/>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3" s="56" t="str">
        <f t="shared" si="62"/>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3" s="56" t="str">
        <f t="shared" si="63"/>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3" s="56" t="str">
        <f t="shared" si="64"/>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3" s="40"/>
      <c r="AF113" s="40"/>
      <c r="AG113" s="40"/>
      <c r="AH113" s="56" t="str">
        <f t="shared" si="65"/>
        <v/>
      </c>
      <c r="AI113" s="54"/>
      <c r="AJ113" s="54"/>
      <c r="AK113" s="54"/>
      <c r="AL113" s="54"/>
      <c r="AM113" s="54"/>
    </row>
    <row r="114" spans="1:39">
      <c r="A114" s="45" t="str" cm="1">
        <f t="array" ref="A114">IF(H114="PROJECT", CHAR(10) &amp; "- " &amp; _xlfn.TEXTJOIN(CHAR(10) &amp; "- ", TRUE, _xlfn._xlws.FILTER($I$9:$I$1000, ($B$9:$B$1000=B114) * ($H$9:$H$1000="Topic"))), "")</f>
        <v/>
      </c>
      <c r="B114" s="45">
        <f t="shared" si="49"/>
        <v>14</v>
      </c>
      <c r="C114" s="93">
        <v>22</v>
      </c>
      <c r="D114" s="57">
        <v>5</v>
      </c>
      <c r="E114" s="58" t="s">
        <v>46</v>
      </c>
      <c r="F114" s="59">
        <v>106</v>
      </c>
      <c r="G114" s="52" t="s">
        <v>159</v>
      </c>
      <c r="H114" s="52" t="s">
        <v>48</v>
      </c>
      <c r="I114" s="61" t="s">
        <v>915</v>
      </c>
      <c r="J114" s="62" t="s">
        <v>916</v>
      </c>
      <c r="K114" s="127" t="str">
        <f t="shared" si="50"/>
        <v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4"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v>
      </c>
      <c r="M114" s="52">
        <v>0</v>
      </c>
      <c r="N114" s="100" t="str">
        <f t="shared" si="52"/>
        <v>[ROLE]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4"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0" t="str">
        <f t="shared" si="54"/>
        <v>[ROLE]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4"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0" t="str">
        <f t="shared" si="56"/>
        <v>[ROLE]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4"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5" t="str">
        <f t="shared" si="58"/>
        <v>[ROLE]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4"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60"/>
        <v/>
      </c>
      <c r="AA114" s="56" t="str">
        <f t="shared" si="61"/>
        <v/>
      </c>
      <c r="AB114" s="56" t="str">
        <f t="shared" si="62"/>
        <v/>
      </c>
      <c r="AC114" s="56" t="str">
        <f t="shared" si="63"/>
        <v/>
      </c>
      <c r="AD114" s="56" t="str">
        <f t="shared" si="64"/>
        <v/>
      </c>
      <c r="AE114" s="40"/>
      <c r="AF114" s="40"/>
      <c r="AG114" s="40"/>
      <c r="AH114" s="56" t="str">
        <f t="shared" si="65"/>
        <v/>
      </c>
      <c r="AI114" s="54"/>
      <c r="AJ114" s="54"/>
      <c r="AK114" s="54"/>
      <c r="AL114" s="54"/>
      <c r="AM114" s="54"/>
    </row>
    <row r="115" spans="1:39">
      <c r="A115" s="45" t="str" cm="1">
        <f t="array" ref="A115">IF(H115="PROJECT", CHAR(10) &amp; "- " &amp; _xlfn.TEXTJOIN(CHAR(10) &amp; "- ", TRUE, _xlfn._xlws.FILTER($I$9:$I$1000, ($B$9:$B$1000=B115) * ($H$9:$H$1000="Topic"))), "")</f>
        <v/>
      </c>
      <c r="B115" s="45">
        <f t="shared" si="49"/>
        <v>14</v>
      </c>
      <c r="C115" s="93">
        <v>22</v>
      </c>
      <c r="D115" s="46">
        <v>5</v>
      </c>
      <c r="E115" s="58" t="s">
        <v>46</v>
      </c>
      <c r="F115" s="48">
        <v>107</v>
      </c>
      <c r="G115" s="53" t="s">
        <v>159</v>
      </c>
      <c r="H115" s="53" t="s">
        <v>48</v>
      </c>
      <c r="I115" s="50" t="s">
        <v>917</v>
      </c>
      <c r="J115" s="51" t="s">
        <v>918</v>
      </c>
      <c r="K115" s="127" t="str">
        <f t="shared" si="50"/>
        <v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v>
      </c>
      <c r="M115" s="53">
        <v>0</v>
      </c>
      <c r="N115" s="100" t="str">
        <f t="shared" si="52"/>
        <v>[ROLE]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0" t="str">
        <f t="shared" si="54"/>
        <v>[ROLE]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0" t="str">
        <f t="shared" si="56"/>
        <v>[ROLE]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5" t="str">
        <f t="shared" si="58"/>
        <v>[ROLE]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60"/>
        <v/>
      </c>
      <c r="AA115" s="56" t="str">
        <f t="shared" si="61"/>
        <v/>
      </c>
      <c r="AB115" s="56" t="str">
        <f t="shared" si="62"/>
        <v/>
      </c>
      <c r="AC115" s="56" t="str">
        <f t="shared" si="63"/>
        <v/>
      </c>
      <c r="AD115" s="56" t="str">
        <f t="shared" si="64"/>
        <v/>
      </c>
      <c r="AE115" s="40"/>
      <c r="AF115" s="40"/>
      <c r="AG115" s="40"/>
      <c r="AH115" s="56" t="str">
        <f t="shared" si="65"/>
        <v/>
      </c>
      <c r="AI115" s="54"/>
      <c r="AJ115" s="54"/>
      <c r="AK115" s="54"/>
      <c r="AL115" s="54"/>
      <c r="AM115" s="54"/>
    </row>
    <row r="116" spans="1:39">
      <c r="A116" s="45" t="str" cm="1">
        <f t="array" ref="A116">IF(H116="PROJECT", CHAR(10) &amp; "- " &amp; _xlfn.TEXTJOIN(CHAR(10) &amp; "- ", TRUE, _xlfn._xlws.FILTER($I$9:$I$1000, ($B$9:$B$1000=B116) * ($H$9:$H$1000="Topic"))), "")</f>
        <v xml:space="preserve">
- Schedule concurrent asynchronous tasks and aggregate coroutine futures using asyncio.run(), asyncio.create_task(), and asyncio.gather().
- Enforce execution deadlines and manage timeout exceptions in async tasks using asyncio.wait_for(), asyncio.TimeoutError, try, and except.</v>
      </c>
      <c r="B116" s="45">
        <f t="shared" si="49"/>
        <v>14</v>
      </c>
      <c r="C116" s="93">
        <v>35</v>
      </c>
      <c r="D116" s="57">
        <v>0</v>
      </c>
      <c r="E116" s="58" t="s">
        <v>46</v>
      </c>
      <c r="F116" s="59">
        <v>108</v>
      </c>
      <c r="G116" s="52" t="s">
        <v>159</v>
      </c>
      <c r="H116" s="52" t="s">
        <v>77</v>
      </c>
      <c r="I116" s="61" t="s">
        <v>919</v>
      </c>
      <c r="J116" s="62" t="s">
        <v>920</v>
      </c>
      <c r="K116" s="127" t="str">
        <f t="shared" si="5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6"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v>
      </c>
      <c r="M116" s="52">
        <v>0</v>
      </c>
      <c r="N116" s="100" t="str">
        <f t="shared" si="52"/>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6"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0" t="str">
        <f t="shared" si="54"/>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6"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0" t="str">
        <f t="shared" si="56"/>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6"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5" t="str">
        <f t="shared" si="58"/>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6"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6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6" s="56" t="str">
        <f t="shared" si="61"/>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6" s="56" t="str">
        <f t="shared" si="62"/>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6" s="56" t="str">
        <f t="shared" si="63"/>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6" s="56" t="str">
        <f t="shared" si="64"/>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6" s="40"/>
      <c r="AF116" s="40"/>
      <c r="AG116" s="40"/>
      <c r="AH116" s="56" t="str">
        <f t="shared" si="65"/>
        <v/>
      </c>
      <c r="AI116" s="54"/>
      <c r="AJ116" s="54"/>
      <c r="AK116" s="54"/>
      <c r="AL116" s="54"/>
      <c r="AM116" s="54"/>
    </row>
    <row r="117" spans="1:39">
      <c r="A117" s="45" t="str" cm="1">
        <f t="array" ref="A117">IF(H117="PROJECT", CHAR(10) &amp; "- " &amp; _xlfn.TEXTJOIN(CHAR(10) &amp; "- ", TRUE, _xlfn._xlws.FILTER($I$9:$I$1000, ($B$9:$B$1000=B117) * ($H$9:$H$1000="Topic"))), "")</f>
        <v/>
      </c>
      <c r="B117" s="45" t="str">
        <f t="shared" si="49"/>
        <v/>
      </c>
      <c r="C117" s="93"/>
      <c r="D117" s="46"/>
      <c r="E117" s="58"/>
      <c r="F117" s="48"/>
      <c r="G117" s="53"/>
      <c r="H117" s="53"/>
      <c r="I117" s="50"/>
      <c r="J117" s="51"/>
      <c r="K117" s="127" t="str">
        <f t="shared" si="50"/>
        <v/>
      </c>
      <c r="L117" s="101" t="str">
        <f t="shared" si="51"/>
        <v/>
      </c>
      <c r="M117" s="53">
        <v>0</v>
      </c>
      <c r="N117" s="100" t="str">
        <f t="shared" si="52"/>
        <v/>
      </c>
      <c r="O117" s="101" t="str">
        <f t="shared" si="53"/>
        <v/>
      </c>
      <c r="P117" s="53">
        <v>0</v>
      </c>
      <c r="Q117" s="100" t="str">
        <f t="shared" si="54"/>
        <v/>
      </c>
      <c r="R117" s="101" t="str">
        <f t="shared" si="55"/>
        <v/>
      </c>
      <c r="S117" s="53">
        <v>0</v>
      </c>
      <c r="T117" s="100" t="str">
        <f t="shared" si="56"/>
        <v/>
      </c>
      <c r="U117" s="101" t="str">
        <f t="shared" si="57"/>
        <v/>
      </c>
      <c r="V117" s="53">
        <v>0</v>
      </c>
      <c r="W117" s="85" t="str">
        <f t="shared" si="58"/>
        <v/>
      </c>
      <c r="X117" s="101" t="str">
        <f t="shared" si="59"/>
        <v/>
      </c>
      <c r="Y117" s="53">
        <v>0</v>
      </c>
      <c r="Z117" s="56" t="str">
        <f t="shared" si="60"/>
        <v/>
      </c>
      <c r="AA117" s="56" t="str">
        <f t="shared" si="61"/>
        <v/>
      </c>
      <c r="AB117" s="56" t="str">
        <f t="shared" si="62"/>
        <v/>
      </c>
      <c r="AC117" s="56" t="str">
        <f t="shared" si="63"/>
        <v/>
      </c>
      <c r="AD117" s="56" t="str">
        <f t="shared" si="64"/>
        <v/>
      </c>
      <c r="AE117" s="40"/>
      <c r="AF117" s="40"/>
      <c r="AG117" s="40"/>
      <c r="AH117" s="56" t="str">
        <f t="shared" si="65"/>
        <v/>
      </c>
      <c r="AI117" s="54"/>
      <c r="AJ117" s="54"/>
      <c r="AK117" s="54"/>
      <c r="AL117" s="54"/>
      <c r="AM117" s="54"/>
    </row>
    <row r="118" spans="1:39">
      <c r="A118" s="45" t="str" cm="1">
        <f t="array" ref="A118">IF(H118="PROJECT", CHAR(10) &amp; "- " &amp; _xlfn.TEXTJOIN(CHAR(10) &amp; "- ", TRUE, _xlfn._xlws.FILTER($I$9:$I$1000, ($B$9:$B$1000=B118) * ($H$9:$H$1000="Topic"))), "")</f>
        <v/>
      </c>
      <c r="B118" s="45" t="str">
        <f t="shared" si="49"/>
        <v/>
      </c>
      <c r="C118" s="93"/>
      <c r="D118" s="57"/>
      <c r="E118" s="58"/>
      <c r="F118" s="54"/>
      <c r="G118" s="52"/>
      <c r="H118" s="52"/>
      <c r="I118" s="61"/>
      <c r="J118" s="62"/>
      <c r="K118" s="127" t="str">
        <f t="shared" si="50"/>
        <v/>
      </c>
      <c r="L118" s="101" t="str">
        <f t="shared" si="51"/>
        <v/>
      </c>
      <c r="M118" s="52">
        <v>0</v>
      </c>
      <c r="N118" s="100" t="str">
        <f t="shared" si="52"/>
        <v/>
      </c>
      <c r="O118" s="101" t="str">
        <f t="shared" si="53"/>
        <v/>
      </c>
      <c r="P118" s="52">
        <v>0</v>
      </c>
      <c r="Q118" s="100" t="str">
        <f t="shared" si="54"/>
        <v/>
      </c>
      <c r="R118" s="101" t="str">
        <f t="shared" si="55"/>
        <v/>
      </c>
      <c r="S118" s="52">
        <v>0</v>
      </c>
      <c r="T118" s="100" t="str">
        <f t="shared" si="56"/>
        <v/>
      </c>
      <c r="U118" s="101" t="str">
        <f t="shared" si="57"/>
        <v/>
      </c>
      <c r="V118" s="52">
        <v>0</v>
      </c>
      <c r="W118" s="85" t="str">
        <f t="shared" si="58"/>
        <v/>
      </c>
      <c r="X118" s="101" t="str">
        <f t="shared" si="59"/>
        <v/>
      </c>
      <c r="Y118" s="52">
        <v>0</v>
      </c>
      <c r="Z118" s="56" t="str">
        <f t="shared" si="60"/>
        <v/>
      </c>
      <c r="AA118" s="56" t="str">
        <f t="shared" si="61"/>
        <v/>
      </c>
      <c r="AB118" s="56" t="str">
        <f t="shared" si="62"/>
        <v/>
      </c>
      <c r="AC118" s="56" t="str">
        <f t="shared" si="63"/>
        <v/>
      </c>
      <c r="AD118" s="56" t="str">
        <f t="shared" si="64"/>
        <v/>
      </c>
      <c r="AE118" s="40"/>
      <c r="AF118" s="40"/>
      <c r="AG118" s="40"/>
      <c r="AH118" s="56" t="str">
        <f t="shared" si="65"/>
        <v/>
      </c>
      <c r="AI118" s="54"/>
      <c r="AJ118" s="54"/>
      <c r="AK118" s="54"/>
      <c r="AL118" s="54"/>
      <c r="AM118" s="54"/>
    </row>
    <row r="119" spans="1:39">
      <c r="A119" s="45" t="str" cm="1">
        <f t="array" ref="A119">IF(H119="PROJECT", CHAR(10) &amp; "- " &amp; _xlfn.TEXTJOIN(CHAR(10) &amp; "- ", TRUE, _xlfn._xlws.FILTER($I$9:$I$1000, ($B$9:$B$1000=B119) * ($H$9:$H$1000="Topic"))), "")</f>
        <v/>
      </c>
      <c r="B119" s="45" t="str">
        <f t="shared" si="49"/>
        <v/>
      </c>
      <c r="C119" s="93"/>
      <c r="D119" s="46"/>
      <c r="E119" s="58"/>
      <c r="F119" s="65"/>
      <c r="G119" s="53"/>
      <c r="H119" s="53"/>
      <c r="I119" s="50"/>
      <c r="J119" s="51"/>
      <c r="K119" s="127" t="str">
        <f t="shared" si="50"/>
        <v/>
      </c>
      <c r="L119" s="101" t="str">
        <f t="shared" si="51"/>
        <v/>
      </c>
      <c r="M119" s="53">
        <v>0</v>
      </c>
      <c r="N119" s="100" t="str">
        <f t="shared" si="52"/>
        <v/>
      </c>
      <c r="O119" s="101" t="str">
        <f t="shared" si="53"/>
        <v/>
      </c>
      <c r="P119" s="53">
        <v>0</v>
      </c>
      <c r="Q119" s="100" t="str">
        <f t="shared" si="54"/>
        <v/>
      </c>
      <c r="R119" s="101" t="str">
        <f t="shared" si="55"/>
        <v/>
      </c>
      <c r="S119" s="53">
        <v>0</v>
      </c>
      <c r="T119" s="100" t="str">
        <f t="shared" si="56"/>
        <v/>
      </c>
      <c r="U119" s="101" t="str">
        <f t="shared" si="57"/>
        <v/>
      </c>
      <c r="V119" s="53">
        <v>0</v>
      </c>
      <c r="W119" s="85" t="str">
        <f t="shared" si="58"/>
        <v/>
      </c>
      <c r="X119" s="101" t="str">
        <f t="shared" si="59"/>
        <v/>
      </c>
      <c r="Y119" s="53">
        <v>0</v>
      </c>
      <c r="Z119" s="56" t="str">
        <f t="shared" si="60"/>
        <v/>
      </c>
      <c r="AA119" s="56" t="str">
        <f t="shared" si="61"/>
        <v/>
      </c>
      <c r="AB119" s="56" t="str">
        <f t="shared" si="62"/>
        <v/>
      </c>
      <c r="AC119" s="56" t="str">
        <f t="shared" si="63"/>
        <v/>
      </c>
      <c r="AD119" s="56" t="str">
        <f t="shared" si="64"/>
        <v/>
      </c>
      <c r="AE119" s="40"/>
      <c r="AF119" s="40"/>
      <c r="AG119" s="40"/>
      <c r="AH119" s="56" t="str">
        <f t="shared" si="65"/>
        <v/>
      </c>
      <c r="AI119" s="54"/>
      <c r="AJ119" s="54"/>
      <c r="AK119" s="54"/>
      <c r="AL119" s="54"/>
      <c r="AM119" s="54"/>
    </row>
    <row r="120" spans="1:39">
      <c r="A120" s="45" t="str" cm="1">
        <f t="array" ref="A120">IF(H120="PROJECT", CHAR(10) &amp; "- " &amp; _xlfn.TEXTJOIN(CHAR(10) &amp; "- ", TRUE, _xlfn._xlws.FILTER($I$9:$I$1000, ($B$9:$B$1000=B120) * ($H$9:$H$1000="Topic"))), "")</f>
        <v/>
      </c>
      <c r="B120" s="45" t="str">
        <f t="shared" si="49"/>
        <v/>
      </c>
      <c r="C120" s="93"/>
      <c r="D120" s="57"/>
      <c r="E120" s="58"/>
      <c r="F120" s="54"/>
      <c r="G120" s="52"/>
      <c r="H120" s="52"/>
      <c r="I120" s="61"/>
      <c r="J120" s="62"/>
      <c r="K120" s="127" t="str">
        <f t="shared" si="50"/>
        <v/>
      </c>
      <c r="L120" s="101" t="str">
        <f t="shared" si="51"/>
        <v/>
      </c>
      <c r="M120" s="52">
        <v>0</v>
      </c>
      <c r="N120" s="100" t="str">
        <f t="shared" si="52"/>
        <v/>
      </c>
      <c r="O120" s="101" t="str">
        <f t="shared" si="53"/>
        <v/>
      </c>
      <c r="P120" s="52">
        <v>0</v>
      </c>
      <c r="Q120" s="100" t="str">
        <f t="shared" si="54"/>
        <v/>
      </c>
      <c r="R120" s="101" t="str">
        <f t="shared" si="55"/>
        <v/>
      </c>
      <c r="S120" s="52">
        <v>0</v>
      </c>
      <c r="T120" s="100" t="str">
        <f t="shared" si="56"/>
        <v/>
      </c>
      <c r="U120" s="101" t="str">
        <f t="shared" si="57"/>
        <v/>
      </c>
      <c r="V120" s="52">
        <v>0</v>
      </c>
      <c r="W120" s="85" t="str">
        <f t="shared" si="58"/>
        <v/>
      </c>
      <c r="X120" s="101" t="str">
        <f t="shared" si="59"/>
        <v/>
      </c>
      <c r="Y120" s="52">
        <v>0</v>
      </c>
      <c r="Z120" s="56" t="str">
        <f t="shared" si="60"/>
        <v/>
      </c>
      <c r="AA120" s="56" t="str">
        <f t="shared" si="61"/>
        <v/>
      </c>
      <c r="AB120" s="56" t="str">
        <f t="shared" si="62"/>
        <v/>
      </c>
      <c r="AC120" s="56" t="str">
        <f t="shared" si="63"/>
        <v/>
      </c>
      <c r="AD120" s="56" t="str">
        <f t="shared" si="64"/>
        <v/>
      </c>
      <c r="AE120" s="40"/>
      <c r="AF120" s="40"/>
      <c r="AG120" s="40"/>
      <c r="AH120" s="56" t="str">
        <f t="shared" si="65"/>
        <v/>
      </c>
      <c r="AI120" s="54"/>
      <c r="AJ120" s="54"/>
      <c r="AK120" s="54"/>
      <c r="AL120" s="54"/>
      <c r="AM120" s="54"/>
    </row>
    <row r="121" spans="1:39">
      <c r="A121" s="45" t="str" cm="1">
        <f t="array" ref="A121">IF(H121="PROJECT", CHAR(10) &amp; "- " &amp; _xlfn.TEXTJOIN(CHAR(10) &amp; "- ", TRUE, _xlfn._xlws.FILTER($I$9:$I$1000, ($B$9:$B$1000=B121) * ($H$9:$H$1000="Topic"))), "")</f>
        <v/>
      </c>
      <c r="B121" s="45" t="str">
        <f t="shared" si="49"/>
        <v/>
      </c>
      <c r="C121" s="93"/>
      <c r="D121" s="46"/>
      <c r="E121" s="58"/>
      <c r="F121" s="65"/>
      <c r="G121" s="53"/>
      <c r="H121" s="53"/>
      <c r="I121" s="50"/>
      <c r="J121" s="51"/>
      <c r="K121" s="127" t="str">
        <f t="shared" si="50"/>
        <v/>
      </c>
      <c r="L121" s="101" t="str">
        <f t="shared" si="51"/>
        <v/>
      </c>
      <c r="M121" s="53">
        <v>0</v>
      </c>
      <c r="N121" s="100" t="str">
        <f t="shared" si="52"/>
        <v/>
      </c>
      <c r="O121" s="101" t="str">
        <f t="shared" si="53"/>
        <v/>
      </c>
      <c r="P121" s="53">
        <v>0</v>
      </c>
      <c r="Q121" s="100" t="str">
        <f t="shared" si="54"/>
        <v/>
      </c>
      <c r="R121" s="101" t="str">
        <f t="shared" si="55"/>
        <v/>
      </c>
      <c r="S121" s="53">
        <v>0</v>
      </c>
      <c r="T121" s="100" t="str">
        <f t="shared" si="56"/>
        <v/>
      </c>
      <c r="U121" s="101" t="str">
        <f t="shared" si="57"/>
        <v/>
      </c>
      <c r="V121" s="53">
        <v>0</v>
      </c>
      <c r="W121" s="85" t="str">
        <f t="shared" si="58"/>
        <v/>
      </c>
      <c r="X121" s="101" t="str">
        <f t="shared" si="59"/>
        <v/>
      </c>
      <c r="Y121" s="53">
        <v>0</v>
      </c>
      <c r="Z121" s="56" t="str">
        <f t="shared" si="60"/>
        <v/>
      </c>
      <c r="AA121" s="56" t="str">
        <f t="shared" si="61"/>
        <v/>
      </c>
      <c r="AB121" s="56" t="str">
        <f t="shared" si="62"/>
        <v/>
      </c>
      <c r="AC121" s="56" t="str">
        <f t="shared" si="63"/>
        <v/>
      </c>
      <c r="AD121" s="56" t="str">
        <f t="shared" si="64"/>
        <v/>
      </c>
      <c r="AE121" s="40"/>
      <c r="AF121" s="40"/>
      <c r="AG121" s="40"/>
      <c r="AH121" s="56" t="str">
        <f t="shared" si="65"/>
        <v/>
      </c>
      <c r="AI121" s="54"/>
      <c r="AJ121" s="54"/>
      <c r="AK121" s="54"/>
      <c r="AL121" s="54"/>
      <c r="AM121" s="54"/>
    </row>
    <row r="122" spans="1:39">
      <c r="A122" s="45" t="str" cm="1">
        <f t="array" ref="A122">IF(H122="PROJECT", CHAR(10) &amp; "- " &amp; _xlfn.TEXTJOIN(CHAR(10) &amp; "- ", TRUE, _xlfn._xlws.FILTER($I$9:$I$1000, ($B$9:$B$1000=B122) * ($H$9:$H$1000="Topic"))), "")</f>
        <v/>
      </c>
      <c r="B122" s="45" t="str">
        <f t="shared" si="49"/>
        <v/>
      </c>
      <c r="C122" s="93"/>
      <c r="D122" s="57"/>
      <c r="E122" s="58"/>
      <c r="F122" s="54"/>
      <c r="G122" s="52"/>
      <c r="H122" s="52"/>
      <c r="I122" s="61"/>
      <c r="J122" s="62"/>
      <c r="K122" s="127" t="str">
        <f t="shared" si="50"/>
        <v/>
      </c>
      <c r="L122" s="101" t="str">
        <f t="shared" si="51"/>
        <v/>
      </c>
      <c r="M122" s="52">
        <v>0</v>
      </c>
      <c r="N122" s="100" t="str">
        <f t="shared" si="52"/>
        <v/>
      </c>
      <c r="O122" s="101" t="str">
        <f t="shared" si="53"/>
        <v/>
      </c>
      <c r="P122" s="52">
        <v>0</v>
      </c>
      <c r="Q122" s="100" t="str">
        <f t="shared" si="54"/>
        <v/>
      </c>
      <c r="R122" s="101" t="str">
        <f t="shared" si="55"/>
        <v/>
      </c>
      <c r="S122" s="52">
        <v>0</v>
      </c>
      <c r="T122" s="100" t="str">
        <f t="shared" si="56"/>
        <v/>
      </c>
      <c r="U122" s="101" t="str">
        <f t="shared" si="57"/>
        <v/>
      </c>
      <c r="V122" s="52">
        <v>0</v>
      </c>
      <c r="W122" s="85" t="str">
        <f t="shared" si="58"/>
        <v/>
      </c>
      <c r="X122" s="101" t="str">
        <f t="shared" si="59"/>
        <v/>
      </c>
      <c r="Y122" s="52">
        <v>0</v>
      </c>
      <c r="Z122" s="56" t="str">
        <f t="shared" si="60"/>
        <v/>
      </c>
      <c r="AA122" s="56" t="str">
        <f t="shared" si="61"/>
        <v/>
      </c>
      <c r="AB122" s="56" t="str">
        <f t="shared" si="62"/>
        <v/>
      </c>
      <c r="AC122" s="56" t="str">
        <f t="shared" si="63"/>
        <v/>
      </c>
      <c r="AD122" s="56" t="str">
        <f t="shared" si="64"/>
        <v/>
      </c>
      <c r="AE122" s="40"/>
      <c r="AF122" s="40"/>
      <c r="AG122" s="40"/>
      <c r="AH122" s="56" t="str">
        <f t="shared" si="65"/>
        <v/>
      </c>
      <c r="AI122" s="54"/>
      <c r="AJ122" s="54"/>
      <c r="AK122" s="54"/>
      <c r="AL122" s="54"/>
      <c r="AM122" s="54"/>
    </row>
    <row r="123" spans="1:39">
      <c r="A123" s="45" t="str" cm="1">
        <f t="array" ref="A123">IF(H123="PROJECT", CHAR(10) &amp; "- " &amp; _xlfn.TEXTJOIN(CHAR(10) &amp; "- ", TRUE, _xlfn._xlws.FILTER($I$9:$I$1000, ($B$9:$B$1000=B123) * ($H$9:$H$1000="Topic"))), "")</f>
        <v/>
      </c>
      <c r="B123" s="45" t="str">
        <f t="shared" si="49"/>
        <v/>
      </c>
      <c r="C123" s="93"/>
      <c r="D123" s="46"/>
      <c r="E123" s="58"/>
      <c r="F123" s="65"/>
      <c r="G123" s="53"/>
      <c r="H123" s="53"/>
      <c r="I123" s="50"/>
      <c r="J123" s="51"/>
      <c r="K123" s="127" t="str">
        <f t="shared" si="50"/>
        <v/>
      </c>
      <c r="L123" s="101" t="str">
        <f t="shared" si="51"/>
        <v/>
      </c>
      <c r="M123" s="53">
        <v>0</v>
      </c>
      <c r="N123" s="100" t="str">
        <f t="shared" si="52"/>
        <v/>
      </c>
      <c r="O123" s="101" t="str">
        <f t="shared" si="53"/>
        <v/>
      </c>
      <c r="P123" s="53">
        <v>0</v>
      </c>
      <c r="Q123" s="100" t="str">
        <f t="shared" si="54"/>
        <v/>
      </c>
      <c r="R123" s="101" t="str">
        <f t="shared" si="55"/>
        <v/>
      </c>
      <c r="S123" s="53">
        <v>0</v>
      </c>
      <c r="T123" s="100" t="str">
        <f t="shared" si="56"/>
        <v/>
      </c>
      <c r="U123" s="101" t="str">
        <f t="shared" si="57"/>
        <v/>
      </c>
      <c r="V123" s="53">
        <v>0</v>
      </c>
      <c r="W123" s="85" t="str">
        <f t="shared" si="58"/>
        <v/>
      </c>
      <c r="X123" s="101" t="str">
        <f t="shared" si="59"/>
        <v/>
      </c>
      <c r="Y123" s="53">
        <v>0</v>
      </c>
      <c r="Z123" s="56" t="str">
        <f t="shared" si="60"/>
        <v/>
      </c>
      <c r="AA123" s="56" t="str">
        <f t="shared" si="61"/>
        <v/>
      </c>
      <c r="AB123" s="56" t="str">
        <f t="shared" si="62"/>
        <v/>
      </c>
      <c r="AC123" s="56" t="str">
        <f t="shared" si="63"/>
        <v/>
      </c>
      <c r="AD123" s="56" t="str">
        <f t="shared" si="64"/>
        <v/>
      </c>
      <c r="AE123" s="40"/>
      <c r="AF123" s="40"/>
      <c r="AG123" s="40"/>
      <c r="AH123" s="56" t="str">
        <f t="shared" si="65"/>
        <v/>
      </c>
      <c r="AI123" s="54"/>
      <c r="AJ123" s="54"/>
      <c r="AK123" s="54"/>
      <c r="AL123" s="54"/>
      <c r="AM123" s="54"/>
    </row>
    <row r="124" spans="1:39">
      <c r="A124" s="45" t="str" cm="1">
        <f t="array" ref="A124">IF(H124="PROJECT", CHAR(10) &amp; "- " &amp; _xlfn.TEXTJOIN(CHAR(10) &amp; "- ", TRUE, _xlfn._xlws.FILTER($I$9:$I$1000, ($B$9:$B$1000=B124) * ($H$9:$H$1000="Topic"))), "")</f>
        <v/>
      </c>
      <c r="B124" s="45" t="str">
        <f t="shared" si="49"/>
        <v/>
      </c>
      <c r="C124" s="93"/>
      <c r="D124" s="57"/>
      <c r="E124" s="58"/>
      <c r="F124" s="54"/>
      <c r="G124" s="52"/>
      <c r="H124" s="52"/>
      <c r="I124" s="61"/>
      <c r="J124" s="62"/>
      <c r="K124" s="127" t="str">
        <f t="shared" si="50"/>
        <v/>
      </c>
      <c r="L124" s="101" t="str">
        <f t="shared" si="51"/>
        <v/>
      </c>
      <c r="M124" s="52">
        <v>0</v>
      </c>
      <c r="N124" s="100" t="str">
        <f t="shared" si="52"/>
        <v/>
      </c>
      <c r="O124" s="101" t="str">
        <f t="shared" si="53"/>
        <v/>
      </c>
      <c r="P124" s="52">
        <v>0</v>
      </c>
      <c r="Q124" s="100" t="str">
        <f t="shared" si="54"/>
        <v/>
      </c>
      <c r="R124" s="101" t="str">
        <f t="shared" si="55"/>
        <v/>
      </c>
      <c r="S124" s="52">
        <v>0</v>
      </c>
      <c r="T124" s="100" t="str">
        <f t="shared" si="56"/>
        <v/>
      </c>
      <c r="U124" s="101" t="str">
        <f t="shared" si="57"/>
        <v/>
      </c>
      <c r="V124" s="52">
        <v>0</v>
      </c>
      <c r="W124" s="85" t="str">
        <f t="shared" si="58"/>
        <v/>
      </c>
      <c r="X124" s="101" t="str">
        <f t="shared" si="59"/>
        <v/>
      </c>
      <c r="Y124" s="52">
        <v>0</v>
      </c>
      <c r="Z124" s="56" t="str">
        <f t="shared" si="60"/>
        <v/>
      </c>
      <c r="AA124" s="56" t="str">
        <f t="shared" si="61"/>
        <v/>
      </c>
      <c r="AB124" s="56" t="str">
        <f t="shared" si="62"/>
        <v/>
      </c>
      <c r="AC124" s="56" t="str">
        <f t="shared" si="63"/>
        <v/>
      </c>
      <c r="AD124" s="56" t="str">
        <f t="shared" si="64"/>
        <v/>
      </c>
      <c r="AE124" s="40"/>
      <c r="AF124" s="40"/>
      <c r="AG124" s="40"/>
      <c r="AH124" s="56" t="str">
        <f t="shared" si="65"/>
        <v/>
      </c>
      <c r="AI124" s="54"/>
      <c r="AJ124" s="54"/>
      <c r="AK124" s="54"/>
      <c r="AL124" s="54"/>
      <c r="AM124" s="54"/>
    </row>
    <row r="125" spans="1:39">
      <c r="A125" s="45" t="str" cm="1">
        <f t="array" ref="A125">IF(H125="PROJECT", CHAR(10) &amp; "- " &amp; _xlfn.TEXTJOIN(CHAR(10) &amp; "- ", TRUE, _xlfn._xlws.FILTER($I$9:$I$1000, ($B$9:$B$1000=B125) * ($H$9:$H$1000="Topic"))), "")</f>
        <v/>
      </c>
      <c r="B125" s="45" t="str">
        <f t="shared" si="49"/>
        <v/>
      </c>
      <c r="C125" s="93"/>
      <c r="D125" s="46"/>
      <c r="E125" s="58"/>
      <c r="F125" s="65"/>
      <c r="G125" s="53"/>
      <c r="H125" s="53"/>
      <c r="I125" s="50"/>
      <c r="J125" s="51"/>
      <c r="K125" s="127" t="str">
        <f t="shared" si="50"/>
        <v/>
      </c>
      <c r="L125" s="101" t="str">
        <f t="shared" si="51"/>
        <v/>
      </c>
      <c r="M125" s="53">
        <v>0</v>
      </c>
      <c r="N125" s="100" t="str">
        <f t="shared" si="52"/>
        <v/>
      </c>
      <c r="O125" s="101" t="str">
        <f t="shared" si="53"/>
        <v/>
      </c>
      <c r="P125" s="53">
        <v>0</v>
      </c>
      <c r="Q125" s="100" t="str">
        <f t="shared" si="54"/>
        <v/>
      </c>
      <c r="R125" s="101" t="str">
        <f t="shared" si="55"/>
        <v/>
      </c>
      <c r="S125" s="53">
        <v>0</v>
      </c>
      <c r="T125" s="100" t="str">
        <f t="shared" si="56"/>
        <v/>
      </c>
      <c r="U125" s="101" t="str">
        <f t="shared" si="57"/>
        <v/>
      </c>
      <c r="V125" s="53">
        <v>0</v>
      </c>
      <c r="W125" s="85" t="str">
        <f t="shared" si="58"/>
        <v/>
      </c>
      <c r="X125" s="101" t="str">
        <f t="shared" si="59"/>
        <v/>
      </c>
      <c r="Y125" s="53">
        <v>0</v>
      </c>
      <c r="Z125" s="56" t="str">
        <f t="shared" si="60"/>
        <v/>
      </c>
      <c r="AA125" s="56" t="str">
        <f t="shared" si="61"/>
        <v/>
      </c>
      <c r="AB125" s="56" t="str">
        <f t="shared" si="62"/>
        <v/>
      </c>
      <c r="AC125" s="56" t="str">
        <f t="shared" si="63"/>
        <v/>
      </c>
      <c r="AD125" s="56" t="str">
        <f t="shared" si="64"/>
        <v/>
      </c>
      <c r="AE125" s="40"/>
      <c r="AF125" s="40"/>
      <c r="AG125" s="40"/>
      <c r="AH125" s="56" t="str">
        <f t="shared" si="65"/>
        <v/>
      </c>
      <c r="AI125" s="54"/>
      <c r="AJ125" s="54"/>
      <c r="AK125" s="54"/>
      <c r="AL125" s="54"/>
      <c r="AM125" s="54"/>
    </row>
    <row r="126" spans="1:39">
      <c r="A126" s="45" t="str" cm="1">
        <f t="array" ref="A126">IF(H126="PROJECT", CHAR(10) &amp; "- " &amp; _xlfn.TEXTJOIN(CHAR(10) &amp; "- ", TRUE, _xlfn._xlws.FILTER($I$9:$I$1000, ($B$9:$B$1000=B126) * ($H$9:$H$1000="Topic"))), "")</f>
        <v/>
      </c>
      <c r="B126" s="45" t="str">
        <f t="shared" si="49"/>
        <v/>
      </c>
      <c r="C126" s="93"/>
      <c r="D126" s="57"/>
      <c r="E126" s="58"/>
      <c r="F126" s="54"/>
      <c r="G126" s="52"/>
      <c r="H126" s="52"/>
      <c r="I126" s="61"/>
      <c r="J126" s="62"/>
      <c r="K126" s="127" t="str">
        <f t="shared" si="50"/>
        <v/>
      </c>
      <c r="L126" s="101" t="str">
        <f t="shared" si="51"/>
        <v/>
      </c>
      <c r="M126" s="52">
        <v>0</v>
      </c>
      <c r="N126" s="100" t="str">
        <f t="shared" si="52"/>
        <v/>
      </c>
      <c r="O126" s="101" t="str">
        <f t="shared" si="53"/>
        <v/>
      </c>
      <c r="P126" s="52">
        <v>0</v>
      </c>
      <c r="Q126" s="100" t="str">
        <f t="shared" si="54"/>
        <v/>
      </c>
      <c r="R126" s="101" t="str">
        <f t="shared" si="55"/>
        <v/>
      </c>
      <c r="S126" s="52">
        <v>0</v>
      </c>
      <c r="T126" s="100" t="str">
        <f t="shared" si="56"/>
        <v/>
      </c>
      <c r="U126" s="101" t="str">
        <f t="shared" si="57"/>
        <v/>
      </c>
      <c r="V126" s="52">
        <v>0</v>
      </c>
      <c r="W126" s="85" t="str">
        <f t="shared" si="58"/>
        <v/>
      </c>
      <c r="X126" s="101" t="str">
        <f t="shared" si="59"/>
        <v/>
      </c>
      <c r="Y126" s="52">
        <v>0</v>
      </c>
      <c r="Z126" s="56" t="str">
        <f t="shared" si="60"/>
        <v/>
      </c>
      <c r="AA126" s="56" t="str">
        <f t="shared" si="61"/>
        <v/>
      </c>
      <c r="AB126" s="56" t="str">
        <f t="shared" si="62"/>
        <v/>
      </c>
      <c r="AC126" s="56" t="str">
        <f t="shared" si="63"/>
        <v/>
      </c>
      <c r="AD126" s="56" t="str">
        <f t="shared" si="64"/>
        <v/>
      </c>
      <c r="AE126" s="40"/>
      <c r="AF126" s="40"/>
      <c r="AG126" s="40"/>
      <c r="AH126" s="56" t="str">
        <f t="shared" si="65"/>
        <v/>
      </c>
      <c r="AI126" s="54"/>
      <c r="AJ126" s="54"/>
      <c r="AK126" s="54"/>
      <c r="AL126" s="54"/>
      <c r="AM126" s="54"/>
    </row>
    <row r="127" spans="1:39">
      <c r="A127" s="45" t="str" cm="1">
        <f t="array" ref="A127">IF(H127="PROJECT", CHAR(10) &amp; "- " &amp; _xlfn.TEXTJOIN(CHAR(10) &amp; "- ", TRUE, _xlfn._xlws.FILTER($I$9:$I$1000, ($B$9:$B$1000=B127) * ($H$9:$H$1000="Topic"))), "")</f>
        <v/>
      </c>
      <c r="B127" s="45" t="str">
        <f t="shared" si="49"/>
        <v/>
      </c>
      <c r="C127" s="93"/>
      <c r="D127" s="46"/>
      <c r="E127" s="58"/>
      <c r="F127" s="65"/>
      <c r="G127" s="53"/>
      <c r="H127" s="53"/>
      <c r="I127" s="50"/>
      <c r="J127" s="51"/>
      <c r="K127" s="127" t="str">
        <f t="shared" si="50"/>
        <v/>
      </c>
      <c r="L127" s="101" t="str">
        <f t="shared" si="51"/>
        <v/>
      </c>
      <c r="M127" s="53">
        <v>0</v>
      </c>
      <c r="N127" s="100" t="str">
        <f t="shared" si="52"/>
        <v/>
      </c>
      <c r="O127" s="101" t="str">
        <f t="shared" si="53"/>
        <v/>
      </c>
      <c r="P127" s="53">
        <v>0</v>
      </c>
      <c r="Q127" s="100" t="str">
        <f t="shared" si="54"/>
        <v/>
      </c>
      <c r="R127" s="101" t="str">
        <f t="shared" si="55"/>
        <v/>
      </c>
      <c r="S127" s="53">
        <v>0</v>
      </c>
      <c r="T127" s="100" t="str">
        <f t="shared" si="56"/>
        <v/>
      </c>
      <c r="U127" s="101" t="str">
        <f t="shared" si="57"/>
        <v/>
      </c>
      <c r="V127" s="53">
        <v>0</v>
      </c>
      <c r="W127" s="85" t="str">
        <f t="shared" si="58"/>
        <v/>
      </c>
      <c r="X127" s="101" t="str">
        <f t="shared" si="59"/>
        <v/>
      </c>
      <c r="Y127" s="53">
        <v>0</v>
      </c>
      <c r="Z127" s="56" t="str">
        <f t="shared" si="60"/>
        <v/>
      </c>
      <c r="AA127" s="56" t="str">
        <f t="shared" si="61"/>
        <v/>
      </c>
      <c r="AB127" s="56" t="str">
        <f t="shared" si="62"/>
        <v/>
      </c>
      <c r="AC127" s="56" t="str">
        <f t="shared" si="63"/>
        <v/>
      </c>
      <c r="AD127" s="56" t="str">
        <f t="shared" si="64"/>
        <v/>
      </c>
      <c r="AE127" s="40"/>
      <c r="AF127" s="40"/>
      <c r="AG127" s="40"/>
      <c r="AH127" s="56" t="str">
        <f t="shared" si="65"/>
        <v/>
      </c>
      <c r="AI127" s="54"/>
      <c r="AJ127" s="54"/>
      <c r="AK127" s="54"/>
      <c r="AL127" s="54"/>
      <c r="AM127" s="54"/>
    </row>
    <row r="128" spans="1:39">
      <c r="A128" s="45" t="str" cm="1">
        <f t="array" ref="A128">IF(H128="PROJECT", CHAR(10) &amp; "- " &amp; _xlfn.TEXTJOIN(CHAR(10) &amp; "- ", TRUE, _xlfn._xlws.FILTER($I$9:$I$1000, ($B$9:$B$1000=B128) * ($H$9:$H$1000="Topic"))), "")</f>
        <v/>
      </c>
      <c r="B128" s="45" t="str">
        <f t="shared" si="49"/>
        <v/>
      </c>
      <c r="C128" s="93"/>
      <c r="D128" s="57"/>
      <c r="E128" s="58"/>
      <c r="F128" s="54"/>
      <c r="G128" s="52"/>
      <c r="H128" s="52"/>
      <c r="I128" s="61"/>
      <c r="J128" s="62"/>
      <c r="K128" s="127" t="str">
        <f t="shared" si="50"/>
        <v/>
      </c>
      <c r="L128" s="101" t="str">
        <f t="shared" si="51"/>
        <v/>
      </c>
      <c r="M128" s="52">
        <v>0</v>
      </c>
      <c r="N128" s="100" t="str">
        <f t="shared" si="52"/>
        <v/>
      </c>
      <c r="O128" s="101" t="str">
        <f t="shared" si="53"/>
        <v/>
      </c>
      <c r="P128" s="52">
        <v>0</v>
      </c>
      <c r="Q128" s="100" t="str">
        <f t="shared" si="54"/>
        <v/>
      </c>
      <c r="R128" s="101" t="str">
        <f t="shared" si="55"/>
        <v/>
      </c>
      <c r="S128" s="52">
        <v>0</v>
      </c>
      <c r="T128" s="100" t="str">
        <f t="shared" si="56"/>
        <v/>
      </c>
      <c r="U128" s="101" t="str">
        <f t="shared" si="57"/>
        <v/>
      </c>
      <c r="V128" s="52">
        <v>0</v>
      </c>
      <c r="W128" s="85" t="str">
        <f t="shared" si="58"/>
        <v/>
      </c>
      <c r="X128" s="101" t="str">
        <f t="shared" si="59"/>
        <v/>
      </c>
      <c r="Y128" s="52">
        <v>0</v>
      </c>
      <c r="Z128" s="56" t="str">
        <f t="shared" si="60"/>
        <v/>
      </c>
      <c r="AA128" s="56" t="str">
        <f t="shared" si="61"/>
        <v/>
      </c>
      <c r="AB128" s="56" t="str">
        <f t="shared" si="62"/>
        <v/>
      </c>
      <c r="AC128" s="56" t="str">
        <f t="shared" si="63"/>
        <v/>
      </c>
      <c r="AD128" s="56" t="str">
        <f t="shared" si="64"/>
        <v/>
      </c>
      <c r="AE128" s="40"/>
      <c r="AF128" s="40"/>
      <c r="AG128" s="40"/>
      <c r="AH128" s="56" t="str">
        <f t="shared" si="65"/>
        <v/>
      </c>
      <c r="AI128" s="54"/>
      <c r="AJ128" s="54"/>
      <c r="AK128" s="54"/>
      <c r="AL128" s="54"/>
      <c r="AM128" s="54"/>
    </row>
    <row r="129" spans="1:39">
      <c r="A129" s="45" t="str" cm="1">
        <f t="array" ref="A129">IF(H129="PROJECT", CHAR(10) &amp; "- " &amp; _xlfn.TEXTJOIN(CHAR(10) &amp; "- ", TRUE, _xlfn._xlws.FILTER($I$9:$I$1000, ($B$9:$B$1000=B129) * ($H$9:$H$1000="Topic"))), "")</f>
        <v/>
      </c>
      <c r="B129" s="45" t="str">
        <f t="shared" si="49"/>
        <v/>
      </c>
      <c r="C129" s="93"/>
      <c r="D129" s="46"/>
      <c r="E129" s="58"/>
      <c r="F129" s="65"/>
      <c r="G129" s="53"/>
      <c r="H129" s="53"/>
      <c r="I129" s="50"/>
      <c r="J129" s="51"/>
      <c r="K129" s="127" t="str">
        <f t="shared" si="50"/>
        <v/>
      </c>
      <c r="L129" s="101" t="str">
        <f t="shared" si="51"/>
        <v/>
      </c>
      <c r="M129" s="53">
        <v>0</v>
      </c>
      <c r="N129" s="100" t="str">
        <f t="shared" si="52"/>
        <v/>
      </c>
      <c r="O129" s="101" t="str">
        <f t="shared" si="53"/>
        <v/>
      </c>
      <c r="P129" s="53">
        <v>0</v>
      </c>
      <c r="Q129" s="100" t="str">
        <f t="shared" si="54"/>
        <v/>
      </c>
      <c r="R129" s="101" t="str">
        <f t="shared" si="55"/>
        <v/>
      </c>
      <c r="S129" s="53">
        <v>0</v>
      </c>
      <c r="T129" s="100" t="str">
        <f t="shared" si="56"/>
        <v/>
      </c>
      <c r="U129" s="101" t="str">
        <f t="shared" si="57"/>
        <v/>
      </c>
      <c r="V129" s="53">
        <v>0</v>
      </c>
      <c r="W129" s="85" t="str">
        <f t="shared" si="58"/>
        <v/>
      </c>
      <c r="X129" s="101" t="str">
        <f t="shared" si="59"/>
        <v/>
      </c>
      <c r="Y129" s="53">
        <v>0</v>
      </c>
      <c r="Z129" s="56" t="str">
        <f t="shared" si="60"/>
        <v/>
      </c>
      <c r="AA129" s="56" t="str">
        <f t="shared" si="61"/>
        <v/>
      </c>
      <c r="AB129" s="56" t="str">
        <f t="shared" si="62"/>
        <v/>
      </c>
      <c r="AC129" s="56" t="str">
        <f t="shared" si="63"/>
        <v/>
      </c>
      <c r="AD129" s="56" t="str">
        <f t="shared" si="64"/>
        <v/>
      </c>
      <c r="AE129" s="40"/>
      <c r="AF129" s="40"/>
      <c r="AG129" s="40"/>
      <c r="AH129" s="56" t="str">
        <f t="shared" si="65"/>
        <v/>
      </c>
      <c r="AI129" s="54"/>
      <c r="AJ129" s="54"/>
      <c r="AK129" s="54"/>
      <c r="AL129" s="54"/>
      <c r="AM129" s="54"/>
    </row>
    <row r="130" spans="1:39">
      <c r="A130" s="45" t="str" cm="1">
        <f t="array" ref="A130">IF(H130="PROJECT", CHAR(10) &amp; "- " &amp; _xlfn.TEXTJOIN(CHAR(10) &amp; "- ", TRUE, _xlfn._xlws.FILTER($I$9:$I$1000, ($B$9:$B$1000=B130) * ($H$9:$H$1000="Topic"))), "")</f>
        <v/>
      </c>
      <c r="B130" s="45" t="str">
        <f t="shared" si="49"/>
        <v/>
      </c>
      <c r="C130" s="93"/>
      <c r="D130" s="57"/>
      <c r="E130" s="58"/>
      <c r="F130" s="54"/>
      <c r="G130" s="52"/>
      <c r="H130" s="52"/>
      <c r="I130" s="61"/>
      <c r="J130" s="62"/>
      <c r="K130" s="127" t="str">
        <f t="shared" si="50"/>
        <v/>
      </c>
      <c r="L130" s="101" t="str">
        <f t="shared" si="51"/>
        <v/>
      </c>
      <c r="M130" s="52">
        <v>0</v>
      </c>
      <c r="N130" s="100" t="str">
        <f t="shared" si="52"/>
        <v/>
      </c>
      <c r="O130" s="101" t="str">
        <f t="shared" si="53"/>
        <v/>
      </c>
      <c r="P130" s="52">
        <v>0</v>
      </c>
      <c r="Q130" s="100" t="str">
        <f t="shared" si="54"/>
        <v/>
      </c>
      <c r="R130" s="101" t="str">
        <f t="shared" si="55"/>
        <v/>
      </c>
      <c r="S130" s="52">
        <v>0</v>
      </c>
      <c r="T130" s="100" t="str">
        <f t="shared" si="56"/>
        <v/>
      </c>
      <c r="U130" s="101" t="str">
        <f t="shared" si="57"/>
        <v/>
      </c>
      <c r="V130" s="52">
        <v>0</v>
      </c>
      <c r="W130" s="85" t="str">
        <f t="shared" si="58"/>
        <v/>
      </c>
      <c r="X130" s="101" t="str">
        <f t="shared" si="59"/>
        <v/>
      </c>
      <c r="Y130" s="52">
        <v>0</v>
      </c>
      <c r="Z130" s="56" t="str">
        <f t="shared" si="60"/>
        <v/>
      </c>
      <c r="AA130" s="56" t="str">
        <f t="shared" si="61"/>
        <v/>
      </c>
      <c r="AB130" s="56" t="str">
        <f t="shared" si="62"/>
        <v/>
      </c>
      <c r="AC130" s="56" t="str">
        <f t="shared" si="63"/>
        <v/>
      </c>
      <c r="AD130" s="56" t="str">
        <f t="shared" si="64"/>
        <v/>
      </c>
      <c r="AE130" s="40"/>
      <c r="AF130" s="40"/>
      <c r="AG130" s="40"/>
      <c r="AH130" s="56" t="str">
        <f t="shared" si="65"/>
        <v/>
      </c>
      <c r="AI130" s="54"/>
      <c r="AJ130" s="54"/>
      <c r="AK130" s="54"/>
      <c r="AL130" s="54"/>
      <c r="AM130" s="54"/>
    </row>
    <row r="131" spans="1:39">
      <c r="A131" s="45" t="str" cm="1">
        <f t="array" ref="A131">IF(H131="PROJECT", CHAR(10) &amp; "- " &amp; _xlfn.TEXTJOIN(CHAR(10) &amp; "- ", TRUE, _xlfn._xlws.FILTER($I$9:$I$1000, ($B$9:$B$1000=B131) * ($H$9:$H$1000="Topic"))), "")</f>
        <v/>
      </c>
      <c r="B131" s="45" t="str">
        <f t="shared" si="49"/>
        <v/>
      </c>
      <c r="C131" s="93"/>
      <c r="D131" s="46"/>
      <c r="E131" s="58"/>
      <c r="F131" s="65"/>
      <c r="G131" s="53"/>
      <c r="H131" s="53"/>
      <c r="I131" s="50"/>
      <c r="J131" s="51"/>
      <c r="K131" s="127" t="str">
        <f t="shared" si="50"/>
        <v/>
      </c>
      <c r="L131" s="101" t="str">
        <f t="shared" si="51"/>
        <v/>
      </c>
      <c r="M131" s="53">
        <v>0</v>
      </c>
      <c r="N131" s="100" t="str">
        <f t="shared" si="52"/>
        <v/>
      </c>
      <c r="O131" s="101" t="str">
        <f t="shared" si="53"/>
        <v/>
      </c>
      <c r="P131" s="53">
        <v>0</v>
      </c>
      <c r="Q131" s="100" t="str">
        <f t="shared" si="54"/>
        <v/>
      </c>
      <c r="R131" s="101" t="str">
        <f t="shared" si="55"/>
        <v/>
      </c>
      <c r="S131" s="53">
        <v>0</v>
      </c>
      <c r="T131" s="100" t="str">
        <f t="shared" si="56"/>
        <v/>
      </c>
      <c r="U131" s="101" t="str">
        <f t="shared" si="57"/>
        <v/>
      </c>
      <c r="V131" s="53">
        <v>0</v>
      </c>
      <c r="W131" s="85" t="str">
        <f t="shared" si="58"/>
        <v/>
      </c>
      <c r="X131" s="101" t="str">
        <f t="shared" si="59"/>
        <v/>
      </c>
      <c r="Y131" s="53">
        <v>0</v>
      </c>
      <c r="Z131" s="56" t="str">
        <f t="shared" si="60"/>
        <v/>
      </c>
      <c r="AA131" s="56" t="str">
        <f t="shared" si="61"/>
        <v/>
      </c>
      <c r="AB131" s="56" t="str">
        <f t="shared" si="62"/>
        <v/>
      </c>
      <c r="AC131" s="56" t="str">
        <f t="shared" si="63"/>
        <v/>
      </c>
      <c r="AD131" s="56" t="str">
        <f t="shared" si="64"/>
        <v/>
      </c>
      <c r="AE131" s="40"/>
      <c r="AF131" s="40"/>
      <c r="AG131" s="40"/>
      <c r="AH131" s="56" t="str">
        <f t="shared" si="65"/>
        <v/>
      </c>
      <c r="AI131" s="54"/>
      <c r="AJ131" s="54"/>
      <c r="AK131" s="54"/>
      <c r="AL131" s="54"/>
      <c r="AM131" s="54"/>
    </row>
    <row r="132" spans="1:39">
      <c r="A132" s="45" t="str" cm="1">
        <f t="array" ref="A132">IF(H132="PROJECT", CHAR(10) &amp; "- " &amp; _xlfn.TEXTJOIN(CHAR(10) &amp; "- ", TRUE, _xlfn._xlws.FILTER($I$9:$I$1000, ($B$9:$B$1000=B132) * ($H$9:$H$1000="Topic"))), "")</f>
        <v/>
      </c>
      <c r="B132" s="45" t="str">
        <f t="shared" si="49"/>
        <v/>
      </c>
      <c r="C132" s="93"/>
      <c r="D132" s="57"/>
      <c r="E132" s="58"/>
      <c r="F132" s="54"/>
      <c r="G132" s="52"/>
      <c r="H132" s="52"/>
      <c r="I132" s="61"/>
      <c r="J132" s="62"/>
      <c r="K132" s="127" t="str">
        <f t="shared" si="50"/>
        <v/>
      </c>
      <c r="L132" s="101" t="str">
        <f t="shared" si="51"/>
        <v/>
      </c>
      <c r="M132" s="52">
        <v>0</v>
      </c>
      <c r="N132" s="100" t="str">
        <f t="shared" si="52"/>
        <v/>
      </c>
      <c r="O132" s="101" t="str">
        <f t="shared" si="53"/>
        <v/>
      </c>
      <c r="P132" s="52">
        <v>0</v>
      </c>
      <c r="Q132" s="100" t="str">
        <f t="shared" si="54"/>
        <v/>
      </c>
      <c r="R132" s="101" t="str">
        <f t="shared" si="55"/>
        <v/>
      </c>
      <c r="S132" s="52">
        <v>0</v>
      </c>
      <c r="T132" s="100" t="str">
        <f t="shared" si="56"/>
        <v/>
      </c>
      <c r="U132" s="101" t="str">
        <f t="shared" si="57"/>
        <v/>
      </c>
      <c r="V132" s="52">
        <v>0</v>
      </c>
      <c r="W132" s="85" t="str">
        <f t="shared" si="58"/>
        <v/>
      </c>
      <c r="X132" s="101" t="str">
        <f t="shared" si="59"/>
        <v/>
      </c>
      <c r="Y132" s="52">
        <v>0</v>
      </c>
      <c r="Z132" s="56" t="str">
        <f t="shared" si="60"/>
        <v/>
      </c>
      <c r="AA132" s="56" t="str">
        <f t="shared" si="61"/>
        <v/>
      </c>
      <c r="AB132" s="56" t="str">
        <f t="shared" si="62"/>
        <v/>
      </c>
      <c r="AC132" s="56" t="str">
        <f t="shared" si="63"/>
        <v/>
      </c>
      <c r="AD132" s="56" t="str">
        <f t="shared" si="64"/>
        <v/>
      </c>
      <c r="AE132" s="40"/>
      <c r="AF132" s="40"/>
      <c r="AG132" s="40"/>
      <c r="AH132" s="56" t="str">
        <f t="shared" si="65"/>
        <v/>
      </c>
      <c r="AI132" s="54"/>
      <c r="AJ132" s="54"/>
      <c r="AK132" s="54"/>
      <c r="AL132" s="54"/>
      <c r="AM132" s="54"/>
    </row>
    <row r="133" spans="1:39">
      <c r="A133" s="45" t="str" cm="1">
        <f t="array" ref="A133">IF(H133="PROJECT", CHAR(10) &amp; "- " &amp; _xlfn.TEXTJOIN(CHAR(10) &amp; "- ", TRUE, _xlfn._xlws.FILTER($I$9:$I$1000, ($B$9:$B$1000=B133) * ($H$9:$H$1000="Topic"))), "")</f>
        <v/>
      </c>
      <c r="B133" s="45" t="str">
        <f t="shared" si="49"/>
        <v/>
      </c>
      <c r="C133" s="93"/>
      <c r="D133" s="46"/>
      <c r="E133" s="58"/>
      <c r="F133" s="65"/>
      <c r="G133" s="53"/>
      <c r="H133" s="53"/>
      <c r="I133" s="50"/>
      <c r="J133" s="51"/>
      <c r="K133" s="127" t="str">
        <f t="shared" si="50"/>
        <v/>
      </c>
      <c r="L133" s="101" t="str">
        <f t="shared" si="51"/>
        <v/>
      </c>
      <c r="M133" s="53">
        <v>0</v>
      </c>
      <c r="N133" s="100" t="str">
        <f t="shared" si="52"/>
        <v/>
      </c>
      <c r="O133" s="101" t="str">
        <f t="shared" si="53"/>
        <v/>
      </c>
      <c r="P133" s="53">
        <v>0</v>
      </c>
      <c r="Q133" s="100" t="str">
        <f t="shared" si="54"/>
        <v/>
      </c>
      <c r="R133" s="101" t="str">
        <f t="shared" si="55"/>
        <v/>
      </c>
      <c r="S133" s="53">
        <v>0</v>
      </c>
      <c r="T133" s="100" t="str">
        <f t="shared" si="56"/>
        <v/>
      </c>
      <c r="U133" s="101" t="str">
        <f t="shared" si="57"/>
        <v/>
      </c>
      <c r="V133" s="53">
        <v>0</v>
      </c>
      <c r="W133" s="85" t="str">
        <f t="shared" si="58"/>
        <v/>
      </c>
      <c r="X133" s="101" t="str">
        <f t="shared" si="59"/>
        <v/>
      </c>
      <c r="Y133" s="53">
        <v>0</v>
      </c>
      <c r="Z133" s="56" t="str">
        <f t="shared" si="60"/>
        <v/>
      </c>
      <c r="AA133" s="56" t="str">
        <f t="shared" si="61"/>
        <v/>
      </c>
      <c r="AB133" s="56" t="str">
        <f t="shared" si="62"/>
        <v/>
      </c>
      <c r="AC133" s="56" t="str">
        <f t="shared" si="63"/>
        <v/>
      </c>
      <c r="AD133" s="56" t="str">
        <f t="shared" si="64"/>
        <v/>
      </c>
      <c r="AE133" s="40"/>
      <c r="AF133" s="40"/>
      <c r="AG133" s="40"/>
      <c r="AH133" s="56" t="str">
        <f t="shared" si="65"/>
        <v/>
      </c>
      <c r="AI133" s="54"/>
      <c r="AJ133" s="54"/>
      <c r="AK133" s="54"/>
      <c r="AL133" s="54"/>
      <c r="AM133" s="54"/>
    </row>
    <row r="134" spans="1:39">
      <c r="A134" s="45" t="str" cm="1">
        <f t="array" ref="A134">IF(H134="PROJECT", CHAR(10) &amp; "- " &amp; _xlfn.TEXTJOIN(CHAR(10) &amp; "- ", TRUE, _xlfn._xlws.FILTER($I$9:$I$1000, ($B$9:$B$1000=B134) * ($H$9:$H$1000="Topic"))), "")</f>
        <v/>
      </c>
      <c r="B134" s="45" t="str">
        <f t="shared" si="49"/>
        <v/>
      </c>
      <c r="C134" s="93"/>
      <c r="D134" s="57"/>
      <c r="E134" s="58"/>
      <c r="F134" s="54"/>
      <c r="G134" s="52"/>
      <c r="H134" s="52"/>
      <c r="I134" s="61"/>
      <c r="J134" s="62"/>
      <c r="K134" s="127" t="str">
        <f t="shared" si="50"/>
        <v/>
      </c>
      <c r="L134" s="101" t="str">
        <f t="shared" si="51"/>
        <v/>
      </c>
      <c r="M134" s="52">
        <v>0</v>
      </c>
      <c r="N134" s="100" t="str">
        <f t="shared" si="52"/>
        <v/>
      </c>
      <c r="O134" s="101" t="str">
        <f t="shared" si="53"/>
        <v/>
      </c>
      <c r="P134" s="52">
        <v>0</v>
      </c>
      <c r="Q134" s="100" t="str">
        <f t="shared" si="54"/>
        <v/>
      </c>
      <c r="R134" s="101" t="str">
        <f t="shared" si="55"/>
        <v/>
      </c>
      <c r="S134" s="52">
        <v>0</v>
      </c>
      <c r="T134" s="100" t="str">
        <f t="shared" si="56"/>
        <v/>
      </c>
      <c r="U134" s="101" t="str">
        <f t="shared" si="57"/>
        <v/>
      </c>
      <c r="V134" s="52">
        <v>0</v>
      </c>
      <c r="W134" s="85" t="str">
        <f t="shared" si="58"/>
        <v/>
      </c>
      <c r="X134" s="101" t="str">
        <f t="shared" si="59"/>
        <v/>
      </c>
      <c r="Y134" s="52">
        <v>0</v>
      </c>
      <c r="Z134" s="56" t="str">
        <f t="shared" si="60"/>
        <v/>
      </c>
      <c r="AA134" s="56" t="str">
        <f t="shared" si="61"/>
        <v/>
      </c>
      <c r="AB134" s="56" t="str">
        <f t="shared" si="62"/>
        <v/>
      </c>
      <c r="AC134" s="56" t="str">
        <f t="shared" si="63"/>
        <v/>
      </c>
      <c r="AD134" s="56" t="str">
        <f t="shared" si="64"/>
        <v/>
      </c>
      <c r="AE134" s="40"/>
      <c r="AF134" s="40"/>
      <c r="AG134" s="40"/>
      <c r="AH134" s="56" t="str">
        <f t="shared" si="65"/>
        <v/>
      </c>
      <c r="AI134" s="54"/>
      <c r="AJ134" s="54"/>
      <c r="AK134" s="54"/>
      <c r="AL134" s="54"/>
      <c r="AM134" s="54"/>
    </row>
    <row r="135" spans="1:39">
      <c r="A135" s="45" t="str" cm="1">
        <f t="array" ref="A135">IF(H135="PROJECT", CHAR(10) &amp; "- " &amp; _xlfn.TEXTJOIN(CHAR(10) &amp; "- ", TRUE, _xlfn._xlws.FILTER($I$9:$I$1000, ($B$9:$B$1000=B135) * ($H$9:$H$1000="Topic"))), "")</f>
        <v/>
      </c>
      <c r="B135" s="45" t="str">
        <f t="shared" si="49"/>
        <v/>
      </c>
      <c r="C135" s="93"/>
      <c r="D135" s="46"/>
      <c r="E135" s="58"/>
      <c r="F135" s="65"/>
      <c r="G135" s="53"/>
      <c r="H135" s="53"/>
      <c r="I135" s="50"/>
      <c r="J135" s="51"/>
      <c r="K135" s="127" t="str">
        <f t="shared" si="50"/>
        <v/>
      </c>
      <c r="L135" s="101" t="str">
        <f t="shared" si="51"/>
        <v/>
      </c>
      <c r="M135" s="53">
        <v>0</v>
      </c>
      <c r="N135" s="100" t="str">
        <f t="shared" si="52"/>
        <v/>
      </c>
      <c r="O135" s="101" t="str">
        <f t="shared" si="53"/>
        <v/>
      </c>
      <c r="P135" s="53">
        <v>0</v>
      </c>
      <c r="Q135" s="100" t="str">
        <f t="shared" si="54"/>
        <v/>
      </c>
      <c r="R135" s="101" t="str">
        <f t="shared" si="55"/>
        <v/>
      </c>
      <c r="S135" s="53">
        <v>0</v>
      </c>
      <c r="T135" s="100" t="str">
        <f t="shared" si="56"/>
        <v/>
      </c>
      <c r="U135" s="101" t="str">
        <f t="shared" si="57"/>
        <v/>
      </c>
      <c r="V135" s="53">
        <v>0</v>
      </c>
      <c r="W135" s="85" t="str">
        <f t="shared" si="58"/>
        <v/>
      </c>
      <c r="X135" s="101" t="str">
        <f t="shared" si="59"/>
        <v/>
      </c>
      <c r="Y135" s="53">
        <v>0</v>
      </c>
      <c r="Z135" s="56" t="str">
        <f t="shared" si="60"/>
        <v/>
      </c>
      <c r="AA135" s="56" t="str">
        <f t="shared" si="61"/>
        <v/>
      </c>
      <c r="AB135" s="56" t="str">
        <f t="shared" si="62"/>
        <v/>
      </c>
      <c r="AC135" s="56" t="str">
        <f t="shared" si="63"/>
        <v/>
      </c>
      <c r="AD135" s="56" t="str">
        <f t="shared" si="64"/>
        <v/>
      </c>
      <c r="AE135" s="40"/>
      <c r="AF135" s="40"/>
      <c r="AG135" s="40"/>
      <c r="AH135" s="56" t="str">
        <f t="shared" si="65"/>
        <v/>
      </c>
      <c r="AI135" s="54"/>
      <c r="AJ135" s="54"/>
      <c r="AK135" s="54"/>
      <c r="AL135" s="54"/>
      <c r="AM135" s="54"/>
    </row>
    <row r="136" spans="1:39">
      <c r="A136" s="45" t="str" cm="1">
        <f t="array" ref="A136">IF(H136="PROJECT", CHAR(10) &amp; "- " &amp; _xlfn.TEXTJOIN(CHAR(10) &amp; "- ", TRUE, _xlfn._xlws.FILTER($I$9:$I$1000, ($B$9:$B$1000=B136) * ($H$9:$H$1000="Topic"))), "")</f>
        <v/>
      </c>
      <c r="B136" s="45" t="str">
        <f t="shared" si="49"/>
        <v/>
      </c>
      <c r="C136" s="93"/>
      <c r="D136" s="57"/>
      <c r="E136" s="58"/>
      <c r="F136" s="54"/>
      <c r="G136" s="52"/>
      <c r="H136" s="52"/>
      <c r="I136" s="61"/>
      <c r="J136" s="62"/>
      <c r="K136" s="127" t="str">
        <f t="shared" si="50"/>
        <v/>
      </c>
      <c r="L136" s="101" t="str">
        <f t="shared" si="51"/>
        <v/>
      </c>
      <c r="M136" s="52">
        <v>0</v>
      </c>
      <c r="N136" s="100" t="str">
        <f t="shared" si="52"/>
        <v/>
      </c>
      <c r="O136" s="101" t="str">
        <f t="shared" si="53"/>
        <v/>
      </c>
      <c r="P136" s="52">
        <v>0</v>
      </c>
      <c r="Q136" s="100" t="str">
        <f t="shared" si="54"/>
        <v/>
      </c>
      <c r="R136" s="101" t="str">
        <f t="shared" si="55"/>
        <v/>
      </c>
      <c r="S136" s="52">
        <v>0</v>
      </c>
      <c r="T136" s="100" t="str">
        <f t="shared" si="56"/>
        <v/>
      </c>
      <c r="U136" s="101" t="str">
        <f t="shared" si="57"/>
        <v/>
      </c>
      <c r="V136" s="52">
        <v>0</v>
      </c>
      <c r="W136" s="85" t="str">
        <f t="shared" si="58"/>
        <v/>
      </c>
      <c r="X136" s="101" t="str">
        <f t="shared" si="59"/>
        <v/>
      </c>
      <c r="Y136" s="52">
        <v>0</v>
      </c>
      <c r="Z136" s="56" t="str">
        <f t="shared" si="60"/>
        <v/>
      </c>
      <c r="AA136" s="56" t="str">
        <f t="shared" si="61"/>
        <v/>
      </c>
      <c r="AB136" s="56" t="str">
        <f t="shared" si="62"/>
        <v/>
      </c>
      <c r="AC136" s="56" t="str">
        <f t="shared" si="63"/>
        <v/>
      </c>
      <c r="AD136" s="56" t="str">
        <f t="shared" si="64"/>
        <v/>
      </c>
      <c r="AE136" s="40"/>
      <c r="AF136" s="40"/>
      <c r="AG136" s="40"/>
      <c r="AH136" s="56" t="str">
        <f t="shared" si="65"/>
        <v/>
      </c>
      <c r="AI136" s="54"/>
      <c r="AJ136" s="54"/>
      <c r="AK136" s="54"/>
      <c r="AL136" s="54"/>
      <c r="AM136" s="54"/>
    </row>
    <row r="137" spans="1:39">
      <c r="A137" s="45" t="str" cm="1">
        <f t="array" ref="A137">IF(H137="PROJECT", CHAR(10) &amp; "- " &amp; _xlfn.TEXTJOIN(CHAR(10) &amp; "- ", TRUE, _xlfn._xlws.FILTER($I$9:$I$1000, ($B$9:$B$1000=B137) * ($H$9:$H$1000="Topic"))), "")</f>
        <v/>
      </c>
      <c r="B137" s="45" t="str">
        <f t="shared" si="49"/>
        <v/>
      </c>
      <c r="C137" s="93"/>
      <c r="D137" s="46"/>
      <c r="E137" s="58"/>
      <c r="F137" s="65"/>
      <c r="G137" s="53"/>
      <c r="H137" s="53"/>
      <c r="I137" s="50"/>
      <c r="J137" s="51"/>
      <c r="K137" s="127" t="str">
        <f t="shared" ref="K137:K168" si="66">IF(H137="Topic",
"[ROLE] Friendly tutor specializing in " &amp; $I$2 &amp; " | " &amp;
"[TOPIC] " &amp; I137 &amp; " | " &amp;
"[LEVEL] " &amp; G137 &amp; " | " &amp;
"[COUNT] " &amp; D137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$C137 &amp; " lines of EXECUTABLE code (STRICT: Do NOT count comments or blank lines). - NEVER exceed this limit. | " &amp;
"[FUNCTION RULE] Rule: " &amp; IF(G137="Beginner","Focus strictly on flat linear scripts, variables, print statements, and primitive data types. DO NOT use custom def functions.", IF(G137="Intermediate",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F137 &amp; " | Stage 1 📖 Practice | " &amp; IF($I$3="", $I$2, $I$2&amp; " - " &amp;$I$3) &amp; " | 📊 Level: " &amp; G137 &amp; " | 🌐 Coding5s.com" &amp; CHAR(10) &amp; "**Concept:** " &amp; J137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D137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IF(AJ137&lt;&gt;"", AJ137,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IF(H137="PROJECT", Z137, ""))</f>
        <v/>
      </c>
      <c r="L137" s="101" t="str">
        <f t="shared" ref="L137:L168" si="67">IF(OR(H137="Topic", UPPER(H137)="PROJECT"),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IF(UPPER(H137)="PROJECT", "building a PROJECT: " &amp; I137 &amp; ". Topics applied in this project: " &amp; A137 &amp; ". Project objective: " &amp; J137, "learning: " &amp; I137 &amp; ". Topic details: " &amp; J137)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IF(G137="Beginner", "Evaluate based on basic print statements, data structures, and conditional logic. Do NOT expect decorators, generators, or functions unless explicitly demanded.", IF(G137="Intermediate",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IF(AJ137&lt;&gt;"", "[MENTOR CONTEXT ALERT] Be aware of the following infrastructure limitation for this exercise: " &amp; AJ137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IF(UPPER(H137)="PROJECT",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IF(UPPER(H137)="PROJECT",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IF(UPPER(H137)="PROJECT", "Project #", "Topic #") &amp; F137 &amp; " | Practice | " &amp; IF($I$3="", $I$2, $I$2&amp; " - " &amp;$I$3) &amp; " | 📊 Level: " &amp; G137 &amp; CHAR(10) &amp; "**" &amp; IF(UPPER(H137)="PROJECT", "Project", "Topic") &amp; ":** " &amp; I137 &amp; CHAR(10) &amp; "---" &amp; CHAR(10) &amp; " | " &amp;
"[FOOTER RULE - STRICT] End your response with: '--- ⚡ *Coding5s Mentor System — Eliminating Epistemic Debt*' | ","")</f>
        <v/>
      </c>
      <c r="M137" s="53">
        <v>0</v>
      </c>
      <c r="N137" s="100" t="str">
        <f t="shared" ref="N137:N168" si="68">IF(H137="Topic",
"[ROLE] Careless " &amp; $I$2 &amp; " Developer | " &amp;
"[TASK] Generate debugging challenges in " &amp; $I$2 &amp; " | | " &amp;
"[TOPIC] " &amp; I137 &amp; " | | " &amp;
"[LEVEL] " &amp; G137 &amp; "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2 🐛 Debug | " &amp; IF($I$3="", $I$2, $I$2&amp; " - " &amp;$I$3) &amp; " | 📊 Level: " &amp; G137 &amp; " | 🌐 Coding5s.com" &amp; CHAR(10) &amp; "Concept: " &amp; J137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IF(G137="Beginner", "5–15", IF(G137="Intermediate",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D137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IF(H137="PROJECT", AA137, ""))</f>
        <v/>
      </c>
      <c r="O137" s="101" t="str">
        <f t="shared" ref="O137:O168" si="69">IF(OR(H137="Topic", UPPER(H137)="PROJECT"),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IF(UPPER(H137)="PROJECT", "PROJECT: " &amp; I137 &amp; ". Topics involved: " &amp; A137 &amp; ". Project objective: " &amp; J137, "TOPIC: " &amp; I137 &amp; ". Topic details: " &amp; J137)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IF(UPPER(H137)="PROJECT", "Project #", "Topic #") &amp; F137 &amp; " | Debug | " &amp; IF($I$3="", $I$2, $I$2&amp; " - " &amp;$I$3) &amp; " | 📊 Level: " &amp; G137 &amp; CHAR(10) &amp; "**" &amp; IF(UPPER(H137)="PROJECT", "Project", "Topic") &amp; ":** " &amp; I137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7" s="53">
        <v>0</v>
      </c>
      <c r="Q137" s="100" t="str">
        <f t="shared" ref="Q137:Q168" si="70">IF(H137="Topic",
"[ROLE] Tech Lead | " &amp;
"[TASK] Assign incomplete " &amp; $I$2 &amp; " script challenges | " &amp;
"[TOPIC] " &amp; I137 &amp; " | " &amp;
"[LEVEL] " &amp; G137 &amp;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3 🧩 Complete | " &amp; IF($I$3="", $I$2, $I$2&amp; " - " &amp;$I$3) &amp; " | 📊 Level: " &amp; G137 &amp; " | 🌐 Coding5s.com" &amp; CHAR(10) &amp; "**Concept:** " &amp; J137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IF(G137="Beginner","5–15", IF(G137="Intermediate","10–25","15–35"))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D137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I137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IF(G137="Beginner", "Clear explicit hint (no code) | ", IF(G137="Intermediate",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IF(H137="PROJECT", AB137, ""))</f>
        <v/>
      </c>
      <c r="R137" s="101" t="str">
        <f t="shared" ref="R137:R168" si="71">IF(OR(H137="Topic", UPPER(H137)="PROJECT"),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IF(UPPER(H137)="PROJECT", "PROJECT: " &amp; I137 &amp; ". Topics involved: " &amp; A137 &amp; ". Project objective: " &amp; J137, "TOPIC: " &amp; I137 &amp; ". Topic details: " &amp; J137)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IF(UPPER(H137)="PROJECT", "Project #", "Topic #") &amp; F137 &amp; " | Complete | " &amp; IF($I$3="", $I$2, $I$2&amp; " - " &amp;$I$3) &amp; " | 📊 Level: " &amp; G137 &amp; CHAR(10) &amp; "**" &amp; IF(UPPER(H137)="PROJECT", "Project", "Topic") &amp; ":** " &amp; I137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7" s="53">
        <v>0</v>
      </c>
      <c r="T137" s="100" t="str">
        <f t="shared" ref="T137:T168" si="72">IF(H137="Topic",
"[ROLE] Tech Lead | " &amp;
"[TASK] Provide intentionally messy but functional code for learning debugging and improvement | " &amp;
"[TOPIC] " &amp; I137 &amp; " | " &amp;
"[LEVEL] " &amp; G137 &amp; " | " &amp;
"[COUNT] " &amp; D137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F137 &amp; " | Stage 4 🧹 Refactor | " &amp; IF($I$3="", $I$2, $I$2&amp; " - " &amp;$I$3) &amp; " | 📊 Level: " &amp; G137 &amp; " | 🌐 Coding5s.com" &amp; CHAR(10) &amp; "**Concept:** " &amp; J137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D137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IF(G137="Beginner", "5–15", IF(G137="Intermediate",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IF(H137="PROJECT", AC137, ""))</f>
        <v/>
      </c>
      <c r="U137" s="101" t="str">
        <f t="shared" ref="U137:U168" si="73">IF(OR(H137="Topic", UPPER(H137)="PROJECT"),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IF(UPPER(H137)="PROJECT", "PROJECT: " &amp; I137 &amp; ". Topics involved: " &amp; A137 &amp; ". Project objective: " &amp; J137, "TOPIC: " &amp; I137 &amp; ". Topic details: " &amp; J137)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IF(UPPER(H137)="PROJECT", "Project #", "Topic #") &amp; F137 &amp; " | Refactor | " &amp; IF($I$3="", $I$2, $I$2&amp; " - " &amp;$I$3) &amp; " | 📊 Level: " &amp; G137 &amp; CHAR(10) &amp; "**" &amp; IF(UPPER(H137)="PROJECT", "Project", "Topic") &amp; ":** " &amp; I137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7" s="53">
        <v>0</v>
      </c>
      <c r="W137" s="85" t="str">
        <f t="shared" ref="W137:W168" si="74">IF(H137="Topic",
"[ROLE] Tech Product Manager assigning a " &amp; $I$2 &amp; " Jira Ticket | " &amp;
"[TASK] Provide a guided implementation exercise with full solution for learning purposes | " &amp;
"[TOPIC] " &amp; I137 &amp; " | " &amp;
"[LEVEL] " &amp; G137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F137 &amp; " | Stage 5 | " &amp; IF($I$3="", $I$2, $I$2&amp; " - " &amp;$I$3) &amp; " | 📊 Level: " &amp; G137 &amp; " | 🌐 Coding5s.com" &amp; CHAR(10) &amp; "**Concept:** " &amp; J137 &amp; CHAR(10) &amp; "---" &amp; CHAR(10) &amp; " | " &amp;
"[FUNCTIONAL_STRUCTURE_POLICY] Rule: " &amp; IF(G137="Beginner", "Use simple scripts or minimal functions. ", IF(G137="Intermediate",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IF(G137="Beginner", "10–20", IF(G137="Intermediate", "15–30", "25–40")) &amp; " lines of EXECUTABLE code (STRICT) - V1.1 MUST be between " &amp; IF(G137="Beginner", "15–30", IF(G137="Intermediate",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IF(H137="PROJECT", AD137, ""))</f>
        <v/>
      </c>
      <c r="X137" s="101" t="str">
        <f t="shared" ref="X137:X168" si="75">IF(OR(H137="Topic", UPPER(H137)="PROJECT"),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IF(UPPER(H137)="PROJECT", "PROJECT: " &amp; I137 &amp; ". Topics integrated: " &amp; A137 &amp; ". Business Goal: " &amp; J137, "TOPIC: " &amp; I137 &amp; ". Goal: " &amp; J137)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IF(UPPER(H137)="PROJECT", "Project #", "Topic #") &amp; F137 &amp; " | Extend | " &amp; IF($I$3="", $I$2, $I$2&amp; " - " &amp;$I$3) &amp; " | 📊 Level: " &amp; G137 &amp; CHAR(10) &amp; "**" &amp; IF(UPPER(H137)="PROJECT", "Project", "Topic") &amp; ":** " &amp; I137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7" s="53">
        <v>0</v>
      </c>
      <c r="Z137" s="56" t="str">
        <f t="shared" ref="Z137:Z168" si="76">IF(H137&lt;&gt;"PROJECT","",
"[TASK] Teach through a practical " &amp; $I$2 &amp; " - " &amp; $I$3 &amp; " project following the micro-learning methodology, acting as a supportive tutor, creating a project about  " &amp; I137 &amp; " | " &amp;
"[TOPICS USED] " &amp; A137 &amp; " | " &amp;
"[LEVEL] " &amp; G137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IF(G137="Beginner", "25–40", IF(G137="Intermediate",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F137 &amp; " | Stage 1 | " &amp; IF($I$3="", $I$2, $I$2&amp; " - " &amp;$I$3) &amp; " | 📊 Level: " &amp; G137 &amp; " | 🌐 Coding5s.com" &amp; CHAR(10) &amp; "**Project:** " &amp; J137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7" s="56" t="str">
        <f t="shared" ref="AA137:AA168" si="77">IF(H137&lt;&gt;"PROJECT","",
"[ROLE] Careless " &amp; $I$2 &amp; " Developer | " &amp;
"[TASK] Generate debugging project in " &amp; $I$2 &amp; " | " &amp;
"[PROJECT] " &amp; I137 &amp; " | " &amp;
"[TOPICS USED] " &amp; A137 &amp; " | " &amp;
"[LEVEL] " &amp; G137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F137 &amp; " | Stage 2 | " &amp; IF($I$3="", $I$2, $I$2&amp; " - " &amp;$I$3) &amp; " | 📊 Level: " &amp; G137 &amp; " | 🌐 Coding5s.com" &amp; CHAR(10) &amp; "Project: " &amp; J137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AE135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IF(G137="Beginner", "25–40", IF(G137="Intermediate", "30–60", "40–100")) &amp; " lines of EXECUTABLE code (STRICT: Do NOT count blank lines towards this limit) - Multi-step flow - 2–4 functions ONLY - main() as entry point " &amp; IF(G137&lt;&gt;"Advanced",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7" s="56" t="str">
        <f t="shared" ref="AB137:AB168" si="78">IF(H137&lt;&gt;"PROJECT","",
"[ROLE] Tech Lead | " &amp;
"[TASK] Assign incomplete project script | " &amp;
"[PROJECT] " &amp; I137 &amp; " | " &amp;
"[TOPICS USED] " &amp; A137 &amp; " | " &amp;
"[LEVEL] " &amp; G137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F137 &amp; " | Stage 3 | " &amp; IF($I$3="", $I$2, $I$2&amp; " - " &amp;$I$3) &amp; " | 📊 Level: " &amp; G137 &amp; " | 🌐 Coding5s.com" &amp; CHAR(10) &amp; "**Project:** " &amp; J137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IF(G137="Beginner","25–40", IF(G137="Intermediate","30–60","40–100"))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7" s="56" t="str">
        <f t="shared" ref="AC137:AC168" si="79">IF(H137&lt;&gt;"PROJECT","",
"[ROLE] Tech Lead | " &amp;
"[TASK] Provide a messy but functional project for refactoring | " &amp;
"[PROJECT] " &amp; I137 &amp; " | " &amp;
"[TOPICS USED] " &amp; A137 &amp; " | " &amp;
"[LEVEL] " &amp; G137 &amp; " | " &amp;
"[PERSONA RULE] Act as a Tech Lead. A junior wrote this working but messy code. Tone: professional but exhausted | " &amp;
"[HEADER RULE - STRICT] You MUST start your entire response EXACTLY with this markdown block (do not print anything before it):" &amp; CHAR(10) &amp; "### 🚀 Project #" &amp; F137 &amp; " | Stage 4 | " &amp; IF($I$3="", $I$2, $I$2&amp; " - " &amp;$I$3) &amp; " | 📊 Level: " &amp; G137 &amp; " | 🌐 Coding5s.com" &amp; CHAR(10) &amp; "**Project:** " &amp; J137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IF(G137="Beginner", "25–40", IF(G137="Intermediate",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7" s="56" t="str">
        <f t="shared" ref="AD137:AD168" si="80">IF(H137&lt;&gt;"PROJECT","",
"[ROLE] Tech Product Manager assigning a " &amp; $I$2 &amp; " Jira Ticket | " &amp;
"[TASK] Provide a guided project implementation with full solution | " &amp;
"[PROJECT] " &amp; I137 &amp; " | " &amp;
"[TOPICS USED] " &amp; A137 &amp; " | " &amp;
"[LEVEL] " &amp; G137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F137 &amp; " | Stage 5 | " &amp; IF($I$3="", $I$2, $I$2&amp; " - " &amp;$I$3) &amp; " | 📊 Level: " &amp; G137 &amp; " | 🌐 Coding5s.com" &amp; CHAR(10) &amp; "**Project:** " &amp; J137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IF(G137="Beginner", "20–35", IF(G137="Intermediate", "30–50", "45–70")) &amp; " lines of EXECUTABLE code (STRICT) - V1.1 MUST be between " &amp; IF(G137="Beginner", "30–50", IF(G137="Intermediate",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IF(G137="Beginner", "Avoid complex structure. ", IF(G137="Intermediate",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7" s="40"/>
      <c r="AF137" s="40"/>
      <c r="AG137" s="40"/>
      <c r="AH137" s="56" t="str">
        <f t="shared" ref="AH137:AH168" si="81">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82">IF(H138="","",IF(AND(H138="Topic",H137="PROJECT"),B137+1,IF(H138="PROJECT",B137,IF(AND(H138="Topic",H137="Topic"),B137,B137+1))))</f>
        <v/>
      </c>
      <c r="C138" s="93"/>
      <c r="D138" s="57"/>
      <c r="E138" s="58"/>
      <c r="F138" s="54"/>
      <c r="G138" s="52"/>
      <c r="H138" s="52"/>
      <c r="I138" s="61"/>
      <c r="J138" s="62"/>
      <c r="K138" s="127" t="str">
        <f t="shared" si="66"/>
        <v/>
      </c>
      <c r="L138" s="101" t="str">
        <f t="shared" si="67"/>
        <v/>
      </c>
      <c r="M138" s="52">
        <v>0</v>
      </c>
      <c r="N138" s="100" t="str">
        <f t="shared" si="68"/>
        <v/>
      </c>
      <c r="O138" s="101" t="str">
        <f t="shared" si="69"/>
        <v/>
      </c>
      <c r="P138" s="52">
        <v>0</v>
      </c>
      <c r="Q138" s="100" t="str">
        <f t="shared" si="70"/>
        <v/>
      </c>
      <c r="R138" s="101" t="str">
        <f t="shared" si="71"/>
        <v/>
      </c>
      <c r="S138" s="52">
        <v>0</v>
      </c>
      <c r="T138" s="100" t="str">
        <f t="shared" si="72"/>
        <v/>
      </c>
      <c r="U138" s="101" t="str">
        <f t="shared" si="73"/>
        <v/>
      </c>
      <c r="V138" s="52">
        <v>0</v>
      </c>
      <c r="W138" s="85" t="str">
        <f t="shared" si="74"/>
        <v/>
      </c>
      <c r="X138" s="101" t="str">
        <f t="shared" si="75"/>
        <v/>
      </c>
      <c r="Y138" s="52">
        <v>0</v>
      </c>
      <c r="Z138" s="56" t="str">
        <f t="shared" si="76"/>
        <v/>
      </c>
      <c r="AA138" s="56" t="str">
        <f t="shared" si="77"/>
        <v/>
      </c>
      <c r="AB138" s="56" t="str">
        <f t="shared" si="78"/>
        <v/>
      </c>
      <c r="AC138" s="56" t="str">
        <f t="shared" si="79"/>
        <v/>
      </c>
      <c r="AD138" s="56" t="str">
        <f t="shared" si="80"/>
        <v/>
      </c>
      <c r="AE138" s="40"/>
      <c r="AF138" s="40"/>
      <c r="AG138" s="40"/>
      <c r="AH138" s="56" t="str">
        <f t="shared" si="81"/>
        <v/>
      </c>
      <c r="AI138" s="54"/>
      <c r="AJ138" s="54"/>
      <c r="AK138" s="54"/>
      <c r="AL138" s="54"/>
      <c r="AM138" s="54"/>
    </row>
    <row r="139" spans="1:39">
      <c r="A139" s="45" t="str" cm="1">
        <f t="array" ref="A139">IF(H139="PROJECT", CHAR(10) &amp; "- " &amp; _xlfn.TEXTJOIN(CHAR(10) &amp; "- ", TRUE, _xlfn._xlws.FILTER($I$9:$I$1000, ($B$9:$B$1000=B139) * ($H$9:$H$1000="Topic"))), "")</f>
        <v/>
      </c>
      <c r="B139" s="45" t="str">
        <f t="shared" si="82"/>
        <v/>
      </c>
      <c r="C139" s="93"/>
      <c r="D139" s="46"/>
      <c r="E139" s="58"/>
      <c r="F139" s="65"/>
      <c r="G139" s="53"/>
      <c r="H139" s="53"/>
      <c r="I139" s="50"/>
      <c r="J139" s="51"/>
      <c r="K139" s="127" t="str">
        <f t="shared" si="66"/>
        <v/>
      </c>
      <c r="L139" s="101" t="str">
        <f t="shared" si="67"/>
        <v/>
      </c>
      <c r="M139" s="53">
        <v>0</v>
      </c>
      <c r="N139" s="100" t="str">
        <f t="shared" si="68"/>
        <v/>
      </c>
      <c r="O139" s="101" t="str">
        <f t="shared" si="69"/>
        <v/>
      </c>
      <c r="P139" s="53">
        <v>0</v>
      </c>
      <c r="Q139" s="100" t="str">
        <f t="shared" si="70"/>
        <v/>
      </c>
      <c r="R139" s="101" t="str">
        <f t="shared" si="71"/>
        <v/>
      </c>
      <c r="S139" s="53">
        <v>0</v>
      </c>
      <c r="T139" s="100" t="str">
        <f t="shared" si="72"/>
        <v/>
      </c>
      <c r="U139" s="101" t="str">
        <f t="shared" si="73"/>
        <v/>
      </c>
      <c r="V139" s="53">
        <v>0</v>
      </c>
      <c r="W139" s="85" t="str">
        <f t="shared" si="74"/>
        <v/>
      </c>
      <c r="X139" s="101" t="str">
        <f t="shared" si="75"/>
        <v/>
      </c>
      <c r="Y139" s="53">
        <v>0</v>
      </c>
      <c r="Z139" s="56" t="str">
        <f t="shared" si="76"/>
        <v/>
      </c>
      <c r="AA139" s="56" t="str">
        <f t="shared" si="77"/>
        <v/>
      </c>
      <c r="AB139" s="56" t="str">
        <f t="shared" si="78"/>
        <v/>
      </c>
      <c r="AC139" s="56" t="str">
        <f t="shared" si="79"/>
        <v/>
      </c>
      <c r="AD139" s="56" t="str">
        <f t="shared" si="80"/>
        <v/>
      </c>
      <c r="AE139" s="40"/>
      <c r="AF139" s="40"/>
      <c r="AG139" s="40"/>
      <c r="AH139" s="56" t="str">
        <f t="shared" si="81"/>
        <v/>
      </c>
      <c r="AI139" s="54"/>
      <c r="AJ139" s="54"/>
      <c r="AK139" s="54"/>
      <c r="AL139" s="54"/>
      <c r="AM139" s="54"/>
    </row>
    <row r="140" spans="1:39">
      <c r="A140" s="45" t="str" cm="1">
        <f t="array" ref="A140">IF(H140="PROJECT", CHAR(10) &amp; "- " &amp; _xlfn.TEXTJOIN(CHAR(10) &amp; "- ", TRUE, _xlfn._xlws.FILTER($I$9:$I$1000, ($B$9:$B$1000=B140) * ($H$9:$H$1000="Topic"))), "")</f>
        <v/>
      </c>
      <c r="B140" s="45" t="str">
        <f t="shared" si="82"/>
        <v/>
      </c>
      <c r="C140" s="93"/>
      <c r="D140" s="57"/>
      <c r="E140" s="58"/>
      <c r="F140" s="54"/>
      <c r="G140" s="52"/>
      <c r="H140" s="52"/>
      <c r="I140" s="61"/>
      <c r="J140" s="62"/>
      <c r="K140" s="127" t="str">
        <f t="shared" si="66"/>
        <v/>
      </c>
      <c r="L140" s="101" t="str">
        <f t="shared" si="67"/>
        <v/>
      </c>
      <c r="M140" s="52">
        <v>0</v>
      </c>
      <c r="N140" s="100" t="str">
        <f t="shared" si="68"/>
        <v/>
      </c>
      <c r="O140" s="101" t="str">
        <f t="shared" si="69"/>
        <v/>
      </c>
      <c r="P140" s="52">
        <v>0</v>
      </c>
      <c r="Q140" s="100" t="str">
        <f t="shared" si="70"/>
        <v/>
      </c>
      <c r="R140" s="101" t="str">
        <f t="shared" si="71"/>
        <v/>
      </c>
      <c r="S140" s="52">
        <v>0</v>
      </c>
      <c r="T140" s="100" t="str">
        <f t="shared" si="72"/>
        <v/>
      </c>
      <c r="U140" s="101" t="str">
        <f t="shared" si="73"/>
        <v/>
      </c>
      <c r="V140" s="52">
        <v>0</v>
      </c>
      <c r="W140" s="85" t="str">
        <f t="shared" si="74"/>
        <v/>
      </c>
      <c r="X140" s="101" t="str">
        <f t="shared" si="75"/>
        <v/>
      </c>
      <c r="Y140" s="52">
        <v>0</v>
      </c>
      <c r="Z140" s="56" t="str">
        <f t="shared" si="76"/>
        <v/>
      </c>
      <c r="AA140" s="56" t="str">
        <f t="shared" si="77"/>
        <v/>
      </c>
      <c r="AB140" s="56" t="str">
        <f t="shared" si="78"/>
        <v/>
      </c>
      <c r="AC140" s="56" t="str">
        <f t="shared" si="79"/>
        <v/>
      </c>
      <c r="AD140" s="56" t="str">
        <f t="shared" si="80"/>
        <v/>
      </c>
      <c r="AE140" s="40"/>
      <c r="AF140" s="40"/>
      <c r="AG140" s="40"/>
      <c r="AH140" s="56" t="str">
        <f t="shared" si="81"/>
        <v/>
      </c>
      <c r="AI140" s="54"/>
      <c r="AJ140" s="54"/>
      <c r="AK140" s="54"/>
      <c r="AL140" s="54"/>
      <c r="AM140" s="54"/>
    </row>
    <row r="141" spans="1:39">
      <c r="A141" s="45" t="str" cm="1">
        <f t="array" ref="A141">IF(H141="PROJECT", CHAR(10) &amp; "- " &amp; _xlfn.TEXTJOIN(CHAR(10) &amp; "- ", TRUE, _xlfn._xlws.FILTER($I$9:$I$1000, ($B$9:$B$1000=B141) * ($H$9:$H$1000="Topic"))), "")</f>
        <v/>
      </c>
      <c r="B141" s="45" t="str">
        <f t="shared" si="82"/>
        <v/>
      </c>
      <c r="C141" s="93"/>
      <c r="D141" s="46"/>
      <c r="E141" s="58"/>
      <c r="F141" s="65"/>
      <c r="G141" s="53"/>
      <c r="H141" s="53"/>
      <c r="I141" s="50"/>
      <c r="J141" s="51"/>
      <c r="K141" s="127" t="str">
        <f t="shared" si="66"/>
        <v/>
      </c>
      <c r="L141" s="101" t="str">
        <f t="shared" si="67"/>
        <v/>
      </c>
      <c r="M141" s="53">
        <v>0</v>
      </c>
      <c r="N141" s="100" t="str">
        <f t="shared" si="68"/>
        <v/>
      </c>
      <c r="O141" s="101" t="str">
        <f t="shared" si="69"/>
        <v/>
      </c>
      <c r="P141" s="53">
        <v>0</v>
      </c>
      <c r="Q141" s="100" t="str">
        <f t="shared" si="70"/>
        <v/>
      </c>
      <c r="R141" s="101" t="str">
        <f t="shared" si="71"/>
        <v/>
      </c>
      <c r="S141" s="53">
        <v>0</v>
      </c>
      <c r="T141" s="100" t="str">
        <f t="shared" si="72"/>
        <v/>
      </c>
      <c r="U141" s="101" t="str">
        <f t="shared" si="73"/>
        <v/>
      </c>
      <c r="V141" s="53">
        <v>0</v>
      </c>
      <c r="W141" s="85" t="str">
        <f t="shared" si="74"/>
        <v/>
      </c>
      <c r="X141" s="101" t="str">
        <f t="shared" si="75"/>
        <v/>
      </c>
      <c r="Y141" s="53">
        <v>0</v>
      </c>
      <c r="Z141" s="56" t="str">
        <f t="shared" si="76"/>
        <v/>
      </c>
      <c r="AA141" s="56" t="str">
        <f t="shared" si="77"/>
        <v/>
      </c>
      <c r="AB141" s="56" t="str">
        <f t="shared" si="78"/>
        <v/>
      </c>
      <c r="AC141" s="56" t="str">
        <f t="shared" si="79"/>
        <v/>
      </c>
      <c r="AD141" s="56" t="str">
        <f t="shared" si="80"/>
        <v/>
      </c>
      <c r="AE141" s="40"/>
      <c r="AF141" s="40"/>
      <c r="AG141" s="40"/>
      <c r="AH141" s="56" t="str">
        <f t="shared" si="81"/>
        <v/>
      </c>
      <c r="AI141" s="54"/>
      <c r="AJ141" s="54"/>
      <c r="AK141" s="54"/>
      <c r="AL141" s="54"/>
      <c r="AM141" s="54"/>
    </row>
    <row r="142" spans="1:39">
      <c r="A142" s="45" t="str" cm="1">
        <f t="array" ref="A142">IF(H142="PROJECT", CHAR(10) &amp; "- " &amp; _xlfn.TEXTJOIN(CHAR(10) &amp; "- ", TRUE, _xlfn._xlws.FILTER($I$9:$I$1000, ($B$9:$B$1000=B142) * ($H$9:$H$1000="Topic"))), "")</f>
        <v/>
      </c>
      <c r="B142" s="45" t="str">
        <f t="shared" si="82"/>
        <v/>
      </c>
      <c r="C142" s="93"/>
      <c r="D142" s="57"/>
      <c r="E142" s="58"/>
      <c r="F142" s="54"/>
      <c r="G142" s="52"/>
      <c r="H142" s="52"/>
      <c r="I142" s="61"/>
      <c r="J142" s="62"/>
      <c r="K142" s="127" t="str">
        <f t="shared" si="66"/>
        <v/>
      </c>
      <c r="L142" s="101" t="str">
        <f t="shared" si="67"/>
        <v/>
      </c>
      <c r="M142" s="52">
        <v>0</v>
      </c>
      <c r="N142" s="100" t="str">
        <f t="shared" si="68"/>
        <v/>
      </c>
      <c r="O142" s="101" t="str">
        <f t="shared" si="69"/>
        <v/>
      </c>
      <c r="P142" s="52">
        <v>0</v>
      </c>
      <c r="Q142" s="100" t="str">
        <f t="shared" si="70"/>
        <v/>
      </c>
      <c r="R142" s="101" t="str">
        <f t="shared" si="71"/>
        <v/>
      </c>
      <c r="S142" s="52">
        <v>0</v>
      </c>
      <c r="T142" s="100" t="str">
        <f t="shared" si="72"/>
        <v/>
      </c>
      <c r="U142" s="101" t="str">
        <f t="shared" si="73"/>
        <v/>
      </c>
      <c r="V142" s="52">
        <v>0</v>
      </c>
      <c r="W142" s="85" t="str">
        <f t="shared" si="74"/>
        <v/>
      </c>
      <c r="X142" s="101" t="str">
        <f t="shared" si="75"/>
        <v/>
      </c>
      <c r="Y142" s="52">
        <v>0</v>
      </c>
      <c r="Z142" s="56" t="str">
        <f t="shared" si="76"/>
        <v/>
      </c>
      <c r="AA142" s="56" t="str">
        <f t="shared" si="77"/>
        <v/>
      </c>
      <c r="AB142" s="56" t="str">
        <f t="shared" si="78"/>
        <v/>
      </c>
      <c r="AC142" s="56" t="str">
        <f t="shared" si="79"/>
        <v/>
      </c>
      <c r="AD142" s="56" t="str">
        <f t="shared" si="80"/>
        <v/>
      </c>
      <c r="AE142" s="40"/>
      <c r="AF142" s="40"/>
      <c r="AG142" s="40"/>
      <c r="AH142" s="56" t="str">
        <f t="shared" si="81"/>
        <v/>
      </c>
      <c r="AI142" s="54"/>
      <c r="AJ142" s="54"/>
      <c r="AK142" s="54"/>
      <c r="AL142" s="54"/>
      <c r="AM142" s="54"/>
    </row>
    <row r="143" spans="1:39">
      <c r="A143" s="45" t="str" cm="1">
        <f t="array" ref="A143">IF(H143="PROJECT", CHAR(10) &amp; "- " &amp; _xlfn.TEXTJOIN(CHAR(10) &amp; "- ", TRUE, _xlfn._xlws.FILTER($I$9:$I$1000, ($B$9:$B$1000=B143) * ($H$9:$H$1000="Topic"))), "")</f>
        <v/>
      </c>
      <c r="B143" s="45" t="str">
        <f t="shared" si="82"/>
        <v/>
      </c>
      <c r="C143" s="93"/>
      <c r="D143" s="46"/>
      <c r="E143" s="58"/>
      <c r="F143" s="65"/>
      <c r="G143" s="53"/>
      <c r="H143" s="53"/>
      <c r="I143" s="50"/>
      <c r="J143" s="51"/>
      <c r="K143" s="127" t="str">
        <f t="shared" si="66"/>
        <v/>
      </c>
      <c r="L143" s="101" t="str">
        <f t="shared" si="67"/>
        <v/>
      </c>
      <c r="M143" s="53">
        <v>0</v>
      </c>
      <c r="N143" s="100" t="str">
        <f t="shared" si="68"/>
        <v/>
      </c>
      <c r="O143" s="101" t="str">
        <f t="shared" si="69"/>
        <v/>
      </c>
      <c r="P143" s="53">
        <v>0</v>
      </c>
      <c r="Q143" s="100" t="str">
        <f t="shared" si="70"/>
        <v/>
      </c>
      <c r="R143" s="101" t="str">
        <f t="shared" si="71"/>
        <v/>
      </c>
      <c r="S143" s="53">
        <v>0</v>
      </c>
      <c r="T143" s="100" t="str">
        <f t="shared" si="72"/>
        <v/>
      </c>
      <c r="U143" s="101" t="str">
        <f t="shared" si="73"/>
        <v/>
      </c>
      <c r="V143" s="53">
        <v>0</v>
      </c>
      <c r="W143" s="85" t="str">
        <f t="shared" si="74"/>
        <v/>
      </c>
      <c r="X143" s="101" t="str">
        <f t="shared" si="75"/>
        <v/>
      </c>
      <c r="Y143" s="53">
        <v>0</v>
      </c>
      <c r="Z143" s="56" t="str">
        <f t="shared" si="76"/>
        <v/>
      </c>
      <c r="AA143" s="56" t="str">
        <f t="shared" si="77"/>
        <v/>
      </c>
      <c r="AB143" s="56" t="str">
        <f t="shared" si="78"/>
        <v/>
      </c>
      <c r="AC143" s="56" t="str">
        <f t="shared" si="79"/>
        <v/>
      </c>
      <c r="AD143" s="56" t="str">
        <f t="shared" si="80"/>
        <v/>
      </c>
      <c r="AE143" s="40"/>
      <c r="AF143" s="40"/>
      <c r="AG143" s="40"/>
      <c r="AH143" s="56" t="str">
        <f t="shared" si="81"/>
        <v/>
      </c>
      <c r="AI143" s="54"/>
      <c r="AJ143" s="54"/>
      <c r="AK143" s="54"/>
      <c r="AL143" s="54"/>
      <c r="AM143" s="54"/>
    </row>
    <row r="144" spans="1:39">
      <c r="A144" s="45" t="str" cm="1">
        <f t="array" ref="A144">IF(H144="PROJECT", CHAR(10) &amp; "- " &amp; _xlfn.TEXTJOIN(CHAR(10) &amp; "- ", TRUE, _xlfn._xlws.FILTER($I$9:$I$1000, ($B$9:$B$1000=B144) * ($H$9:$H$1000="Topic"))), "")</f>
        <v/>
      </c>
      <c r="B144" s="45" t="str">
        <f t="shared" si="82"/>
        <v/>
      </c>
      <c r="C144" s="93"/>
      <c r="D144" s="57"/>
      <c r="E144" s="58"/>
      <c r="F144" s="54"/>
      <c r="G144" s="52"/>
      <c r="H144" s="52"/>
      <c r="I144" s="61"/>
      <c r="J144" s="62"/>
      <c r="K144" s="127" t="str">
        <f t="shared" si="66"/>
        <v/>
      </c>
      <c r="L144" s="101" t="str">
        <f t="shared" si="67"/>
        <v/>
      </c>
      <c r="M144" s="52">
        <v>0</v>
      </c>
      <c r="N144" s="100" t="str">
        <f t="shared" si="68"/>
        <v/>
      </c>
      <c r="O144" s="101" t="str">
        <f t="shared" si="69"/>
        <v/>
      </c>
      <c r="P144" s="52">
        <v>0</v>
      </c>
      <c r="Q144" s="100" t="str">
        <f t="shared" si="70"/>
        <v/>
      </c>
      <c r="R144" s="101" t="str">
        <f t="shared" si="71"/>
        <v/>
      </c>
      <c r="S144" s="52">
        <v>0</v>
      </c>
      <c r="T144" s="100" t="str">
        <f t="shared" si="72"/>
        <v/>
      </c>
      <c r="U144" s="101" t="str">
        <f t="shared" si="73"/>
        <v/>
      </c>
      <c r="V144" s="52">
        <v>0</v>
      </c>
      <c r="W144" s="85" t="str">
        <f t="shared" si="74"/>
        <v/>
      </c>
      <c r="X144" s="101" t="str">
        <f t="shared" si="75"/>
        <v/>
      </c>
      <c r="Y144" s="52">
        <v>0</v>
      </c>
      <c r="Z144" s="56" t="str">
        <f t="shared" si="76"/>
        <v/>
      </c>
      <c r="AA144" s="56" t="str">
        <f t="shared" si="77"/>
        <v/>
      </c>
      <c r="AB144" s="56" t="str">
        <f t="shared" si="78"/>
        <v/>
      </c>
      <c r="AC144" s="56" t="str">
        <f t="shared" si="79"/>
        <v/>
      </c>
      <c r="AD144" s="56" t="str">
        <f t="shared" si="80"/>
        <v/>
      </c>
      <c r="AE144" s="40"/>
      <c r="AF144" s="40"/>
      <c r="AG144" s="40"/>
      <c r="AH144" s="56" t="str">
        <f t="shared" si="81"/>
        <v/>
      </c>
      <c r="AI144" s="54"/>
      <c r="AJ144" s="54"/>
      <c r="AK144" s="54"/>
      <c r="AL144" s="54"/>
      <c r="AM144" s="54"/>
    </row>
    <row r="145" spans="1:39">
      <c r="A145" s="45" t="str" cm="1">
        <f t="array" ref="A145">IF(H145="PROJECT", CHAR(10) &amp; "- " &amp; _xlfn.TEXTJOIN(CHAR(10) &amp; "- ", TRUE, _xlfn._xlws.FILTER($I$9:$I$1000, ($B$9:$B$1000=B145) * ($H$9:$H$1000="Topic"))), "")</f>
        <v/>
      </c>
      <c r="B145" s="45" t="str">
        <f t="shared" si="82"/>
        <v/>
      </c>
      <c r="C145" s="93"/>
      <c r="D145" s="46"/>
      <c r="E145" s="58"/>
      <c r="F145" s="65"/>
      <c r="G145" s="53"/>
      <c r="H145" s="53"/>
      <c r="I145" s="50"/>
      <c r="J145" s="51"/>
      <c r="K145" s="127" t="str">
        <f t="shared" si="66"/>
        <v/>
      </c>
      <c r="L145" s="101" t="str">
        <f t="shared" si="67"/>
        <v/>
      </c>
      <c r="M145" s="53">
        <v>0</v>
      </c>
      <c r="N145" s="100" t="str">
        <f t="shared" si="68"/>
        <v/>
      </c>
      <c r="O145" s="101" t="str">
        <f t="shared" si="69"/>
        <v/>
      </c>
      <c r="P145" s="53">
        <v>0</v>
      </c>
      <c r="Q145" s="100" t="str">
        <f t="shared" si="70"/>
        <v/>
      </c>
      <c r="R145" s="101" t="str">
        <f t="shared" si="71"/>
        <v/>
      </c>
      <c r="S145" s="53">
        <v>0</v>
      </c>
      <c r="T145" s="100" t="str">
        <f t="shared" si="72"/>
        <v/>
      </c>
      <c r="U145" s="101" t="str">
        <f t="shared" si="73"/>
        <v/>
      </c>
      <c r="V145" s="53">
        <v>0</v>
      </c>
      <c r="W145" s="85" t="str">
        <f t="shared" si="74"/>
        <v/>
      </c>
      <c r="X145" s="101" t="str">
        <f t="shared" si="75"/>
        <v/>
      </c>
      <c r="Y145" s="53">
        <v>0</v>
      </c>
      <c r="Z145" s="56" t="str">
        <f t="shared" si="76"/>
        <v/>
      </c>
      <c r="AA145" s="56" t="str">
        <f t="shared" si="77"/>
        <v/>
      </c>
      <c r="AB145" s="56" t="str">
        <f t="shared" si="78"/>
        <v/>
      </c>
      <c r="AC145" s="56" t="str">
        <f t="shared" si="79"/>
        <v/>
      </c>
      <c r="AD145" s="56" t="str">
        <f t="shared" si="80"/>
        <v/>
      </c>
      <c r="AE145" s="40"/>
      <c r="AF145" s="40"/>
      <c r="AG145" s="40"/>
      <c r="AH145" s="56" t="str">
        <f t="shared" si="81"/>
        <v/>
      </c>
      <c r="AI145" s="54"/>
      <c r="AJ145" s="54"/>
      <c r="AK145" s="54"/>
      <c r="AL145" s="54"/>
      <c r="AM145" s="54"/>
    </row>
    <row r="146" spans="1:39">
      <c r="A146" s="45" t="str" cm="1">
        <f t="array" ref="A146">IF(H146="PROJECT", CHAR(10) &amp; "- " &amp; _xlfn.TEXTJOIN(CHAR(10) &amp; "- ", TRUE, _xlfn._xlws.FILTER($I$9:$I$1000, ($B$9:$B$1000=B146) * ($H$9:$H$1000="Topic"))), "")</f>
        <v/>
      </c>
      <c r="B146" s="45" t="str">
        <f t="shared" si="82"/>
        <v/>
      </c>
      <c r="C146" s="93"/>
      <c r="D146" s="57"/>
      <c r="E146" s="58"/>
      <c r="F146" s="54"/>
      <c r="G146" s="52"/>
      <c r="H146" s="52"/>
      <c r="I146" s="61"/>
      <c r="J146" s="62"/>
      <c r="K146" s="127" t="str">
        <f t="shared" si="66"/>
        <v/>
      </c>
      <c r="L146" s="101" t="str">
        <f t="shared" si="67"/>
        <v/>
      </c>
      <c r="M146" s="52">
        <v>0</v>
      </c>
      <c r="N146" s="100" t="str">
        <f t="shared" si="68"/>
        <v/>
      </c>
      <c r="O146" s="101" t="str">
        <f t="shared" si="69"/>
        <v/>
      </c>
      <c r="P146" s="52">
        <v>0</v>
      </c>
      <c r="Q146" s="100" t="str">
        <f t="shared" si="70"/>
        <v/>
      </c>
      <c r="R146" s="101" t="str">
        <f t="shared" si="71"/>
        <v/>
      </c>
      <c r="S146" s="52">
        <v>0</v>
      </c>
      <c r="T146" s="100" t="str">
        <f t="shared" si="72"/>
        <v/>
      </c>
      <c r="U146" s="101" t="str">
        <f t="shared" si="73"/>
        <v/>
      </c>
      <c r="V146" s="52">
        <v>0</v>
      </c>
      <c r="W146" s="85" t="str">
        <f t="shared" si="74"/>
        <v/>
      </c>
      <c r="X146" s="101" t="str">
        <f t="shared" si="75"/>
        <v/>
      </c>
      <c r="Y146" s="52">
        <v>0</v>
      </c>
      <c r="Z146" s="56" t="str">
        <f t="shared" si="76"/>
        <v/>
      </c>
      <c r="AA146" s="56" t="str">
        <f t="shared" si="77"/>
        <v/>
      </c>
      <c r="AB146" s="56" t="str">
        <f t="shared" si="78"/>
        <v/>
      </c>
      <c r="AC146" s="56" t="str">
        <f t="shared" si="79"/>
        <v/>
      </c>
      <c r="AD146" s="56" t="str">
        <f t="shared" si="80"/>
        <v/>
      </c>
      <c r="AE146" s="40"/>
      <c r="AF146" s="40"/>
      <c r="AG146" s="40"/>
      <c r="AH146" s="56" t="str">
        <f t="shared" si="81"/>
        <v/>
      </c>
      <c r="AI146" s="54"/>
      <c r="AJ146" s="54"/>
      <c r="AK146" s="54"/>
      <c r="AL146" s="54"/>
      <c r="AM146" s="54"/>
    </row>
    <row r="147" spans="1:39">
      <c r="A147" s="45" t="str" cm="1">
        <f t="array" ref="A147">IF(H147="PROJECT", CHAR(10) &amp; "- " &amp; _xlfn.TEXTJOIN(CHAR(10) &amp; "- ", TRUE, _xlfn._xlws.FILTER($I$9:$I$1000, ($B$9:$B$1000=B147) * ($H$9:$H$1000="Topic"))), "")</f>
        <v/>
      </c>
      <c r="B147" s="45" t="str">
        <f t="shared" si="82"/>
        <v/>
      </c>
      <c r="C147" s="93"/>
      <c r="D147" s="46"/>
      <c r="E147" s="58"/>
      <c r="F147" s="65"/>
      <c r="G147" s="53"/>
      <c r="H147" s="53"/>
      <c r="I147" s="50"/>
      <c r="J147" s="51"/>
      <c r="K147" s="127" t="str">
        <f t="shared" si="66"/>
        <v/>
      </c>
      <c r="L147" s="101" t="str">
        <f t="shared" si="67"/>
        <v/>
      </c>
      <c r="M147" s="53">
        <v>0</v>
      </c>
      <c r="N147" s="100" t="str">
        <f t="shared" si="68"/>
        <v/>
      </c>
      <c r="O147" s="101" t="str">
        <f t="shared" si="69"/>
        <v/>
      </c>
      <c r="P147" s="53">
        <v>0</v>
      </c>
      <c r="Q147" s="100" t="str">
        <f t="shared" si="70"/>
        <v/>
      </c>
      <c r="R147" s="101" t="str">
        <f t="shared" si="71"/>
        <v/>
      </c>
      <c r="S147" s="53">
        <v>0</v>
      </c>
      <c r="T147" s="100" t="str">
        <f t="shared" si="72"/>
        <v/>
      </c>
      <c r="U147" s="101" t="str">
        <f t="shared" si="73"/>
        <v/>
      </c>
      <c r="V147" s="53">
        <v>0</v>
      </c>
      <c r="W147" s="85" t="str">
        <f t="shared" si="74"/>
        <v/>
      </c>
      <c r="X147" s="101" t="str">
        <f t="shared" si="75"/>
        <v/>
      </c>
      <c r="Y147" s="53">
        <v>0</v>
      </c>
      <c r="Z147" s="56" t="str">
        <f t="shared" si="76"/>
        <v/>
      </c>
      <c r="AA147" s="56" t="str">
        <f t="shared" si="77"/>
        <v/>
      </c>
      <c r="AB147" s="56" t="str">
        <f t="shared" si="78"/>
        <v/>
      </c>
      <c r="AC147" s="56" t="str">
        <f t="shared" si="79"/>
        <v/>
      </c>
      <c r="AD147" s="56" t="str">
        <f t="shared" si="80"/>
        <v/>
      </c>
      <c r="AE147" s="40"/>
      <c r="AF147" s="40"/>
      <c r="AG147" s="40"/>
      <c r="AH147" s="56" t="str">
        <f t="shared" si="81"/>
        <v/>
      </c>
      <c r="AI147" s="54"/>
      <c r="AJ147" s="54"/>
      <c r="AK147" s="54"/>
      <c r="AL147" s="54"/>
      <c r="AM147" s="54"/>
    </row>
    <row r="148" spans="1:39">
      <c r="A148" s="45" t="str" cm="1">
        <f t="array" ref="A148">IF(H148="PROJECT", CHAR(10) &amp; "- " &amp; _xlfn.TEXTJOIN(CHAR(10) &amp; "- ", TRUE, _xlfn._xlws.FILTER($I$9:$I$1000, ($B$9:$B$1000=B148) * ($H$9:$H$1000="Topic"))), "")</f>
        <v/>
      </c>
      <c r="B148" s="45" t="str">
        <f t="shared" si="82"/>
        <v/>
      </c>
      <c r="C148" s="93"/>
      <c r="D148" s="57"/>
      <c r="E148" s="58"/>
      <c r="F148" s="54"/>
      <c r="G148" s="52"/>
      <c r="H148" s="52"/>
      <c r="I148" s="61"/>
      <c r="J148" s="62"/>
      <c r="K148" s="127" t="str">
        <f t="shared" si="66"/>
        <v/>
      </c>
      <c r="L148" s="101" t="str">
        <f t="shared" si="67"/>
        <v/>
      </c>
      <c r="M148" s="52">
        <v>0</v>
      </c>
      <c r="N148" s="100" t="str">
        <f t="shared" si="68"/>
        <v/>
      </c>
      <c r="O148" s="101" t="str">
        <f t="shared" si="69"/>
        <v/>
      </c>
      <c r="P148" s="52">
        <v>0</v>
      </c>
      <c r="Q148" s="100" t="str">
        <f t="shared" si="70"/>
        <v/>
      </c>
      <c r="R148" s="101" t="str">
        <f t="shared" si="71"/>
        <v/>
      </c>
      <c r="S148" s="52">
        <v>0</v>
      </c>
      <c r="T148" s="100" t="str">
        <f t="shared" si="72"/>
        <v/>
      </c>
      <c r="U148" s="101" t="str">
        <f t="shared" si="73"/>
        <v/>
      </c>
      <c r="V148" s="52">
        <v>0</v>
      </c>
      <c r="W148" s="85" t="str">
        <f t="shared" si="74"/>
        <v/>
      </c>
      <c r="X148" s="101" t="str">
        <f t="shared" si="75"/>
        <v/>
      </c>
      <c r="Y148" s="52">
        <v>0</v>
      </c>
      <c r="Z148" s="56" t="str">
        <f t="shared" si="76"/>
        <v/>
      </c>
      <c r="AA148" s="56" t="str">
        <f t="shared" si="77"/>
        <v/>
      </c>
      <c r="AB148" s="56" t="str">
        <f t="shared" si="78"/>
        <v/>
      </c>
      <c r="AC148" s="56" t="str">
        <f t="shared" si="79"/>
        <v/>
      </c>
      <c r="AD148" s="56" t="str">
        <f t="shared" si="80"/>
        <v/>
      </c>
      <c r="AE148" s="40"/>
      <c r="AF148" s="40"/>
      <c r="AG148" s="40"/>
      <c r="AH148" s="56" t="str">
        <f t="shared" si="81"/>
        <v/>
      </c>
      <c r="AI148" s="54"/>
      <c r="AJ148" s="54"/>
      <c r="AK148" s="54"/>
      <c r="AL148" s="54"/>
      <c r="AM148" s="54"/>
    </row>
    <row r="149" spans="1:39">
      <c r="A149" s="45" t="str" cm="1">
        <f t="array" ref="A149">IF(H149="PROJECT", CHAR(10) &amp; "- " &amp; _xlfn.TEXTJOIN(CHAR(10) &amp; "- ", TRUE, _xlfn._xlws.FILTER($I$9:$I$1000, ($B$9:$B$1000=B149) * ($H$9:$H$1000="Topic"))), "")</f>
        <v/>
      </c>
      <c r="B149" s="45" t="str">
        <f t="shared" si="82"/>
        <v/>
      </c>
      <c r="C149" s="93"/>
      <c r="D149" s="46"/>
      <c r="E149" s="58"/>
      <c r="F149" s="65"/>
      <c r="G149" s="53"/>
      <c r="H149" s="53"/>
      <c r="I149" s="50"/>
      <c r="J149" s="51"/>
      <c r="K149" s="127" t="str">
        <f t="shared" si="66"/>
        <v/>
      </c>
      <c r="L149" s="101" t="str">
        <f t="shared" si="67"/>
        <v/>
      </c>
      <c r="M149" s="53">
        <v>0</v>
      </c>
      <c r="N149" s="100" t="str">
        <f t="shared" si="68"/>
        <v/>
      </c>
      <c r="O149" s="101" t="str">
        <f t="shared" si="69"/>
        <v/>
      </c>
      <c r="P149" s="53">
        <v>0</v>
      </c>
      <c r="Q149" s="100" t="str">
        <f t="shared" si="70"/>
        <v/>
      </c>
      <c r="R149" s="101" t="str">
        <f t="shared" si="71"/>
        <v/>
      </c>
      <c r="S149" s="53">
        <v>0</v>
      </c>
      <c r="T149" s="100" t="str">
        <f t="shared" si="72"/>
        <v/>
      </c>
      <c r="U149" s="101" t="str">
        <f t="shared" si="73"/>
        <v/>
      </c>
      <c r="V149" s="53">
        <v>0</v>
      </c>
      <c r="W149" s="85" t="str">
        <f t="shared" si="74"/>
        <v/>
      </c>
      <c r="X149" s="101" t="str">
        <f t="shared" si="75"/>
        <v/>
      </c>
      <c r="Y149" s="53">
        <v>0</v>
      </c>
      <c r="Z149" s="56" t="str">
        <f t="shared" si="76"/>
        <v/>
      </c>
      <c r="AA149" s="56" t="str">
        <f t="shared" si="77"/>
        <v/>
      </c>
      <c r="AB149" s="56" t="str">
        <f t="shared" si="78"/>
        <v/>
      </c>
      <c r="AC149" s="56" t="str">
        <f t="shared" si="79"/>
        <v/>
      </c>
      <c r="AD149" s="56" t="str">
        <f t="shared" si="80"/>
        <v/>
      </c>
      <c r="AE149" s="40"/>
      <c r="AF149" s="40"/>
      <c r="AG149" s="40"/>
      <c r="AH149" s="56" t="str">
        <f t="shared" si="81"/>
        <v/>
      </c>
      <c r="AI149" s="54"/>
      <c r="AJ149" s="54"/>
      <c r="AK149" s="54"/>
      <c r="AL149" s="54"/>
      <c r="AM149" s="54"/>
    </row>
    <row r="150" spans="1:39">
      <c r="A150" s="45" t="str" cm="1">
        <f t="array" ref="A150">IF(H150="PROJECT", CHAR(10) &amp; "- " &amp; _xlfn.TEXTJOIN(CHAR(10) &amp; "- ", TRUE, _xlfn._xlws.FILTER($I$9:$I$1000, ($B$9:$B$1000=B150) * ($H$9:$H$1000="Topic"))), "")</f>
        <v/>
      </c>
      <c r="B150" s="45" t="str">
        <f t="shared" si="82"/>
        <v/>
      </c>
      <c r="C150" s="93"/>
      <c r="D150" s="57"/>
      <c r="E150" s="58"/>
      <c r="F150" s="54"/>
      <c r="G150" s="52"/>
      <c r="H150" s="52"/>
      <c r="I150" s="61"/>
      <c r="J150" s="62"/>
      <c r="K150" s="127" t="str">
        <f t="shared" si="66"/>
        <v/>
      </c>
      <c r="L150" s="101" t="str">
        <f t="shared" si="67"/>
        <v/>
      </c>
      <c r="M150" s="52">
        <v>0</v>
      </c>
      <c r="N150" s="100" t="str">
        <f t="shared" si="68"/>
        <v/>
      </c>
      <c r="O150" s="101" t="str">
        <f t="shared" si="69"/>
        <v/>
      </c>
      <c r="P150" s="52">
        <v>0</v>
      </c>
      <c r="Q150" s="100" t="str">
        <f t="shared" si="70"/>
        <v/>
      </c>
      <c r="R150" s="101" t="str">
        <f t="shared" si="71"/>
        <v/>
      </c>
      <c r="S150" s="52">
        <v>0</v>
      </c>
      <c r="T150" s="100" t="str">
        <f t="shared" si="72"/>
        <v/>
      </c>
      <c r="U150" s="101" t="str">
        <f t="shared" si="73"/>
        <v/>
      </c>
      <c r="V150" s="52">
        <v>0</v>
      </c>
      <c r="W150" s="85" t="str">
        <f t="shared" si="74"/>
        <v/>
      </c>
      <c r="X150" s="101" t="str">
        <f t="shared" si="75"/>
        <v/>
      </c>
      <c r="Y150" s="52">
        <v>0</v>
      </c>
      <c r="Z150" s="56" t="str">
        <f t="shared" si="76"/>
        <v/>
      </c>
      <c r="AA150" s="56" t="str">
        <f t="shared" si="77"/>
        <v/>
      </c>
      <c r="AB150" s="56" t="str">
        <f t="shared" si="78"/>
        <v/>
      </c>
      <c r="AC150" s="56" t="str">
        <f t="shared" si="79"/>
        <v/>
      </c>
      <c r="AD150" s="56" t="str">
        <f t="shared" si="80"/>
        <v/>
      </c>
      <c r="AE150" s="40"/>
      <c r="AF150" s="40"/>
      <c r="AG150" s="40"/>
      <c r="AH150" s="56" t="str">
        <f t="shared" si="81"/>
        <v/>
      </c>
      <c r="AI150" s="54"/>
      <c r="AJ150" s="54"/>
      <c r="AK150" s="54"/>
      <c r="AL150" s="54"/>
      <c r="AM150" s="54"/>
    </row>
    <row r="151" spans="1:39">
      <c r="A151" s="45" t="str" cm="1">
        <f t="array" ref="A151">IF(H151="PROJECT", CHAR(10) &amp; "- " &amp; _xlfn.TEXTJOIN(CHAR(10) &amp; "- ", TRUE, _xlfn._xlws.FILTER($I$9:$I$1000, ($B$9:$B$1000=B151) * ($H$9:$H$1000="Topic"))), "")</f>
        <v/>
      </c>
      <c r="B151" s="45" t="str">
        <f t="shared" si="82"/>
        <v/>
      </c>
      <c r="C151" s="93"/>
      <c r="D151" s="46"/>
      <c r="E151" s="58"/>
      <c r="F151" s="65"/>
      <c r="G151" s="53"/>
      <c r="H151" s="53"/>
      <c r="I151" s="50"/>
      <c r="J151" s="51"/>
      <c r="K151" s="127" t="str">
        <f t="shared" si="66"/>
        <v/>
      </c>
      <c r="L151" s="101" t="str">
        <f t="shared" si="67"/>
        <v/>
      </c>
      <c r="M151" s="53">
        <v>0</v>
      </c>
      <c r="N151" s="100" t="str">
        <f t="shared" si="68"/>
        <v/>
      </c>
      <c r="O151" s="101" t="str">
        <f t="shared" si="69"/>
        <v/>
      </c>
      <c r="P151" s="53">
        <v>0</v>
      </c>
      <c r="Q151" s="100" t="str">
        <f t="shared" si="70"/>
        <v/>
      </c>
      <c r="R151" s="101" t="str">
        <f t="shared" si="71"/>
        <v/>
      </c>
      <c r="S151" s="53">
        <v>0</v>
      </c>
      <c r="T151" s="100" t="str">
        <f t="shared" si="72"/>
        <v/>
      </c>
      <c r="U151" s="101" t="str">
        <f t="shared" si="73"/>
        <v/>
      </c>
      <c r="V151" s="53">
        <v>0</v>
      </c>
      <c r="W151" s="85" t="str">
        <f t="shared" si="74"/>
        <v/>
      </c>
      <c r="X151" s="101" t="str">
        <f t="shared" si="75"/>
        <v/>
      </c>
      <c r="Y151" s="53">
        <v>0</v>
      </c>
      <c r="Z151" s="56" t="str">
        <f t="shared" si="76"/>
        <v/>
      </c>
      <c r="AA151" s="56" t="str">
        <f t="shared" si="77"/>
        <v/>
      </c>
      <c r="AB151" s="56" t="str">
        <f t="shared" si="78"/>
        <v/>
      </c>
      <c r="AC151" s="56" t="str">
        <f t="shared" si="79"/>
        <v/>
      </c>
      <c r="AD151" s="56" t="str">
        <f t="shared" si="80"/>
        <v/>
      </c>
      <c r="AE151" s="40"/>
      <c r="AF151" s="40"/>
      <c r="AG151" s="40"/>
      <c r="AH151" s="56" t="str">
        <f t="shared" si="81"/>
        <v/>
      </c>
      <c r="AI151" s="54"/>
      <c r="AJ151" s="54"/>
      <c r="AK151" s="54"/>
      <c r="AL151" s="54"/>
      <c r="AM151" s="54"/>
    </row>
    <row r="152" spans="1:39">
      <c r="A152" s="45" t="str" cm="1">
        <f t="array" ref="A152">IF(H152="PROJECT", CHAR(10) &amp; "- " &amp; _xlfn.TEXTJOIN(CHAR(10) &amp; "- ", TRUE, _xlfn._xlws.FILTER($I$9:$I$1000, ($B$9:$B$1000=B152) * ($H$9:$H$1000="Topic"))), "")</f>
        <v/>
      </c>
      <c r="B152" s="45" t="str">
        <f t="shared" si="82"/>
        <v/>
      </c>
      <c r="C152" s="93"/>
      <c r="D152" s="57"/>
      <c r="E152" s="58"/>
      <c r="F152" s="54"/>
      <c r="G152" s="52"/>
      <c r="H152" s="52"/>
      <c r="I152" s="61"/>
      <c r="J152" s="62"/>
      <c r="K152" s="127" t="str">
        <f t="shared" si="66"/>
        <v/>
      </c>
      <c r="L152" s="101" t="str">
        <f t="shared" si="67"/>
        <v/>
      </c>
      <c r="M152" s="52">
        <v>0</v>
      </c>
      <c r="N152" s="100" t="str">
        <f t="shared" si="68"/>
        <v/>
      </c>
      <c r="O152" s="101" t="str">
        <f t="shared" si="69"/>
        <v/>
      </c>
      <c r="P152" s="52">
        <v>0</v>
      </c>
      <c r="Q152" s="100" t="str">
        <f t="shared" si="70"/>
        <v/>
      </c>
      <c r="R152" s="101" t="str">
        <f t="shared" si="71"/>
        <v/>
      </c>
      <c r="S152" s="52">
        <v>0</v>
      </c>
      <c r="T152" s="100" t="str">
        <f t="shared" si="72"/>
        <v/>
      </c>
      <c r="U152" s="101" t="str">
        <f t="shared" si="73"/>
        <v/>
      </c>
      <c r="V152" s="52">
        <v>0</v>
      </c>
      <c r="W152" s="85" t="str">
        <f t="shared" si="74"/>
        <v/>
      </c>
      <c r="X152" s="101" t="str">
        <f t="shared" si="75"/>
        <v/>
      </c>
      <c r="Y152" s="52">
        <v>0</v>
      </c>
      <c r="Z152" s="56" t="str">
        <f t="shared" si="76"/>
        <v/>
      </c>
      <c r="AA152" s="56" t="str">
        <f t="shared" si="77"/>
        <v/>
      </c>
      <c r="AB152" s="56" t="str">
        <f t="shared" si="78"/>
        <v/>
      </c>
      <c r="AC152" s="56" t="str">
        <f t="shared" si="79"/>
        <v/>
      </c>
      <c r="AD152" s="56" t="str">
        <f t="shared" si="80"/>
        <v/>
      </c>
      <c r="AE152" s="40"/>
      <c r="AF152" s="40"/>
      <c r="AG152" s="40"/>
      <c r="AH152" s="56" t="str">
        <f t="shared" si="81"/>
        <v/>
      </c>
      <c r="AI152" s="54"/>
      <c r="AJ152" s="54"/>
      <c r="AK152" s="54"/>
      <c r="AL152" s="54"/>
      <c r="AM152" s="54"/>
    </row>
    <row r="153" spans="1:39">
      <c r="A153" s="45" t="str" cm="1">
        <f t="array" ref="A153">IF(H153="PROJECT", CHAR(10) &amp; "- " &amp; _xlfn.TEXTJOIN(CHAR(10) &amp; "- ", TRUE, _xlfn._xlws.FILTER($I$9:$I$1000, ($B$9:$B$1000=B153) * ($H$9:$H$1000="Topic"))), "")</f>
        <v/>
      </c>
      <c r="B153" s="45" t="str">
        <f t="shared" si="82"/>
        <v/>
      </c>
      <c r="C153" s="93"/>
      <c r="D153" s="46"/>
      <c r="E153" s="58"/>
      <c r="F153" s="65"/>
      <c r="G153" s="53"/>
      <c r="H153" s="53"/>
      <c r="I153" s="50"/>
      <c r="J153" s="51"/>
      <c r="K153" s="127" t="str">
        <f t="shared" si="66"/>
        <v/>
      </c>
      <c r="L153" s="101" t="str">
        <f t="shared" si="67"/>
        <v/>
      </c>
      <c r="M153" s="53">
        <v>0</v>
      </c>
      <c r="N153" s="100" t="str">
        <f t="shared" si="68"/>
        <v/>
      </c>
      <c r="O153" s="101" t="str">
        <f t="shared" si="69"/>
        <v/>
      </c>
      <c r="P153" s="53">
        <v>0</v>
      </c>
      <c r="Q153" s="100" t="str">
        <f t="shared" si="70"/>
        <v/>
      </c>
      <c r="R153" s="101" t="str">
        <f t="shared" si="71"/>
        <v/>
      </c>
      <c r="S153" s="53">
        <v>0</v>
      </c>
      <c r="T153" s="100" t="str">
        <f t="shared" si="72"/>
        <v/>
      </c>
      <c r="U153" s="101" t="str">
        <f t="shared" si="73"/>
        <v/>
      </c>
      <c r="V153" s="53">
        <v>0</v>
      </c>
      <c r="W153" s="85" t="str">
        <f t="shared" si="74"/>
        <v/>
      </c>
      <c r="X153" s="101" t="str">
        <f t="shared" si="75"/>
        <v/>
      </c>
      <c r="Y153" s="53">
        <v>0</v>
      </c>
      <c r="Z153" s="56" t="str">
        <f t="shared" si="76"/>
        <v/>
      </c>
      <c r="AA153" s="56" t="str">
        <f t="shared" si="77"/>
        <v/>
      </c>
      <c r="AB153" s="56" t="str">
        <f t="shared" si="78"/>
        <v/>
      </c>
      <c r="AC153" s="56" t="str">
        <f t="shared" si="79"/>
        <v/>
      </c>
      <c r="AD153" s="56" t="str">
        <f t="shared" si="80"/>
        <v/>
      </c>
      <c r="AE153" s="40"/>
      <c r="AF153" s="40"/>
      <c r="AG153" s="40"/>
      <c r="AH153" s="56" t="str">
        <f t="shared" si="81"/>
        <v/>
      </c>
      <c r="AI153" s="54"/>
      <c r="AJ153" s="54"/>
      <c r="AK153" s="54"/>
      <c r="AL153" s="54"/>
      <c r="AM153" s="54"/>
    </row>
    <row r="154" spans="1:39">
      <c r="A154" s="45" t="str" cm="1">
        <f t="array" ref="A154">IF(H154="PROJECT", CHAR(10) &amp; "- " &amp; _xlfn.TEXTJOIN(CHAR(10) &amp; "- ", TRUE, _xlfn._xlws.FILTER($I$9:$I$1000, ($B$9:$B$1000=B154) * ($H$9:$H$1000="Topic"))), "")</f>
        <v/>
      </c>
      <c r="B154" s="45" t="str">
        <f t="shared" si="82"/>
        <v/>
      </c>
      <c r="C154" s="93"/>
      <c r="D154" s="57"/>
      <c r="E154" s="58"/>
      <c r="F154" s="54"/>
      <c r="G154" s="52"/>
      <c r="H154" s="52"/>
      <c r="I154" s="61"/>
      <c r="J154" s="62"/>
      <c r="K154" s="127" t="str">
        <f t="shared" si="66"/>
        <v/>
      </c>
      <c r="L154" s="101" t="str">
        <f t="shared" si="67"/>
        <v/>
      </c>
      <c r="M154" s="52">
        <v>0</v>
      </c>
      <c r="N154" s="100" t="str">
        <f t="shared" si="68"/>
        <v/>
      </c>
      <c r="O154" s="101" t="str">
        <f t="shared" si="69"/>
        <v/>
      </c>
      <c r="P154" s="52">
        <v>0</v>
      </c>
      <c r="Q154" s="100" t="str">
        <f t="shared" si="70"/>
        <v/>
      </c>
      <c r="R154" s="101" t="str">
        <f t="shared" si="71"/>
        <v/>
      </c>
      <c r="S154" s="52">
        <v>0</v>
      </c>
      <c r="T154" s="100" t="str">
        <f t="shared" si="72"/>
        <v/>
      </c>
      <c r="U154" s="101" t="str">
        <f t="shared" si="73"/>
        <v/>
      </c>
      <c r="V154" s="52">
        <v>0</v>
      </c>
      <c r="W154" s="85" t="str">
        <f t="shared" si="74"/>
        <v/>
      </c>
      <c r="X154" s="101" t="str">
        <f t="shared" si="75"/>
        <v/>
      </c>
      <c r="Y154" s="52">
        <v>0</v>
      </c>
      <c r="Z154" s="56" t="str">
        <f t="shared" si="76"/>
        <v/>
      </c>
      <c r="AA154" s="56" t="str">
        <f t="shared" si="77"/>
        <v/>
      </c>
      <c r="AB154" s="56" t="str">
        <f t="shared" si="78"/>
        <v/>
      </c>
      <c r="AC154" s="56" t="str">
        <f t="shared" si="79"/>
        <v/>
      </c>
      <c r="AD154" s="56" t="str">
        <f t="shared" si="80"/>
        <v/>
      </c>
      <c r="AE154" s="40"/>
      <c r="AF154" s="40"/>
      <c r="AG154" s="40"/>
      <c r="AH154" s="56" t="str">
        <f t="shared" si="81"/>
        <v/>
      </c>
      <c r="AI154" s="54"/>
      <c r="AJ154" s="54"/>
      <c r="AK154" s="54"/>
      <c r="AL154" s="54"/>
      <c r="AM154" s="54"/>
    </row>
    <row r="155" spans="1:39">
      <c r="A155" s="45" t="str" cm="1">
        <f t="array" ref="A155">IF(H155="PROJECT", CHAR(10) &amp; "- " &amp; _xlfn.TEXTJOIN(CHAR(10) &amp; "- ", TRUE, _xlfn._xlws.FILTER($I$9:$I$1000, ($B$9:$B$1000=B155) * ($H$9:$H$1000="Topic"))), "")</f>
        <v/>
      </c>
      <c r="B155" s="45" t="str">
        <f t="shared" si="82"/>
        <v/>
      </c>
      <c r="C155" s="93"/>
      <c r="D155" s="46"/>
      <c r="E155" s="58"/>
      <c r="F155" s="65"/>
      <c r="G155" s="53"/>
      <c r="H155" s="53"/>
      <c r="I155" s="50"/>
      <c r="J155" s="51"/>
      <c r="K155" s="127" t="str">
        <f t="shared" si="66"/>
        <v/>
      </c>
      <c r="L155" s="101" t="str">
        <f t="shared" si="67"/>
        <v/>
      </c>
      <c r="M155" s="53">
        <v>0</v>
      </c>
      <c r="N155" s="100" t="str">
        <f t="shared" si="68"/>
        <v/>
      </c>
      <c r="O155" s="101" t="str">
        <f t="shared" si="69"/>
        <v/>
      </c>
      <c r="P155" s="53">
        <v>0</v>
      </c>
      <c r="Q155" s="100" t="str">
        <f t="shared" si="70"/>
        <v/>
      </c>
      <c r="R155" s="101" t="str">
        <f t="shared" si="71"/>
        <v/>
      </c>
      <c r="S155" s="53">
        <v>0</v>
      </c>
      <c r="T155" s="100" t="str">
        <f t="shared" si="72"/>
        <v/>
      </c>
      <c r="U155" s="101" t="str">
        <f t="shared" si="73"/>
        <v/>
      </c>
      <c r="V155" s="53">
        <v>0</v>
      </c>
      <c r="W155" s="85" t="str">
        <f t="shared" si="74"/>
        <v/>
      </c>
      <c r="X155" s="101" t="str">
        <f t="shared" si="75"/>
        <v/>
      </c>
      <c r="Y155" s="53">
        <v>0</v>
      </c>
      <c r="Z155" s="56" t="str">
        <f t="shared" si="76"/>
        <v/>
      </c>
      <c r="AA155" s="56" t="str">
        <f t="shared" si="77"/>
        <v/>
      </c>
      <c r="AB155" s="56" t="str">
        <f t="shared" si="78"/>
        <v/>
      </c>
      <c r="AC155" s="56" t="str">
        <f t="shared" si="79"/>
        <v/>
      </c>
      <c r="AD155" s="56" t="str">
        <f t="shared" si="80"/>
        <v/>
      </c>
      <c r="AE155" s="40"/>
      <c r="AF155" s="40"/>
      <c r="AG155" s="40"/>
      <c r="AH155" s="56" t="str">
        <f t="shared" si="81"/>
        <v/>
      </c>
      <c r="AI155" s="54"/>
      <c r="AJ155" s="54"/>
      <c r="AK155" s="54"/>
      <c r="AL155" s="54"/>
      <c r="AM155" s="54"/>
    </row>
    <row r="156" spans="1:39">
      <c r="A156" s="45" t="str" cm="1">
        <f t="array" ref="A156">IF(H156="PROJECT", CHAR(10) &amp; "- " &amp; _xlfn.TEXTJOIN(CHAR(10) &amp; "- ", TRUE, _xlfn._xlws.FILTER($I$9:$I$1000, ($B$9:$B$1000=B156) * ($H$9:$H$1000="Topic"))), "")</f>
        <v/>
      </c>
      <c r="B156" s="45" t="str">
        <f t="shared" si="82"/>
        <v/>
      </c>
      <c r="C156" s="93"/>
      <c r="D156" s="57"/>
      <c r="E156" s="58"/>
      <c r="F156" s="54"/>
      <c r="G156" s="52"/>
      <c r="H156" s="52"/>
      <c r="I156" s="61"/>
      <c r="J156" s="62"/>
      <c r="K156" s="127" t="str">
        <f t="shared" si="66"/>
        <v/>
      </c>
      <c r="L156" s="101" t="str">
        <f t="shared" si="67"/>
        <v/>
      </c>
      <c r="M156" s="52">
        <v>0</v>
      </c>
      <c r="N156" s="100" t="str">
        <f t="shared" si="68"/>
        <v/>
      </c>
      <c r="O156" s="101" t="str">
        <f t="shared" si="69"/>
        <v/>
      </c>
      <c r="P156" s="52">
        <v>0</v>
      </c>
      <c r="Q156" s="100" t="str">
        <f t="shared" si="70"/>
        <v/>
      </c>
      <c r="R156" s="101" t="str">
        <f t="shared" si="71"/>
        <v/>
      </c>
      <c r="S156" s="52">
        <v>0</v>
      </c>
      <c r="T156" s="100" t="str">
        <f t="shared" si="72"/>
        <v/>
      </c>
      <c r="U156" s="101" t="str">
        <f t="shared" si="73"/>
        <v/>
      </c>
      <c r="V156" s="52">
        <v>0</v>
      </c>
      <c r="W156" s="85" t="str">
        <f t="shared" si="74"/>
        <v/>
      </c>
      <c r="X156" s="101" t="str">
        <f t="shared" si="75"/>
        <v/>
      </c>
      <c r="Y156" s="52">
        <v>0</v>
      </c>
      <c r="Z156" s="56" t="str">
        <f t="shared" si="76"/>
        <v/>
      </c>
      <c r="AA156" s="56" t="str">
        <f t="shared" si="77"/>
        <v/>
      </c>
      <c r="AB156" s="56" t="str">
        <f t="shared" si="78"/>
        <v/>
      </c>
      <c r="AC156" s="56" t="str">
        <f t="shared" si="79"/>
        <v/>
      </c>
      <c r="AD156" s="56" t="str">
        <f t="shared" si="80"/>
        <v/>
      </c>
      <c r="AE156" s="40"/>
      <c r="AF156" s="40"/>
      <c r="AG156" s="40"/>
      <c r="AH156" s="56" t="str">
        <f t="shared" si="81"/>
        <v/>
      </c>
      <c r="AI156" s="54"/>
      <c r="AJ156" s="54"/>
      <c r="AK156" s="54"/>
      <c r="AL156" s="54"/>
      <c r="AM156" s="54"/>
    </row>
    <row r="157" spans="1:39">
      <c r="A157" s="45" t="str" cm="1">
        <f t="array" ref="A157">IF(H157="PROJECT", CHAR(10) &amp; "- " &amp; _xlfn.TEXTJOIN(CHAR(10) &amp; "- ", TRUE, _xlfn._xlws.FILTER($I$9:$I$1000, ($B$9:$B$1000=B157) * ($H$9:$H$1000="Topic"))), "")</f>
        <v/>
      </c>
      <c r="B157" s="45" t="str">
        <f t="shared" si="82"/>
        <v/>
      </c>
      <c r="C157" s="93"/>
      <c r="D157" s="46"/>
      <c r="E157" s="58"/>
      <c r="F157" s="65"/>
      <c r="G157" s="53"/>
      <c r="H157" s="53"/>
      <c r="I157" s="50"/>
      <c r="J157" s="51"/>
      <c r="K157" s="127" t="str">
        <f t="shared" si="66"/>
        <v/>
      </c>
      <c r="L157" s="101" t="str">
        <f t="shared" si="67"/>
        <v/>
      </c>
      <c r="M157" s="53">
        <v>0</v>
      </c>
      <c r="N157" s="100" t="str">
        <f t="shared" si="68"/>
        <v/>
      </c>
      <c r="O157" s="101" t="str">
        <f t="shared" si="69"/>
        <v/>
      </c>
      <c r="P157" s="53">
        <v>0</v>
      </c>
      <c r="Q157" s="100" t="str">
        <f t="shared" si="70"/>
        <v/>
      </c>
      <c r="R157" s="101" t="str">
        <f t="shared" si="71"/>
        <v/>
      </c>
      <c r="S157" s="53">
        <v>0</v>
      </c>
      <c r="T157" s="100" t="str">
        <f t="shared" si="72"/>
        <v/>
      </c>
      <c r="U157" s="101" t="str">
        <f t="shared" si="73"/>
        <v/>
      </c>
      <c r="V157" s="53">
        <v>0</v>
      </c>
      <c r="W157" s="85" t="str">
        <f t="shared" si="74"/>
        <v/>
      </c>
      <c r="X157" s="101" t="str">
        <f t="shared" si="75"/>
        <v/>
      </c>
      <c r="Y157" s="53">
        <v>0</v>
      </c>
      <c r="Z157" s="56" t="str">
        <f t="shared" si="76"/>
        <v/>
      </c>
      <c r="AA157" s="56" t="str">
        <f t="shared" si="77"/>
        <v/>
      </c>
      <c r="AB157" s="56" t="str">
        <f t="shared" si="78"/>
        <v/>
      </c>
      <c r="AC157" s="56" t="str">
        <f t="shared" si="79"/>
        <v/>
      </c>
      <c r="AD157" s="56" t="str">
        <f t="shared" si="80"/>
        <v/>
      </c>
      <c r="AE157" s="40"/>
      <c r="AF157" s="40"/>
      <c r="AG157" s="40"/>
      <c r="AH157" s="56" t="str">
        <f t="shared" si="81"/>
        <v/>
      </c>
      <c r="AI157" s="54"/>
      <c r="AJ157" s="54"/>
      <c r="AK157" s="54"/>
      <c r="AL157" s="54"/>
      <c r="AM157" s="54"/>
    </row>
    <row r="158" spans="1:39">
      <c r="A158" s="45" t="str" cm="1">
        <f t="array" ref="A158">IF(H158="PROJECT", CHAR(10) &amp; "- " &amp; _xlfn.TEXTJOIN(CHAR(10) &amp; "- ", TRUE, _xlfn._xlws.FILTER($I$9:$I$1000, ($B$9:$B$1000=B158) * ($H$9:$H$1000="Topic"))), "")</f>
        <v/>
      </c>
      <c r="B158" s="45" t="str">
        <f t="shared" si="82"/>
        <v/>
      </c>
      <c r="C158" s="93"/>
      <c r="D158" s="57"/>
      <c r="E158" s="58"/>
      <c r="F158" s="54"/>
      <c r="G158" s="52"/>
      <c r="H158" s="52"/>
      <c r="I158" s="61"/>
      <c r="J158" s="62"/>
      <c r="K158" s="127" t="str">
        <f t="shared" si="66"/>
        <v/>
      </c>
      <c r="L158" s="101" t="str">
        <f t="shared" si="67"/>
        <v/>
      </c>
      <c r="M158" s="52">
        <v>0</v>
      </c>
      <c r="N158" s="100" t="str">
        <f t="shared" si="68"/>
        <v/>
      </c>
      <c r="O158" s="101" t="str">
        <f t="shared" si="69"/>
        <v/>
      </c>
      <c r="P158" s="52">
        <v>0</v>
      </c>
      <c r="Q158" s="100" t="str">
        <f t="shared" si="70"/>
        <v/>
      </c>
      <c r="R158" s="101" t="str">
        <f t="shared" si="71"/>
        <v/>
      </c>
      <c r="S158" s="52">
        <v>0</v>
      </c>
      <c r="T158" s="100" t="str">
        <f t="shared" si="72"/>
        <v/>
      </c>
      <c r="U158" s="101" t="str">
        <f t="shared" si="73"/>
        <v/>
      </c>
      <c r="V158" s="52">
        <v>0</v>
      </c>
      <c r="W158" s="85" t="str">
        <f t="shared" si="74"/>
        <v/>
      </c>
      <c r="X158" s="101" t="str">
        <f t="shared" si="75"/>
        <v/>
      </c>
      <c r="Y158" s="52">
        <v>0</v>
      </c>
      <c r="Z158" s="56" t="str">
        <f t="shared" si="76"/>
        <v/>
      </c>
      <c r="AA158" s="56" t="str">
        <f t="shared" si="77"/>
        <v/>
      </c>
      <c r="AB158" s="56" t="str">
        <f t="shared" si="78"/>
        <v/>
      </c>
      <c r="AC158" s="56" t="str">
        <f t="shared" si="79"/>
        <v/>
      </c>
      <c r="AD158" s="56" t="str">
        <f t="shared" si="80"/>
        <v/>
      </c>
      <c r="AE158" s="40"/>
      <c r="AF158" s="40"/>
      <c r="AG158" s="40"/>
      <c r="AH158" s="56" t="str">
        <f t="shared" si="81"/>
        <v/>
      </c>
      <c r="AI158" s="54"/>
      <c r="AJ158" s="54"/>
      <c r="AK158" s="54"/>
      <c r="AL158" s="54"/>
      <c r="AM158" s="54"/>
    </row>
    <row r="159" spans="1:39">
      <c r="A159" s="45" t="str" cm="1">
        <f t="array" ref="A159">IF(H159="PROJECT", CHAR(10) &amp; "- " &amp; _xlfn.TEXTJOIN(CHAR(10) &amp; "- ", TRUE, _xlfn._xlws.FILTER($I$9:$I$1000, ($B$9:$B$1000=B159) * ($H$9:$H$1000="Topic"))), "")</f>
        <v/>
      </c>
      <c r="B159" s="45" t="str">
        <f t="shared" si="82"/>
        <v/>
      </c>
      <c r="C159" s="93"/>
      <c r="D159" s="46"/>
      <c r="E159" s="58"/>
      <c r="F159" s="65"/>
      <c r="G159" s="53"/>
      <c r="H159" s="53"/>
      <c r="I159" s="50"/>
      <c r="J159" s="51"/>
      <c r="K159" s="127" t="str">
        <f t="shared" si="66"/>
        <v/>
      </c>
      <c r="L159" s="101" t="str">
        <f t="shared" si="67"/>
        <v/>
      </c>
      <c r="M159" s="53">
        <v>0</v>
      </c>
      <c r="N159" s="100" t="str">
        <f t="shared" si="68"/>
        <v/>
      </c>
      <c r="O159" s="101" t="str">
        <f t="shared" si="69"/>
        <v/>
      </c>
      <c r="P159" s="53">
        <v>0</v>
      </c>
      <c r="Q159" s="100" t="str">
        <f t="shared" si="70"/>
        <v/>
      </c>
      <c r="R159" s="101" t="str">
        <f t="shared" si="71"/>
        <v/>
      </c>
      <c r="S159" s="53">
        <v>0</v>
      </c>
      <c r="T159" s="100" t="str">
        <f t="shared" si="72"/>
        <v/>
      </c>
      <c r="U159" s="101" t="str">
        <f t="shared" si="73"/>
        <v/>
      </c>
      <c r="V159" s="53">
        <v>0</v>
      </c>
      <c r="W159" s="85" t="str">
        <f t="shared" si="74"/>
        <v/>
      </c>
      <c r="X159" s="101" t="str">
        <f t="shared" si="75"/>
        <v/>
      </c>
      <c r="Y159" s="53">
        <v>0</v>
      </c>
      <c r="Z159" s="56" t="str">
        <f t="shared" si="76"/>
        <v/>
      </c>
      <c r="AA159" s="56" t="str">
        <f t="shared" si="77"/>
        <v/>
      </c>
      <c r="AB159" s="56" t="str">
        <f t="shared" si="78"/>
        <v/>
      </c>
      <c r="AC159" s="56" t="str">
        <f t="shared" si="79"/>
        <v/>
      </c>
      <c r="AD159" s="56" t="str">
        <f t="shared" si="80"/>
        <v/>
      </c>
      <c r="AE159" s="40"/>
      <c r="AF159" s="40"/>
      <c r="AG159" s="40"/>
      <c r="AH159" s="56" t="str">
        <f t="shared" si="81"/>
        <v/>
      </c>
      <c r="AI159" s="54"/>
      <c r="AJ159" s="54"/>
      <c r="AK159" s="54"/>
      <c r="AL159" s="54"/>
      <c r="AM159" s="54"/>
    </row>
    <row r="160" spans="1:39">
      <c r="A160" s="45" t="str" cm="1">
        <f t="array" ref="A160">IF(H160="PROJECT", CHAR(10) &amp; "- " &amp; _xlfn.TEXTJOIN(CHAR(10) &amp; "- ", TRUE, _xlfn._xlws.FILTER($I$9:$I$1000, ($B$9:$B$1000=B160) * ($H$9:$H$1000="Topic"))), "")</f>
        <v/>
      </c>
      <c r="B160" s="45" t="str">
        <f t="shared" si="82"/>
        <v/>
      </c>
      <c r="C160" s="93"/>
      <c r="D160" s="57"/>
      <c r="E160" s="58"/>
      <c r="F160" s="54"/>
      <c r="G160" s="52"/>
      <c r="H160" s="52"/>
      <c r="I160" s="61"/>
      <c r="J160" s="62"/>
      <c r="K160" s="127" t="str">
        <f t="shared" si="66"/>
        <v/>
      </c>
      <c r="L160" s="101" t="str">
        <f t="shared" si="67"/>
        <v/>
      </c>
      <c r="M160" s="52">
        <v>0</v>
      </c>
      <c r="N160" s="100" t="str">
        <f t="shared" si="68"/>
        <v/>
      </c>
      <c r="O160" s="101" t="str">
        <f t="shared" si="69"/>
        <v/>
      </c>
      <c r="P160" s="52">
        <v>0</v>
      </c>
      <c r="Q160" s="100" t="str">
        <f t="shared" si="70"/>
        <v/>
      </c>
      <c r="R160" s="101" t="str">
        <f t="shared" si="71"/>
        <v/>
      </c>
      <c r="S160" s="52">
        <v>0</v>
      </c>
      <c r="T160" s="100" t="str">
        <f t="shared" si="72"/>
        <v/>
      </c>
      <c r="U160" s="101" t="str">
        <f t="shared" si="73"/>
        <v/>
      </c>
      <c r="V160" s="52">
        <v>0</v>
      </c>
      <c r="W160" s="85" t="str">
        <f t="shared" si="74"/>
        <v/>
      </c>
      <c r="X160" s="101" t="str">
        <f t="shared" si="75"/>
        <v/>
      </c>
      <c r="Y160" s="52">
        <v>0</v>
      </c>
      <c r="Z160" s="56" t="str">
        <f t="shared" si="76"/>
        <v/>
      </c>
      <c r="AA160" s="56" t="str">
        <f t="shared" si="77"/>
        <v/>
      </c>
      <c r="AB160" s="56" t="str">
        <f t="shared" si="78"/>
        <v/>
      </c>
      <c r="AC160" s="56" t="str">
        <f t="shared" si="79"/>
        <v/>
      </c>
      <c r="AD160" s="56" t="str">
        <f t="shared" si="80"/>
        <v/>
      </c>
      <c r="AE160" s="40"/>
      <c r="AF160" s="40"/>
      <c r="AG160" s="40"/>
      <c r="AH160" s="56" t="str">
        <f t="shared" si="81"/>
        <v/>
      </c>
      <c r="AI160" s="54"/>
      <c r="AJ160" s="54"/>
      <c r="AK160" s="54"/>
      <c r="AL160" s="54"/>
      <c r="AM160" s="54"/>
    </row>
    <row r="161" spans="1:39">
      <c r="A161" s="45" t="str" cm="1">
        <f t="array" ref="A161">IF(H161="PROJECT", CHAR(10) &amp; "- " &amp; _xlfn.TEXTJOIN(CHAR(10) &amp; "- ", TRUE, _xlfn._xlws.FILTER($I$9:$I$1000, ($B$9:$B$1000=B161) * ($H$9:$H$1000="Topic"))), "")</f>
        <v/>
      </c>
      <c r="B161" s="45" t="str">
        <f t="shared" si="82"/>
        <v/>
      </c>
      <c r="C161" s="93"/>
      <c r="D161" s="46"/>
      <c r="E161" s="58"/>
      <c r="F161" s="65"/>
      <c r="G161" s="53"/>
      <c r="H161" s="53"/>
      <c r="I161" s="50"/>
      <c r="J161" s="51"/>
      <c r="K161" s="127" t="str">
        <f t="shared" si="66"/>
        <v/>
      </c>
      <c r="L161" s="101" t="str">
        <f t="shared" si="67"/>
        <v/>
      </c>
      <c r="M161" s="53">
        <v>0</v>
      </c>
      <c r="N161" s="100" t="str">
        <f t="shared" si="68"/>
        <v/>
      </c>
      <c r="O161" s="101" t="str">
        <f t="shared" si="69"/>
        <v/>
      </c>
      <c r="P161" s="53">
        <v>0</v>
      </c>
      <c r="Q161" s="100" t="str">
        <f t="shared" si="70"/>
        <v/>
      </c>
      <c r="R161" s="101" t="str">
        <f t="shared" si="71"/>
        <v/>
      </c>
      <c r="S161" s="53">
        <v>0</v>
      </c>
      <c r="T161" s="100" t="str">
        <f t="shared" si="72"/>
        <v/>
      </c>
      <c r="U161" s="101" t="str">
        <f t="shared" si="73"/>
        <v/>
      </c>
      <c r="V161" s="53">
        <v>0</v>
      </c>
      <c r="W161" s="85" t="str">
        <f t="shared" si="74"/>
        <v/>
      </c>
      <c r="X161" s="101" t="str">
        <f t="shared" si="75"/>
        <v/>
      </c>
      <c r="Y161" s="53">
        <v>0</v>
      </c>
      <c r="Z161" s="56" t="str">
        <f t="shared" si="76"/>
        <v/>
      </c>
      <c r="AA161" s="56" t="str">
        <f t="shared" si="77"/>
        <v/>
      </c>
      <c r="AB161" s="56" t="str">
        <f t="shared" si="78"/>
        <v/>
      </c>
      <c r="AC161" s="56" t="str">
        <f t="shared" si="79"/>
        <v/>
      </c>
      <c r="AD161" s="56" t="str">
        <f t="shared" si="80"/>
        <v/>
      </c>
      <c r="AE161" s="40"/>
      <c r="AF161" s="40"/>
      <c r="AG161" s="40"/>
      <c r="AH161" s="56" t="str">
        <f t="shared" si="81"/>
        <v/>
      </c>
      <c r="AI161" s="54"/>
      <c r="AJ161" s="54"/>
      <c r="AK161" s="54"/>
      <c r="AL161" s="54"/>
      <c r="AM161" s="54"/>
    </row>
    <row r="162" spans="1:39">
      <c r="A162" s="45" t="str" cm="1">
        <f t="array" ref="A162">IF(H162="PROJECT", CHAR(10) &amp; "- " &amp; _xlfn.TEXTJOIN(CHAR(10) &amp; "- ", TRUE, _xlfn._xlws.FILTER($I$9:$I$1000, ($B$9:$B$1000=B162) * ($H$9:$H$1000="Topic"))), "")</f>
        <v/>
      </c>
      <c r="B162" s="45" t="str">
        <f t="shared" si="82"/>
        <v/>
      </c>
      <c r="C162" s="93"/>
      <c r="D162" s="57"/>
      <c r="E162" s="58"/>
      <c r="F162" s="54"/>
      <c r="G162" s="52"/>
      <c r="H162" s="52"/>
      <c r="I162" s="61"/>
      <c r="J162" s="62"/>
      <c r="K162" s="127" t="str">
        <f t="shared" si="66"/>
        <v/>
      </c>
      <c r="L162" s="101" t="str">
        <f t="shared" si="67"/>
        <v/>
      </c>
      <c r="M162" s="52">
        <v>0</v>
      </c>
      <c r="N162" s="100" t="str">
        <f t="shared" si="68"/>
        <v/>
      </c>
      <c r="O162" s="101" t="str">
        <f t="shared" si="69"/>
        <v/>
      </c>
      <c r="P162" s="52">
        <v>0</v>
      </c>
      <c r="Q162" s="100" t="str">
        <f t="shared" si="70"/>
        <v/>
      </c>
      <c r="R162" s="101" t="str">
        <f t="shared" si="71"/>
        <v/>
      </c>
      <c r="S162" s="52">
        <v>0</v>
      </c>
      <c r="T162" s="100" t="str">
        <f t="shared" si="72"/>
        <v/>
      </c>
      <c r="U162" s="101" t="str">
        <f t="shared" si="73"/>
        <v/>
      </c>
      <c r="V162" s="52">
        <v>0</v>
      </c>
      <c r="W162" s="85" t="str">
        <f t="shared" si="74"/>
        <v/>
      </c>
      <c r="X162" s="101" t="str">
        <f t="shared" si="75"/>
        <v/>
      </c>
      <c r="Y162" s="52">
        <v>0</v>
      </c>
      <c r="Z162" s="56" t="str">
        <f t="shared" si="76"/>
        <v/>
      </c>
      <c r="AA162" s="56" t="str">
        <f t="shared" si="77"/>
        <v/>
      </c>
      <c r="AB162" s="56" t="str">
        <f t="shared" si="78"/>
        <v/>
      </c>
      <c r="AC162" s="56" t="str">
        <f t="shared" si="79"/>
        <v/>
      </c>
      <c r="AD162" s="56" t="str">
        <f t="shared" si="80"/>
        <v/>
      </c>
      <c r="AE162" s="40"/>
      <c r="AF162" s="40"/>
      <c r="AG162" s="40"/>
      <c r="AH162" s="56" t="str">
        <f t="shared" si="81"/>
        <v/>
      </c>
      <c r="AI162" s="54"/>
      <c r="AJ162" s="54"/>
      <c r="AK162" s="54"/>
      <c r="AL162" s="54"/>
      <c r="AM162" s="54"/>
    </row>
    <row r="163" spans="1:39">
      <c r="A163" s="45" t="str" cm="1">
        <f t="array" ref="A163">IF(H163="PROJECT", CHAR(10) &amp; "- " &amp; _xlfn.TEXTJOIN(CHAR(10) &amp; "- ", TRUE, _xlfn._xlws.FILTER($I$9:$I$1000, ($B$9:$B$1000=B163) * ($H$9:$H$1000="Topic"))), "")</f>
        <v/>
      </c>
      <c r="B163" s="45" t="str">
        <f t="shared" si="82"/>
        <v/>
      </c>
      <c r="C163" s="93"/>
      <c r="D163" s="46"/>
      <c r="E163" s="58"/>
      <c r="F163" s="65"/>
      <c r="G163" s="53"/>
      <c r="H163" s="53"/>
      <c r="I163" s="50"/>
      <c r="J163" s="51"/>
      <c r="K163" s="127" t="str">
        <f t="shared" si="66"/>
        <v/>
      </c>
      <c r="L163" s="101" t="str">
        <f t="shared" si="67"/>
        <v/>
      </c>
      <c r="M163" s="53">
        <v>0</v>
      </c>
      <c r="N163" s="100" t="str">
        <f t="shared" si="68"/>
        <v/>
      </c>
      <c r="O163" s="101" t="str">
        <f t="shared" si="69"/>
        <v/>
      </c>
      <c r="P163" s="53">
        <v>0</v>
      </c>
      <c r="Q163" s="100" t="str">
        <f t="shared" si="70"/>
        <v/>
      </c>
      <c r="R163" s="101" t="str">
        <f t="shared" si="71"/>
        <v/>
      </c>
      <c r="S163" s="53">
        <v>0</v>
      </c>
      <c r="T163" s="100" t="str">
        <f t="shared" si="72"/>
        <v/>
      </c>
      <c r="U163" s="101" t="str">
        <f t="shared" si="73"/>
        <v/>
      </c>
      <c r="V163" s="53">
        <v>0</v>
      </c>
      <c r="W163" s="85" t="str">
        <f t="shared" si="74"/>
        <v/>
      </c>
      <c r="X163" s="101" t="str">
        <f t="shared" si="75"/>
        <v/>
      </c>
      <c r="Y163" s="53">
        <v>0</v>
      </c>
      <c r="Z163" s="56" t="str">
        <f t="shared" si="76"/>
        <v/>
      </c>
      <c r="AA163" s="56" t="str">
        <f t="shared" si="77"/>
        <v/>
      </c>
      <c r="AB163" s="56" t="str">
        <f t="shared" si="78"/>
        <v/>
      </c>
      <c r="AC163" s="56" t="str">
        <f t="shared" si="79"/>
        <v/>
      </c>
      <c r="AD163" s="56" t="str">
        <f t="shared" si="80"/>
        <v/>
      </c>
      <c r="AE163" s="40"/>
      <c r="AF163" s="40"/>
      <c r="AG163" s="40"/>
      <c r="AH163" s="56" t="str">
        <f t="shared" si="81"/>
        <v/>
      </c>
      <c r="AI163" s="54"/>
      <c r="AJ163" s="54"/>
      <c r="AK163" s="54"/>
      <c r="AL163" s="54"/>
      <c r="AM163" s="54"/>
    </row>
    <row r="164" spans="1:39">
      <c r="A164" s="45" t="str" cm="1">
        <f t="array" ref="A164">IF(H164="PROJECT", CHAR(10) &amp; "- " &amp; _xlfn.TEXTJOIN(CHAR(10) &amp; "- ", TRUE, _xlfn._xlws.FILTER($I$9:$I$1000, ($B$9:$B$1000=B164) * ($H$9:$H$1000="Topic"))), "")</f>
        <v/>
      </c>
      <c r="B164" s="45" t="str">
        <f t="shared" si="82"/>
        <v/>
      </c>
      <c r="C164" s="93"/>
      <c r="D164" s="57"/>
      <c r="E164" s="58"/>
      <c r="F164" s="54"/>
      <c r="G164" s="52"/>
      <c r="H164" s="52"/>
      <c r="I164" s="61"/>
      <c r="J164" s="62"/>
      <c r="K164" s="127" t="str">
        <f t="shared" si="66"/>
        <v/>
      </c>
      <c r="L164" s="101" t="str">
        <f t="shared" si="67"/>
        <v/>
      </c>
      <c r="M164" s="52">
        <v>0</v>
      </c>
      <c r="N164" s="100" t="str">
        <f t="shared" si="68"/>
        <v/>
      </c>
      <c r="O164" s="101" t="str">
        <f t="shared" si="69"/>
        <v/>
      </c>
      <c r="P164" s="52">
        <v>0</v>
      </c>
      <c r="Q164" s="100" t="str">
        <f t="shared" si="70"/>
        <v/>
      </c>
      <c r="R164" s="101" t="str">
        <f t="shared" si="71"/>
        <v/>
      </c>
      <c r="S164" s="52">
        <v>0</v>
      </c>
      <c r="T164" s="100" t="str">
        <f t="shared" si="72"/>
        <v/>
      </c>
      <c r="U164" s="101" t="str">
        <f t="shared" si="73"/>
        <v/>
      </c>
      <c r="V164" s="52">
        <v>0</v>
      </c>
      <c r="W164" s="85" t="str">
        <f t="shared" si="74"/>
        <v/>
      </c>
      <c r="X164" s="101" t="str">
        <f t="shared" si="75"/>
        <v/>
      </c>
      <c r="Y164" s="52">
        <v>0</v>
      </c>
      <c r="Z164" s="56" t="str">
        <f t="shared" si="76"/>
        <v/>
      </c>
      <c r="AA164" s="56" t="str">
        <f t="shared" si="77"/>
        <v/>
      </c>
      <c r="AB164" s="56" t="str">
        <f t="shared" si="78"/>
        <v/>
      </c>
      <c r="AC164" s="56" t="str">
        <f t="shared" si="79"/>
        <v/>
      </c>
      <c r="AD164" s="56" t="str">
        <f t="shared" si="80"/>
        <v/>
      </c>
      <c r="AE164" s="40"/>
      <c r="AF164" s="40"/>
      <c r="AG164" s="40"/>
      <c r="AH164" s="56" t="str">
        <f t="shared" si="81"/>
        <v/>
      </c>
      <c r="AI164" s="54"/>
      <c r="AJ164" s="54"/>
      <c r="AK164" s="54"/>
      <c r="AL164" s="54"/>
      <c r="AM164" s="54"/>
    </row>
    <row r="165" spans="1:39">
      <c r="A165" s="45" t="str" cm="1">
        <f t="array" ref="A165">IF(H165="PROJECT", CHAR(10) &amp; "- " &amp; _xlfn.TEXTJOIN(CHAR(10) &amp; "- ", TRUE, _xlfn._xlws.FILTER($I$9:$I$1000, ($B$9:$B$1000=B165) * ($H$9:$H$1000="Topic"))), "")</f>
        <v/>
      </c>
      <c r="B165" s="45" t="str">
        <f t="shared" si="82"/>
        <v/>
      </c>
      <c r="C165" s="93"/>
      <c r="D165" s="46"/>
      <c r="E165" s="58"/>
      <c r="F165" s="65"/>
      <c r="G165" s="53"/>
      <c r="H165" s="53"/>
      <c r="I165" s="50"/>
      <c r="J165" s="51"/>
      <c r="K165" s="127" t="str">
        <f t="shared" si="66"/>
        <v/>
      </c>
      <c r="L165" s="101" t="str">
        <f t="shared" si="67"/>
        <v/>
      </c>
      <c r="M165" s="53">
        <v>0</v>
      </c>
      <c r="N165" s="100" t="str">
        <f t="shared" si="68"/>
        <v/>
      </c>
      <c r="O165" s="101" t="str">
        <f t="shared" si="69"/>
        <v/>
      </c>
      <c r="P165" s="53">
        <v>0</v>
      </c>
      <c r="Q165" s="100" t="str">
        <f t="shared" si="70"/>
        <v/>
      </c>
      <c r="R165" s="101" t="str">
        <f t="shared" si="71"/>
        <v/>
      </c>
      <c r="S165" s="53">
        <v>0</v>
      </c>
      <c r="T165" s="100" t="str">
        <f t="shared" si="72"/>
        <v/>
      </c>
      <c r="U165" s="101" t="str">
        <f t="shared" si="73"/>
        <v/>
      </c>
      <c r="V165" s="53">
        <v>0</v>
      </c>
      <c r="W165" s="85" t="str">
        <f t="shared" si="74"/>
        <v/>
      </c>
      <c r="X165" s="101" t="str">
        <f t="shared" si="75"/>
        <v/>
      </c>
      <c r="Y165" s="53">
        <v>0</v>
      </c>
      <c r="Z165" s="56" t="str">
        <f t="shared" si="76"/>
        <v/>
      </c>
      <c r="AA165" s="56" t="str">
        <f t="shared" si="77"/>
        <v/>
      </c>
      <c r="AB165" s="56" t="str">
        <f t="shared" si="78"/>
        <v/>
      </c>
      <c r="AC165" s="56" t="str">
        <f t="shared" si="79"/>
        <v/>
      </c>
      <c r="AD165" s="56" t="str">
        <f t="shared" si="80"/>
        <v/>
      </c>
      <c r="AE165" s="40"/>
      <c r="AF165" s="40"/>
      <c r="AG165" s="40"/>
      <c r="AH165" s="56" t="str">
        <f t="shared" si="81"/>
        <v/>
      </c>
      <c r="AI165" s="54"/>
      <c r="AJ165" s="54"/>
      <c r="AK165" s="54"/>
      <c r="AL165" s="54"/>
      <c r="AM165" s="54"/>
    </row>
    <row r="166" spans="1:39">
      <c r="A166" s="45" t="str" cm="1">
        <f t="array" ref="A166">IF(H166="PROJECT", CHAR(10) &amp; "- " &amp; _xlfn.TEXTJOIN(CHAR(10) &amp; "- ", TRUE, _xlfn._xlws.FILTER($I$9:$I$1000, ($B$9:$B$1000=B166) * ($H$9:$H$1000="Topic"))), "")</f>
        <v/>
      </c>
      <c r="B166" s="45" t="str">
        <f t="shared" si="82"/>
        <v/>
      </c>
      <c r="C166" s="93"/>
      <c r="D166" s="57"/>
      <c r="E166" s="58"/>
      <c r="F166" s="54"/>
      <c r="G166" s="52"/>
      <c r="H166" s="52"/>
      <c r="I166" s="61"/>
      <c r="J166" s="62"/>
      <c r="K166" s="127" t="str">
        <f t="shared" si="66"/>
        <v/>
      </c>
      <c r="L166" s="101" t="str">
        <f t="shared" si="67"/>
        <v/>
      </c>
      <c r="M166" s="52">
        <v>0</v>
      </c>
      <c r="N166" s="100" t="str">
        <f t="shared" si="68"/>
        <v/>
      </c>
      <c r="O166" s="101" t="str">
        <f t="shared" si="69"/>
        <v/>
      </c>
      <c r="P166" s="52">
        <v>0</v>
      </c>
      <c r="Q166" s="100" t="str">
        <f t="shared" si="70"/>
        <v/>
      </c>
      <c r="R166" s="101" t="str">
        <f t="shared" si="71"/>
        <v/>
      </c>
      <c r="S166" s="52">
        <v>0</v>
      </c>
      <c r="T166" s="100" t="str">
        <f t="shared" si="72"/>
        <v/>
      </c>
      <c r="U166" s="101" t="str">
        <f t="shared" si="73"/>
        <v/>
      </c>
      <c r="V166" s="52">
        <v>0</v>
      </c>
      <c r="W166" s="85" t="str">
        <f t="shared" si="74"/>
        <v/>
      </c>
      <c r="X166" s="101" t="str">
        <f t="shared" si="75"/>
        <v/>
      </c>
      <c r="Y166" s="52">
        <v>0</v>
      </c>
      <c r="Z166" s="56" t="str">
        <f t="shared" si="76"/>
        <v/>
      </c>
      <c r="AA166" s="56" t="str">
        <f t="shared" si="77"/>
        <v/>
      </c>
      <c r="AB166" s="56" t="str">
        <f t="shared" si="78"/>
        <v/>
      </c>
      <c r="AC166" s="56" t="str">
        <f t="shared" si="79"/>
        <v/>
      </c>
      <c r="AD166" s="56" t="str">
        <f t="shared" si="80"/>
        <v/>
      </c>
      <c r="AE166" s="40"/>
      <c r="AF166" s="40"/>
      <c r="AG166" s="40"/>
      <c r="AH166" s="56" t="str">
        <f t="shared" si="81"/>
        <v/>
      </c>
      <c r="AI166" s="54"/>
      <c r="AJ166" s="54"/>
      <c r="AK166" s="54"/>
      <c r="AL166" s="54"/>
      <c r="AM166" s="54"/>
    </row>
    <row r="167" spans="1:39">
      <c r="A167" s="45" t="str" cm="1">
        <f t="array" ref="A167">IF(H167="PROJECT", CHAR(10) &amp; "- " &amp; _xlfn.TEXTJOIN(CHAR(10) &amp; "- ", TRUE, _xlfn._xlws.FILTER($I$9:$I$1000, ($B$9:$B$1000=B167) * ($H$9:$H$1000="Topic"))), "")</f>
        <v/>
      </c>
      <c r="B167" s="45" t="str">
        <f t="shared" si="82"/>
        <v/>
      </c>
      <c r="C167" s="93"/>
      <c r="D167" s="46"/>
      <c r="E167" s="58"/>
      <c r="F167" s="65"/>
      <c r="G167" s="53"/>
      <c r="H167" s="53"/>
      <c r="I167" s="50"/>
      <c r="J167" s="51"/>
      <c r="K167" s="127" t="str">
        <f t="shared" si="66"/>
        <v/>
      </c>
      <c r="L167" s="101" t="str">
        <f t="shared" si="67"/>
        <v/>
      </c>
      <c r="M167" s="53">
        <v>0</v>
      </c>
      <c r="N167" s="100" t="str">
        <f t="shared" si="68"/>
        <v/>
      </c>
      <c r="O167" s="101" t="str">
        <f t="shared" si="69"/>
        <v/>
      </c>
      <c r="P167" s="53">
        <v>0</v>
      </c>
      <c r="Q167" s="100" t="str">
        <f t="shared" si="70"/>
        <v/>
      </c>
      <c r="R167" s="101" t="str">
        <f t="shared" si="71"/>
        <v/>
      </c>
      <c r="S167" s="53">
        <v>0</v>
      </c>
      <c r="T167" s="100" t="str">
        <f t="shared" si="72"/>
        <v/>
      </c>
      <c r="U167" s="101" t="str">
        <f t="shared" si="73"/>
        <v/>
      </c>
      <c r="V167" s="53">
        <v>0</v>
      </c>
      <c r="W167" s="85" t="str">
        <f t="shared" si="74"/>
        <v/>
      </c>
      <c r="X167" s="101" t="str">
        <f t="shared" si="75"/>
        <v/>
      </c>
      <c r="Y167" s="53">
        <v>0</v>
      </c>
      <c r="Z167" s="56" t="str">
        <f t="shared" si="76"/>
        <v/>
      </c>
      <c r="AA167" s="56" t="str">
        <f t="shared" si="77"/>
        <v/>
      </c>
      <c r="AB167" s="56" t="str">
        <f t="shared" si="78"/>
        <v/>
      </c>
      <c r="AC167" s="56" t="str">
        <f t="shared" si="79"/>
        <v/>
      </c>
      <c r="AD167" s="56" t="str">
        <f t="shared" si="80"/>
        <v/>
      </c>
      <c r="AE167" s="40"/>
      <c r="AF167" s="40"/>
      <c r="AG167" s="40"/>
      <c r="AH167" s="56" t="str">
        <f t="shared" si="81"/>
        <v/>
      </c>
      <c r="AI167" s="54"/>
      <c r="AJ167" s="54"/>
      <c r="AK167" s="54"/>
      <c r="AL167" s="54"/>
      <c r="AM167" s="54"/>
    </row>
    <row r="168" spans="1:39">
      <c r="A168" s="45" t="str" cm="1">
        <f t="array" ref="A168">IF(H168="PROJECT", CHAR(10) &amp; "- " &amp; _xlfn.TEXTJOIN(CHAR(10) &amp; "- ", TRUE, _xlfn._xlws.FILTER($I$9:$I$1000, ($B$9:$B$1000=B168) * ($H$9:$H$1000="Topic"))), "")</f>
        <v/>
      </c>
      <c r="B168" s="45" t="str">
        <f t="shared" si="82"/>
        <v/>
      </c>
      <c r="C168" s="93"/>
      <c r="D168" s="57"/>
      <c r="E168" s="58"/>
      <c r="F168" s="54"/>
      <c r="G168" s="52"/>
      <c r="H168" s="52"/>
      <c r="I168" s="61"/>
      <c r="J168" s="62"/>
      <c r="K168" s="127" t="str">
        <f t="shared" si="66"/>
        <v/>
      </c>
      <c r="L168" s="101" t="str">
        <f t="shared" si="67"/>
        <v/>
      </c>
      <c r="M168" s="52">
        <v>0</v>
      </c>
      <c r="N168" s="100" t="str">
        <f t="shared" si="68"/>
        <v/>
      </c>
      <c r="O168" s="101" t="str">
        <f t="shared" si="69"/>
        <v/>
      </c>
      <c r="P168" s="52">
        <v>0</v>
      </c>
      <c r="Q168" s="100" t="str">
        <f t="shared" si="70"/>
        <v/>
      </c>
      <c r="R168" s="101" t="str">
        <f t="shared" si="71"/>
        <v/>
      </c>
      <c r="S168" s="52">
        <v>0</v>
      </c>
      <c r="T168" s="100" t="str">
        <f t="shared" si="72"/>
        <v/>
      </c>
      <c r="U168" s="101" t="str">
        <f t="shared" si="73"/>
        <v/>
      </c>
      <c r="V168" s="52">
        <v>0</v>
      </c>
      <c r="W168" s="85" t="str">
        <f t="shared" si="74"/>
        <v/>
      </c>
      <c r="X168" s="101" t="str">
        <f t="shared" si="75"/>
        <v/>
      </c>
      <c r="Y168" s="52">
        <v>0</v>
      </c>
      <c r="Z168" s="56" t="str">
        <f t="shared" si="76"/>
        <v/>
      </c>
      <c r="AA168" s="56" t="str">
        <f t="shared" si="77"/>
        <v/>
      </c>
      <c r="AB168" s="56" t="str">
        <f t="shared" si="78"/>
        <v/>
      </c>
      <c r="AC168" s="56" t="str">
        <f t="shared" si="79"/>
        <v/>
      </c>
      <c r="AD168" s="56" t="str">
        <f t="shared" si="80"/>
        <v/>
      </c>
      <c r="AE168" s="40"/>
      <c r="AF168" s="40"/>
      <c r="AG168" s="40"/>
      <c r="AH168" s="56" t="str">
        <f t="shared" si="81"/>
        <v/>
      </c>
      <c r="AI168" s="54"/>
      <c r="AJ168" s="54"/>
      <c r="AK168" s="54"/>
      <c r="AL168" s="54"/>
      <c r="AM168" s="54"/>
    </row>
    <row r="169" spans="1:39">
      <c r="A169" s="45" t="str" cm="1">
        <f t="array" ref="A169">IF(H169="PROJECT", CHAR(10) &amp; "- " &amp; _xlfn.TEXTJOIN(CHAR(10) &amp; "- ", TRUE, _xlfn._xlws.FILTER($I$9:$I$1000, ($B$9:$B$1000=B169) * ($H$9:$H$1000="Topic"))), "")</f>
        <v/>
      </c>
      <c r="B169" s="45" t="str">
        <f t="shared" si="82"/>
        <v/>
      </c>
      <c r="C169" s="93"/>
      <c r="D169" s="46"/>
      <c r="E169" s="58"/>
      <c r="F169" s="65"/>
      <c r="G169" s="53"/>
      <c r="H169" s="53"/>
      <c r="I169" s="50"/>
      <c r="J169" s="51"/>
      <c r="K169" s="127" t="str">
        <f t="shared" ref="K169:K200" si="83">IF(H169="Topic",
"[ROLE] Friendly tutor specializing in " &amp; $I$2 &amp; " | " &amp;
"[TOPIC] " &amp; I169 &amp; " | " &amp;
"[LEVEL] " &amp; G169 &amp; " | " &amp;
"[COUNT] " &amp; D169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$C169 &amp; " lines of EXECUTABLE code (STRICT: Do NOT count comments or blank lines). - NEVER exceed this limit. | " &amp;
"[FUNCTION RULE] Rule: " &amp; IF(G169="Beginner","Focus strictly on flat linear scripts, variables, print statements, and primitive data types. DO NOT use custom def functions.", IF(G169="Intermediate",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F169 &amp; " | Stage 1 📖 Practice | " &amp; IF($I$3="", $I$2, $I$2&amp; " - " &amp;$I$3) &amp; " | 📊 Level: " &amp; G169 &amp; " | 🌐 Coding5s.com" &amp; CHAR(10) &amp; "**Concept:** " &amp; J169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D169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IF(AJ169&lt;&gt;"", AJ169,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IF(H169="PROJECT", Z169, ""))</f>
        <v/>
      </c>
      <c r="L169" s="101" t="str">
        <f t="shared" ref="L169:L200" si="84">IF(OR(H169="Topic", UPPER(H169)="PROJECT"),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IF(UPPER(H169)="PROJECT", "building a PROJECT: " &amp; I169 &amp; ". Topics applied in this project: " &amp; A169 &amp; ". Project objective: " &amp; J169, "learning: " &amp; I169 &amp; ". Topic details: " &amp; J169)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IF(G169="Beginner", "Evaluate based on basic print statements, data structures, and conditional logic. Do NOT expect decorators, generators, or functions unless explicitly demanded.", IF(G169="Intermediate",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IF(AJ169&lt;&gt;"", "[MENTOR CONTEXT ALERT] Be aware of the following infrastructure limitation for this exercise: " &amp; AJ169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IF(UPPER(H169)="PROJECT",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IF(UPPER(H169)="PROJECT",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IF(UPPER(H169)="PROJECT", "Project #", "Topic #") &amp; F169 &amp; " | Practice | " &amp; IF($I$3="", $I$2, $I$2&amp; " - " &amp;$I$3) &amp; " | 📊 Level: " &amp; G169 &amp; CHAR(10) &amp; "**" &amp; IF(UPPER(H169)="PROJECT", "Project", "Topic") &amp; ":** " &amp; I169 &amp; CHAR(10) &amp; "---" &amp; CHAR(10) &amp; " | " &amp;
"[FOOTER RULE - STRICT] End your response with: '--- ⚡ *Coding5s Mentor System — Eliminating Epistemic Debt*' | ","")</f>
        <v/>
      </c>
      <c r="M169" s="53">
        <v>0</v>
      </c>
      <c r="N169" s="100" t="str">
        <f t="shared" ref="N169:N200" si="85">IF(H169="Topic",
"[ROLE] Careless " &amp; $I$2 &amp; " Developer | " &amp;
"[TASK] Generate debugging challenges in " &amp; $I$2 &amp; " | | " &amp;
"[TOPIC] " &amp; I169 &amp; " | | " &amp;
"[LEVEL] " &amp; G169 &amp; "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2 🐛 Debug | " &amp; IF($I$3="", $I$2, $I$2&amp; " - " &amp;$I$3) &amp; " | 📊 Level: " &amp; G169 &amp; " | 🌐 Coding5s.com" &amp; CHAR(10) &amp; "Concept: " &amp; J169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IF(G169="Beginner", "5–15", IF(G169="Intermediate",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D169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IF(H169="PROJECT", AA169, ""))</f>
        <v/>
      </c>
      <c r="O169" s="101" t="str">
        <f t="shared" ref="O169:O200" si="86">IF(OR(H169="Topic", UPPER(H169)="PROJECT"),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IF(UPPER(H169)="PROJECT", "PROJECT: " &amp; I169 &amp; ". Topics involved: " &amp; A169 &amp; ". Project objective: " &amp; J169, "TOPIC: " &amp; I169 &amp; ". Topic details: " &amp; J169)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IF(UPPER(H169)="PROJECT", "Project #", "Topic #") &amp; F169 &amp; " | Debug | " &amp; IF($I$3="", $I$2, $I$2&amp; " - " &amp;$I$3) &amp; " | 📊 Level: " &amp; G169 &amp; CHAR(10) &amp; "**" &amp; IF(UPPER(H169)="PROJECT", "Project", "Topic") &amp; ":** " &amp; I169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69" s="53">
        <v>0</v>
      </c>
      <c r="Q169" s="100" t="str">
        <f t="shared" ref="Q169:Q200" si="87">IF(H169="Topic",
"[ROLE] Tech Lead | " &amp;
"[TASK] Assign incomplete " &amp; $I$2 &amp; " script challenges | " &amp;
"[TOPIC] " &amp; I169 &amp; " | " &amp;
"[LEVEL] " &amp; G169 &amp;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3 🧩 Complete | " &amp; IF($I$3="", $I$2, $I$2&amp; " - " &amp;$I$3) &amp; " | 📊 Level: " &amp; G169 &amp; " | 🌐 Coding5s.com" &amp; CHAR(10) &amp; "**Concept:** " &amp; J169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IF(G169="Beginner","5–15", IF(G169="Intermediate","10–25","15–35"))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D169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I169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IF(G169="Beginner", "Clear explicit hint (no code) | ", IF(G169="Intermediate",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IF(H169="PROJECT", AB169, ""))</f>
        <v/>
      </c>
      <c r="R169" s="101" t="str">
        <f t="shared" ref="R169:R200" si="88">IF(OR(H169="Topic", UPPER(H169)="PROJECT"),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IF(UPPER(H169)="PROJECT", "PROJECT: " &amp; I169 &amp; ". Topics involved: " &amp; A169 &amp; ". Project objective: " &amp; J169, "TOPIC: " &amp; I169 &amp; ". Topic details: " &amp; J169)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IF(UPPER(H169)="PROJECT", "Project #", "Topic #") &amp; F169 &amp; " | Complete | " &amp; IF($I$3="", $I$2, $I$2&amp; " - " &amp;$I$3) &amp; " | 📊 Level: " &amp; G169 &amp; CHAR(10) &amp; "**" &amp; IF(UPPER(H169)="PROJECT", "Project", "Topic") &amp; ":** " &amp; I169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69" s="53">
        <v>0</v>
      </c>
      <c r="T169" s="100" t="str">
        <f t="shared" ref="T169:T200" si="89">IF(H169="Topic",
"[ROLE] Tech Lead | " &amp;
"[TASK] Provide intentionally messy but functional code for learning debugging and improvement | " &amp;
"[TOPIC] " &amp; I169 &amp; " | " &amp;
"[LEVEL] " &amp; G169 &amp; " | " &amp;
"[COUNT] " &amp; D169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F169 &amp; " | Stage 4 🧹 Refactor | " &amp; IF($I$3="", $I$2, $I$2&amp; " - " &amp;$I$3) &amp; " | 📊 Level: " &amp; G169 &amp; " | 🌐 Coding5s.com" &amp; CHAR(10) &amp; "**Concept:** " &amp; J169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D169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IF(G169="Beginner", "5–15", IF(G169="Intermediate",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IF(H169="PROJECT", AC169, ""))</f>
        <v/>
      </c>
      <c r="U169" s="101" t="str">
        <f t="shared" ref="U169:U200" si="90">IF(OR(H169="Topic", UPPER(H169)="PROJECT"),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IF(UPPER(H169)="PROJECT", "PROJECT: " &amp; I169 &amp; ". Topics involved: " &amp; A169 &amp; ". Project objective: " &amp; J169, "TOPIC: " &amp; I169 &amp; ". Topic details: " &amp; J169)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IF(UPPER(H169)="PROJECT", "Project #", "Topic #") &amp; F169 &amp; " | Refactor | " &amp; IF($I$3="", $I$2, $I$2&amp; " - " &amp;$I$3) &amp; " | 📊 Level: " &amp; G169 &amp; CHAR(10) &amp; "**" &amp; IF(UPPER(H169)="PROJECT", "Project", "Topic") &amp; ":** " &amp; I169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69" s="53">
        <v>0</v>
      </c>
      <c r="W169" s="85" t="str">
        <f t="shared" ref="W169:W200" si="91">IF(H169="Topic",
"[ROLE] Tech Product Manager assigning a " &amp; $I$2 &amp; " Jira Ticket | " &amp;
"[TASK] Provide a guided implementation exercise with full solution for learning purposes | " &amp;
"[TOPIC] " &amp; I169 &amp; " | " &amp;
"[LEVEL] " &amp; G169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F169 &amp; " | Stage 5 | " &amp; IF($I$3="", $I$2, $I$2&amp; " - " &amp;$I$3) &amp; " | 📊 Level: " &amp; G169 &amp; " | 🌐 Coding5s.com" &amp; CHAR(10) &amp; "**Concept:** " &amp; J169 &amp; CHAR(10) &amp; "---" &amp; CHAR(10) &amp; " | " &amp;
"[FUNCTIONAL_STRUCTURE_POLICY] Rule: " &amp; IF(G169="Beginner", "Use simple scripts or minimal functions. ", IF(G169="Intermediate",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IF(G169="Beginner", "10–20", IF(G169="Intermediate", "15–30", "25–40")) &amp; " lines of EXECUTABLE code (STRICT) - V1.1 MUST be between " &amp; IF(G169="Beginner", "15–30", IF(G169="Intermediate",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IF(H169="PROJECT", AD169, ""))</f>
        <v/>
      </c>
      <c r="X169" s="101" t="str">
        <f t="shared" ref="X169:X200" si="92">IF(OR(H169="Topic", UPPER(H169)="PROJECT"),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IF(UPPER(H169)="PROJECT", "PROJECT: " &amp; I169 &amp; ". Topics integrated: " &amp; A169 &amp; ". Business Goal: " &amp; J169, "TOPIC: " &amp; I169 &amp; ". Goal: " &amp; J169)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IF(UPPER(H169)="PROJECT", "Project #", "Topic #") &amp; F169 &amp; " | Extend | " &amp; IF($I$3="", $I$2, $I$2&amp; " - " &amp;$I$3) &amp; " | 📊 Level: " &amp; G169 &amp; CHAR(10) &amp; "**" &amp; IF(UPPER(H169)="PROJECT", "Project", "Topic") &amp; ":** " &amp; I169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69" s="53">
        <v>0</v>
      </c>
      <c r="Z169" s="56" t="str">
        <f t="shared" ref="Z169:Z200" si="93">IF(H169&lt;&gt;"PROJECT","",
"[TASK] Teach through a practical " &amp; $I$2 &amp; " - " &amp; $I$3 &amp; " project following the micro-learning methodology, acting as a supportive tutor, creating a project about  " &amp; I169 &amp; " | " &amp;
"[TOPICS USED] " &amp; A169 &amp; " | " &amp;
"[LEVEL] " &amp; G169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IF(G169="Beginner", "25–40", IF(G169="Intermediate",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F169 &amp; " | Stage 1 | " &amp; IF($I$3="", $I$2, $I$2&amp; " - " &amp;$I$3) &amp; " | 📊 Level: " &amp; G169 &amp; " | 🌐 Coding5s.com" &amp; CHAR(10) &amp; "**Project:** " &amp; J169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69" s="56" t="str">
        <f t="shared" ref="AA169:AA200" si="94">IF(H169&lt;&gt;"PROJECT","",
"[ROLE] Careless " &amp; $I$2 &amp; " Developer | " &amp;
"[TASK] Generate debugging project in " &amp; $I$2 &amp; " | " &amp;
"[PROJECT] " &amp; I169 &amp; " | " &amp;
"[TOPICS USED] " &amp; A169 &amp; " | " &amp;
"[LEVEL] " &amp; G169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F169 &amp; " | Stage 2 | " &amp; IF($I$3="", $I$2, $I$2&amp; " - " &amp;$I$3) &amp; " | 📊 Level: " &amp; G169 &amp; " | 🌐 Coding5s.com" &amp; CHAR(10) &amp; "Project: " &amp; J169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AE167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IF(G169="Beginner", "25–40", IF(G169="Intermediate", "30–60", "40–100")) &amp; " lines of EXECUTABLE code (STRICT: Do NOT count blank lines towards this limit) - Multi-step flow - 2–4 functions ONLY - main() as entry point " &amp; IF(G169&lt;&gt;"Advanced",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69" s="56" t="str">
        <f t="shared" ref="AB169:AB200" si="95">IF(H169&lt;&gt;"PROJECT","",
"[ROLE] Tech Lead | " &amp;
"[TASK] Assign incomplete project script | " &amp;
"[PROJECT] " &amp; I169 &amp; " | " &amp;
"[TOPICS USED] " &amp; A169 &amp; " | " &amp;
"[LEVEL] " &amp; G169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F169 &amp; " | Stage 3 | " &amp; IF($I$3="", $I$2, $I$2&amp; " - " &amp;$I$3) &amp; " | 📊 Level: " &amp; G169 &amp; " | 🌐 Coding5s.com" &amp; CHAR(10) &amp; "**Project:** " &amp; J169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IF(G169="Beginner","25–40", IF(G169="Intermediate","30–60","40–100"))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69" s="56" t="str">
        <f t="shared" ref="AC169:AC200" si="96">IF(H169&lt;&gt;"PROJECT","",
"[ROLE] Tech Lead | " &amp;
"[TASK] Provide a messy but functional project for refactoring | " &amp;
"[PROJECT] " &amp; I169 &amp; " | " &amp;
"[TOPICS USED] " &amp; A169 &amp; " | " &amp;
"[LEVEL] " &amp; G169 &amp; " | " &amp;
"[PERSONA RULE] Act as a Tech Lead. A junior wrote this working but messy code. Tone: professional but exhausted | " &amp;
"[HEADER RULE - STRICT] You MUST start your entire response EXACTLY with this markdown block (do not print anything before it):" &amp; CHAR(10) &amp; "### 🚀 Project #" &amp; F169 &amp; " | Stage 4 | " &amp; IF($I$3="", $I$2, $I$2&amp; " - " &amp;$I$3) &amp; " | 📊 Level: " &amp; G169 &amp; " | 🌐 Coding5s.com" &amp; CHAR(10) &amp; "**Project:** " &amp; J169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IF(G169="Beginner", "25–40", IF(G169="Intermediate",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69" s="56" t="str">
        <f t="shared" ref="AD169:AD200" si="97">IF(H169&lt;&gt;"PROJECT","",
"[ROLE] Tech Product Manager assigning a " &amp; $I$2 &amp; " Jira Ticket | " &amp;
"[TASK] Provide a guided project implementation with full solution | " &amp;
"[PROJECT] " &amp; I169 &amp; " | " &amp;
"[TOPICS USED] " &amp; A169 &amp; " | " &amp;
"[LEVEL] " &amp; G169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F169 &amp; " | Stage 5 | " &amp; IF($I$3="", $I$2, $I$2&amp; " - " &amp;$I$3) &amp; " | 📊 Level: " &amp; G169 &amp; " | 🌐 Coding5s.com" &amp; CHAR(10) &amp; "**Project:** " &amp; J169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IF(G169="Beginner", "20–35", IF(G169="Intermediate", "30–50", "45–70")) &amp; " lines of EXECUTABLE code (STRICT) - V1.1 MUST be between " &amp; IF(G169="Beginner", "30–50", IF(G169="Intermediate",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IF(G169="Beginner", "Avoid complex structure. ", IF(G169="Intermediate",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69" s="40"/>
      <c r="AF169" s="40"/>
      <c r="AG169" s="40"/>
      <c r="AH169" s="56" t="str">
        <f t="shared" ref="AH169:AH200" si="98">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82"/>
        <v/>
      </c>
      <c r="C170" s="93"/>
      <c r="D170" s="57"/>
      <c r="E170" s="58"/>
      <c r="F170" s="54"/>
      <c r="G170" s="52"/>
      <c r="H170" s="52"/>
      <c r="I170" s="61"/>
      <c r="J170" s="62"/>
      <c r="K170" s="127" t="str">
        <f t="shared" si="83"/>
        <v/>
      </c>
      <c r="L170" s="101" t="str">
        <f t="shared" si="84"/>
        <v/>
      </c>
      <c r="M170" s="52">
        <v>0</v>
      </c>
      <c r="N170" s="100" t="str">
        <f t="shared" si="85"/>
        <v/>
      </c>
      <c r="O170" s="101" t="str">
        <f t="shared" si="86"/>
        <v/>
      </c>
      <c r="P170" s="52">
        <v>0</v>
      </c>
      <c r="Q170" s="100" t="str">
        <f t="shared" si="87"/>
        <v/>
      </c>
      <c r="R170" s="101" t="str">
        <f t="shared" si="88"/>
        <v/>
      </c>
      <c r="S170" s="52">
        <v>0</v>
      </c>
      <c r="T170" s="100" t="str">
        <f t="shared" si="89"/>
        <v/>
      </c>
      <c r="U170" s="101" t="str">
        <f t="shared" si="90"/>
        <v/>
      </c>
      <c r="V170" s="52">
        <v>0</v>
      </c>
      <c r="W170" s="85" t="str">
        <f t="shared" si="91"/>
        <v/>
      </c>
      <c r="X170" s="101" t="str">
        <f t="shared" si="92"/>
        <v/>
      </c>
      <c r="Y170" s="52">
        <v>0</v>
      </c>
      <c r="Z170" s="56" t="str">
        <f t="shared" si="93"/>
        <v/>
      </c>
      <c r="AA170" s="56" t="str">
        <f t="shared" si="94"/>
        <v/>
      </c>
      <c r="AB170" s="56" t="str">
        <f t="shared" si="95"/>
        <v/>
      </c>
      <c r="AC170" s="56" t="str">
        <f t="shared" si="96"/>
        <v/>
      </c>
      <c r="AD170" s="56" t="str">
        <f t="shared" si="97"/>
        <v/>
      </c>
      <c r="AE170" s="40"/>
      <c r="AF170" s="40"/>
      <c r="AG170" s="40"/>
      <c r="AH170" s="56" t="str">
        <f t="shared" si="98"/>
        <v/>
      </c>
      <c r="AI170" s="54"/>
      <c r="AJ170" s="54"/>
      <c r="AK170" s="54"/>
      <c r="AL170" s="54"/>
      <c r="AM170" s="54"/>
    </row>
    <row r="171" spans="1:39">
      <c r="A171" s="45" t="str" cm="1">
        <f t="array" ref="A171">IF(H171="PROJECT", CHAR(10) &amp; "- " &amp; _xlfn.TEXTJOIN(CHAR(10) &amp; "- ", TRUE, _xlfn._xlws.FILTER($I$9:$I$1000, ($B$9:$B$1000=B171) * ($H$9:$H$1000="Topic"))), "")</f>
        <v/>
      </c>
      <c r="B171" s="45" t="str">
        <f t="shared" si="82"/>
        <v/>
      </c>
      <c r="C171" s="93"/>
      <c r="D171" s="46"/>
      <c r="E171" s="58"/>
      <c r="F171" s="65"/>
      <c r="G171" s="53"/>
      <c r="H171" s="53"/>
      <c r="I171" s="50"/>
      <c r="J171" s="51"/>
      <c r="K171" s="127" t="str">
        <f t="shared" si="83"/>
        <v/>
      </c>
      <c r="L171" s="101" t="str">
        <f t="shared" si="84"/>
        <v/>
      </c>
      <c r="M171" s="53">
        <v>0</v>
      </c>
      <c r="N171" s="100" t="str">
        <f t="shared" si="85"/>
        <v/>
      </c>
      <c r="O171" s="101" t="str">
        <f t="shared" si="86"/>
        <v/>
      </c>
      <c r="P171" s="53">
        <v>0</v>
      </c>
      <c r="Q171" s="100" t="str">
        <f t="shared" si="87"/>
        <v/>
      </c>
      <c r="R171" s="101" t="str">
        <f t="shared" si="88"/>
        <v/>
      </c>
      <c r="S171" s="53">
        <v>0</v>
      </c>
      <c r="T171" s="100" t="str">
        <f t="shared" si="89"/>
        <v/>
      </c>
      <c r="U171" s="101" t="str">
        <f t="shared" si="90"/>
        <v/>
      </c>
      <c r="V171" s="53">
        <v>0</v>
      </c>
      <c r="W171" s="85" t="str">
        <f t="shared" si="91"/>
        <v/>
      </c>
      <c r="X171" s="101" t="str">
        <f t="shared" si="92"/>
        <v/>
      </c>
      <c r="Y171" s="53">
        <v>0</v>
      </c>
      <c r="Z171" s="56" t="str">
        <f t="shared" si="93"/>
        <v/>
      </c>
      <c r="AA171" s="56" t="str">
        <f t="shared" si="94"/>
        <v/>
      </c>
      <c r="AB171" s="56" t="str">
        <f t="shared" si="95"/>
        <v/>
      </c>
      <c r="AC171" s="56" t="str">
        <f t="shared" si="96"/>
        <v/>
      </c>
      <c r="AD171" s="56" t="str">
        <f t="shared" si="97"/>
        <v/>
      </c>
      <c r="AE171" s="40"/>
      <c r="AF171" s="40"/>
      <c r="AG171" s="40"/>
      <c r="AH171" s="56" t="str">
        <f t="shared" si="98"/>
        <v/>
      </c>
      <c r="AI171" s="54"/>
      <c r="AJ171" s="54"/>
      <c r="AK171" s="54"/>
      <c r="AL171" s="54"/>
      <c r="AM171" s="54"/>
    </row>
    <row r="172" spans="1:39">
      <c r="A172" s="45" t="str" cm="1">
        <f t="array" ref="A172">IF(H172="PROJECT", CHAR(10) &amp; "- " &amp; _xlfn.TEXTJOIN(CHAR(10) &amp; "- ", TRUE, _xlfn._xlws.FILTER($I$9:$I$1000, ($B$9:$B$1000=B172) * ($H$9:$H$1000="Topic"))), "")</f>
        <v/>
      </c>
      <c r="B172" s="45" t="str">
        <f t="shared" si="82"/>
        <v/>
      </c>
      <c r="C172" s="93"/>
      <c r="D172" s="57"/>
      <c r="E172" s="58"/>
      <c r="F172" s="54"/>
      <c r="G172" s="52"/>
      <c r="H172" s="52"/>
      <c r="I172" s="61"/>
      <c r="J172" s="62"/>
      <c r="K172" s="127" t="str">
        <f t="shared" si="83"/>
        <v/>
      </c>
      <c r="L172" s="101" t="str">
        <f t="shared" si="84"/>
        <v/>
      </c>
      <c r="M172" s="52">
        <v>0</v>
      </c>
      <c r="N172" s="100" t="str">
        <f t="shared" si="85"/>
        <v/>
      </c>
      <c r="O172" s="101" t="str">
        <f t="shared" si="86"/>
        <v/>
      </c>
      <c r="P172" s="52">
        <v>0</v>
      </c>
      <c r="Q172" s="100" t="str">
        <f t="shared" si="87"/>
        <v/>
      </c>
      <c r="R172" s="101" t="str">
        <f t="shared" si="88"/>
        <v/>
      </c>
      <c r="S172" s="52">
        <v>0</v>
      </c>
      <c r="T172" s="100" t="str">
        <f t="shared" si="89"/>
        <v/>
      </c>
      <c r="U172" s="101" t="str">
        <f t="shared" si="90"/>
        <v/>
      </c>
      <c r="V172" s="52">
        <v>0</v>
      </c>
      <c r="W172" s="85" t="str">
        <f t="shared" si="91"/>
        <v/>
      </c>
      <c r="X172" s="101" t="str">
        <f t="shared" si="92"/>
        <v/>
      </c>
      <c r="Y172" s="52">
        <v>0</v>
      </c>
      <c r="Z172" s="56" t="str">
        <f t="shared" si="93"/>
        <v/>
      </c>
      <c r="AA172" s="56" t="str">
        <f t="shared" si="94"/>
        <v/>
      </c>
      <c r="AB172" s="56" t="str">
        <f t="shared" si="95"/>
        <v/>
      </c>
      <c r="AC172" s="56" t="str">
        <f t="shared" si="96"/>
        <v/>
      </c>
      <c r="AD172" s="56" t="str">
        <f t="shared" si="97"/>
        <v/>
      </c>
      <c r="AE172" s="40"/>
      <c r="AF172" s="40"/>
      <c r="AG172" s="40"/>
      <c r="AH172" s="56" t="str">
        <f t="shared" si="98"/>
        <v/>
      </c>
      <c r="AI172" s="54"/>
      <c r="AJ172" s="54"/>
      <c r="AK172" s="54"/>
      <c r="AL172" s="54"/>
      <c r="AM172" s="54"/>
    </row>
    <row r="173" spans="1:39">
      <c r="A173" s="45" t="str" cm="1">
        <f t="array" ref="A173">IF(H173="PROJECT", CHAR(10) &amp; "- " &amp; _xlfn.TEXTJOIN(CHAR(10) &amp; "- ", TRUE, _xlfn._xlws.FILTER($I$9:$I$1000, ($B$9:$B$1000=B173) * ($H$9:$H$1000="Topic"))), "")</f>
        <v/>
      </c>
      <c r="B173" s="45" t="str">
        <f t="shared" si="82"/>
        <v/>
      </c>
      <c r="C173" s="93"/>
      <c r="D173" s="46"/>
      <c r="E173" s="58"/>
      <c r="F173" s="65"/>
      <c r="G173" s="53"/>
      <c r="H173" s="53"/>
      <c r="I173" s="50"/>
      <c r="J173" s="51"/>
      <c r="K173" s="127" t="str">
        <f t="shared" si="83"/>
        <v/>
      </c>
      <c r="L173" s="101" t="str">
        <f t="shared" si="84"/>
        <v/>
      </c>
      <c r="M173" s="53">
        <v>0</v>
      </c>
      <c r="N173" s="100" t="str">
        <f t="shared" si="85"/>
        <v/>
      </c>
      <c r="O173" s="101" t="str">
        <f t="shared" si="86"/>
        <v/>
      </c>
      <c r="P173" s="53">
        <v>0</v>
      </c>
      <c r="Q173" s="100" t="str">
        <f t="shared" si="87"/>
        <v/>
      </c>
      <c r="R173" s="101" t="str">
        <f t="shared" si="88"/>
        <v/>
      </c>
      <c r="S173" s="53">
        <v>0</v>
      </c>
      <c r="T173" s="100" t="str">
        <f t="shared" si="89"/>
        <v/>
      </c>
      <c r="U173" s="101" t="str">
        <f t="shared" si="90"/>
        <v/>
      </c>
      <c r="V173" s="53">
        <v>0</v>
      </c>
      <c r="W173" s="85" t="str">
        <f t="shared" si="91"/>
        <v/>
      </c>
      <c r="X173" s="101" t="str">
        <f t="shared" si="92"/>
        <v/>
      </c>
      <c r="Y173" s="53">
        <v>0</v>
      </c>
      <c r="Z173" s="56" t="str">
        <f t="shared" si="93"/>
        <v/>
      </c>
      <c r="AA173" s="56" t="str">
        <f t="shared" si="94"/>
        <v/>
      </c>
      <c r="AB173" s="56" t="str">
        <f t="shared" si="95"/>
        <v/>
      </c>
      <c r="AC173" s="56" t="str">
        <f t="shared" si="96"/>
        <v/>
      </c>
      <c r="AD173" s="56" t="str">
        <f t="shared" si="97"/>
        <v/>
      </c>
      <c r="AE173" s="40"/>
      <c r="AF173" s="40"/>
      <c r="AG173" s="40"/>
      <c r="AH173" s="56" t="str">
        <f t="shared" si="98"/>
        <v/>
      </c>
      <c r="AI173" s="54"/>
      <c r="AJ173" s="54"/>
      <c r="AK173" s="54"/>
      <c r="AL173" s="54"/>
      <c r="AM173" s="54"/>
    </row>
    <row r="174" spans="1:39">
      <c r="A174" s="45" t="str" cm="1">
        <f t="array" ref="A174">IF(H174="PROJECT", CHAR(10) &amp; "- " &amp; _xlfn.TEXTJOIN(CHAR(10) &amp; "- ", TRUE, _xlfn._xlws.FILTER($I$9:$I$1000, ($B$9:$B$1000=B174) * ($H$9:$H$1000="Topic"))), "")</f>
        <v/>
      </c>
      <c r="B174" s="45" t="str">
        <f t="shared" si="82"/>
        <v/>
      </c>
      <c r="C174" s="93"/>
      <c r="D174" s="57"/>
      <c r="E174" s="58"/>
      <c r="F174" s="54"/>
      <c r="G174" s="52"/>
      <c r="H174" s="52"/>
      <c r="I174" s="61"/>
      <c r="J174" s="62"/>
      <c r="K174" s="127" t="str">
        <f t="shared" si="83"/>
        <v/>
      </c>
      <c r="L174" s="101" t="str">
        <f t="shared" si="84"/>
        <v/>
      </c>
      <c r="M174" s="52">
        <v>0</v>
      </c>
      <c r="N174" s="100" t="str">
        <f t="shared" si="85"/>
        <v/>
      </c>
      <c r="O174" s="101" t="str">
        <f t="shared" si="86"/>
        <v/>
      </c>
      <c r="P174" s="52">
        <v>0</v>
      </c>
      <c r="Q174" s="100" t="str">
        <f t="shared" si="87"/>
        <v/>
      </c>
      <c r="R174" s="101" t="str">
        <f t="shared" si="88"/>
        <v/>
      </c>
      <c r="S174" s="52">
        <v>0</v>
      </c>
      <c r="T174" s="100" t="str">
        <f t="shared" si="89"/>
        <v/>
      </c>
      <c r="U174" s="101" t="str">
        <f t="shared" si="90"/>
        <v/>
      </c>
      <c r="V174" s="52">
        <v>0</v>
      </c>
      <c r="W174" s="85" t="str">
        <f t="shared" si="91"/>
        <v/>
      </c>
      <c r="X174" s="101" t="str">
        <f t="shared" si="92"/>
        <v/>
      </c>
      <c r="Y174" s="52">
        <v>0</v>
      </c>
      <c r="Z174" s="56" t="str">
        <f t="shared" si="93"/>
        <v/>
      </c>
      <c r="AA174" s="56" t="str">
        <f t="shared" si="94"/>
        <v/>
      </c>
      <c r="AB174" s="56" t="str">
        <f t="shared" si="95"/>
        <v/>
      </c>
      <c r="AC174" s="56" t="str">
        <f t="shared" si="96"/>
        <v/>
      </c>
      <c r="AD174" s="56" t="str">
        <f t="shared" si="97"/>
        <v/>
      </c>
      <c r="AE174" s="40"/>
      <c r="AF174" s="40"/>
      <c r="AG174" s="40"/>
      <c r="AH174" s="56" t="str">
        <f t="shared" si="98"/>
        <v/>
      </c>
      <c r="AI174" s="54"/>
      <c r="AJ174" s="54"/>
      <c r="AK174" s="54"/>
      <c r="AL174" s="54"/>
      <c r="AM174" s="54"/>
    </row>
    <row r="175" spans="1:39">
      <c r="A175" s="45" t="str" cm="1">
        <f t="array" ref="A175">IF(H175="PROJECT", CHAR(10) &amp; "- " &amp; _xlfn.TEXTJOIN(CHAR(10) &amp; "- ", TRUE, _xlfn._xlws.FILTER($I$9:$I$1000, ($B$9:$B$1000=B175) * ($H$9:$H$1000="Topic"))), "")</f>
        <v/>
      </c>
      <c r="B175" s="45" t="str">
        <f t="shared" si="82"/>
        <v/>
      </c>
      <c r="C175" s="93"/>
      <c r="D175" s="46"/>
      <c r="E175" s="58"/>
      <c r="F175" s="65"/>
      <c r="G175" s="53"/>
      <c r="H175" s="53"/>
      <c r="I175" s="50"/>
      <c r="J175" s="51"/>
      <c r="K175" s="127" t="str">
        <f t="shared" si="83"/>
        <v/>
      </c>
      <c r="L175" s="101" t="str">
        <f t="shared" si="84"/>
        <v/>
      </c>
      <c r="M175" s="53">
        <v>0</v>
      </c>
      <c r="N175" s="100" t="str">
        <f t="shared" si="85"/>
        <v/>
      </c>
      <c r="O175" s="101" t="str">
        <f t="shared" si="86"/>
        <v/>
      </c>
      <c r="P175" s="53">
        <v>0</v>
      </c>
      <c r="Q175" s="100" t="str">
        <f t="shared" si="87"/>
        <v/>
      </c>
      <c r="R175" s="101" t="str">
        <f t="shared" si="88"/>
        <v/>
      </c>
      <c r="S175" s="53">
        <v>0</v>
      </c>
      <c r="T175" s="100" t="str">
        <f t="shared" si="89"/>
        <v/>
      </c>
      <c r="U175" s="101" t="str">
        <f t="shared" si="90"/>
        <v/>
      </c>
      <c r="V175" s="53">
        <v>0</v>
      </c>
      <c r="W175" s="85" t="str">
        <f t="shared" si="91"/>
        <v/>
      </c>
      <c r="X175" s="101" t="str">
        <f t="shared" si="92"/>
        <v/>
      </c>
      <c r="Y175" s="53">
        <v>0</v>
      </c>
      <c r="Z175" s="56" t="str">
        <f t="shared" si="93"/>
        <v/>
      </c>
      <c r="AA175" s="56" t="str">
        <f t="shared" si="94"/>
        <v/>
      </c>
      <c r="AB175" s="56" t="str">
        <f t="shared" si="95"/>
        <v/>
      </c>
      <c r="AC175" s="56" t="str">
        <f t="shared" si="96"/>
        <v/>
      </c>
      <c r="AD175" s="56" t="str">
        <f t="shared" si="97"/>
        <v/>
      </c>
      <c r="AE175" s="40"/>
      <c r="AF175" s="40"/>
      <c r="AG175" s="40"/>
      <c r="AH175" s="56" t="str">
        <f t="shared" si="98"/>
        <v/>
      </c>
      <c r="AI175" s="54"/>
      <c r="AJ175" s="54"/>
      <c r="AK175" s="54"/>
      <c r="AL175" s="54"/>
      <c r="AM175" s="54"/>
    </row>
    <row r="176" spans="1:39">
      <c r="A176" s="45" t="str" cm="1">
        <f t="array" ref="A176">IF(H176="PROJECT", CHAR(10) &amp; "- " &amp; _xlfn.TEXTJOIN(CHAR(10) &amp; "- ", TRUE, _xlfn._xlws.FILTER($I$9:$I$1000, ($B$9:$B$1000=B176) * ($H$9:$H$1000="Topic"))), "")</f>
        <v/>
      </c>
      <c r="B176" s="45" t="str">
        <f t="shared" si="82"/>
        <v/>
      </c>
      <c r="C176" s="93"/>
      <c r="D176" s="57"/>
      <c r="E176" s="58"/>
      <c r="F176" s="54"/>
      <c r="G176" s="52"/>
      <c r="H176" s="52"/>
      <c r="I176" s="61"/>
      <c r="J176" s="62"/>
      <c r="K176" s="127" t="str">
        <f t="shared" si="83"/>
        <v/>
      </c>
      <c r="L176" s="101" t="str">
        <f t="shared" si="84"/>
        <v/>
      </c>
      <c r="M176" s="52">
        <v>0</v>
      </c>
      <c r="N176" s="100" t="str">
        <f t="shared" si="85"/>
        <v/>
      </c>
      <c r="O176" s="101" t="str">
        <f t="shared" si="86"/>
        <v/>
      </c>
      <c r="P176" s="52">
        <v>0</v>
      </c>
      <c r="Q176" s="100" t="str">
        <f t="shared" si="87"/>
        <v/>
      </c>
      <c r="R176" s="101" t="str">
        <f t="shared" si="88"/>
        <v/>
      </c>
      <c r="S176" s="52">
        <v>0</v>
      </c>
      <c r="T176" s="100" t="str">
        <f t="shared" si="89"/>
        <v/>
      </c>
      <c r="U176" s="101" t="str">
        <f t="shared" si="90"/>
        <v/>
      </c>
      <c r="V176" s="52">
        <v>0</v>
      </c>
      <c r="W176" s="85" t="str">
        <f t="shared" si="91"/>
        <v/>
      </c>
      <c r="X176" s="101" t="str">
        <f t="shared" si="92"/>
        <v/>
      </c>
      <c r="Y176" s="52">
        <v>0</v>
      </c>
      <c r="Z176" s="56" t="str">
        <f t="shared" si="93"/>
        <v/>
      </c>
      <c r="AA176" s="56" t="str">
        <f t="shared" si="94"/>
        <v/>
      </c>
      <c r="AB176" s="56" t="str">
        <f t="shared" si="95"/>
        <v/>
      </c>
      <c r="AC176" s="56" t="str">
        <f t="shared" si="96"/>
        <v/>
      </c>
      <c r="AD176" s="56" t="str">
        <f t="shared" si="97"/>
        <v/>
      </c>
      <c r="AE176" s="40"/>
      <c r="AF176" s="40"/>
      <c r="AG176" s="40"/>
      <c r="AH176" s="56" t="str">
        <f t="shared" si="98"/>
        <v/>
      </c>
      <c r="AI176" s="54"/>
      <c r="AJ176" s="54"/>
      <c r="AK176" s="54"/>
      <c r="AL176" s="54"/>
      <c r="AM176" s="54"/>
    </row>
    <row r="177" spans="1:39">
      <c r="A177" s="45" t="str" cm="1">
        <f t="array" ref="A177">IF(H177="PROJECT", CHAR(10) &amp; "- " &amp; _xlfn.TEXTJOIN(CHAR(10) &amp; "- ", TRUE, _xlfn._xlws.FILTER($I$9:$I$1000, ($B$9:$B$1000=B177) * ($H$9:$H$1000="Topic"))), "")</f>
        <v/>
      </c>
      <c r="B177" s="45" t="str">
        <f t="shared" si="82"/>
        <v/>
      </c>
      <c r="C177" s="93"/>
      <c r="D177" s="46"/>
      <c r="E177" s="58"/>
      <c r="F177" s="65"/>
      <c r="G177" s="53"/>
      <c r="H177" s="53"/>
      <c r="I177" s="50"/>
      <c r="J177" s="51"/>
      <c r="K177" s="127" t="str">
        <f t="shared" si="83"/>
        <v/>
      </c>
      <c r="L177" s="101" t="str">
        <f t="shared" si="84"/>
        <v/>
      </c>
      <c r="M177" s="53">
        <v>0</v>
      </c>
      <c r="N177" s="100" t="str">
        <f t="shared" si="85"/>
        <v/>
      </c>
      <c r="O177" s="101" t="str">
        <f t="shared" si="86"/>
        <v/>
      </c>
      <c r="P177" s="53">
        <v>0</v>
      </c>
      <c r="Q177" s="100" t="str">
        <f t="shared" si="87"/>
        <v/>
      </c>
      <c r="R177" s="101" t="str">
        <f t="shared" si="88"/>
        <v/>
      </c>
      <c r="S177" s="53">
        <v>0</v>
      </c>
      <c r="T177" s="100" t="str">
        <f t="shared" si="89"/>
        <v/>
      </c>
      <c r="U177" s="101" t="str">
        <f t="shared" si="90"/>
        <v/>
      </c>
      <c r="V177" s="53">
        <v>0</v>
      </c>
      <c r="W177" s="85" t="str">
        <f t="shared" si="91"/>
        <v/>
      </c>
      <c r="X177" s="101" t="str">
        <f t="shared" si="92"/>
        <v/>
      </c>
      <c r="Y177" s="53">
        <v>0</v>
      </c>
      <c r="Z177" s="56" t="str">
        <f t="shared" si="93"/>
        <v/>
      </c>
      <c r="AA177" s="56" t="str">
        <f t="shared" si="94"/>
        <v/>
      </c>
      <c r="AB177" s="56" t="str">
        <f t="shared" si="95"/>
        <v/>
      </c>
      <c r="AC177" s="56" t="str">
        <f t="shared" si="96"/>
        <v/>
      </c>
      <c r="AD177" s="56" t="str">
        <f t="shared" si="97"/>
        <v/>
      </c>
      <c r="AE177" s="40"/>
      <c r="AF177" s="40"/>
      <c r="AG177" s="40"/>
      <c r="AH177" s="56" t="str">
        <f t="shared" si="98"/>
        <v/>
      </c>
      <c r="AI177" s="54"/>
      <c r="AJ177" s="54"/>
      <c r="AK177" s="54"/>
      <c r="AL177" s="54"/>
      <c r="AM177" s="54"/>
    </row>
    <row r="178" spans="1:39">
      <c r="A178" s="45" t="str" cm="1">
        <f t="array" ref="A178">IF(H178="PROJECT", CHAR(10) &amp; "- " &amp; _xlfn.TEXTJOIN(CHAR(10) &amp; "- ", TRUE, _xlfn._xlws.FILTER($I$9:$I$1000, ($B$9:$B$1000=B178) * ($H$9:$H$1000="Topic"))), "")</f>
        <v/>
      </c>
      <c r="B178" s="45" t="str">
        <f t="shared" si="82"/>
        <v/>
      </c>
      <c r="C178" s="93"/>
      <c r="D178" s="57"/>
      <c r="E178" s="58"/>
      <c r="F178" s="54"/>
      <c r="G178" s="52"/>
      <c r="H178" s="52"/>
      <c r="I178" s="61"/>
      <c r="J178" s="62"/>
      <c r="K178" s="127" t="str">
        <f t="shared" si="83"/>
        <v/>
      </c>
      <c r="L178" s="101" t="str">
        <f t="shared" si="84"/>
        <v/>
      </c>
      <c r="M178" s="52">
        <v>0</v>
      </c>
      <c r="N178" s="100" t="str">
        <f t="shared" si="85"/>
        <v/>
      </c>
      <c r="O178" s="101" t="str">
        <f t="shared" si="86"/>
        <v/>
      </c>
      <c r="P178" s="52">
        <v>0</v>
      </c>
      <c r="Q178" s="100" t="str">
        <f t="shared" si="87"/>
        <v/>
      </c>
      <c r="R178" s="101" t="str">
        <f t="shared" si="88"/>
        <v/>
      </c>
      <c r="S178" s="52">
        <v>0</v>
      </c>
      <c r="T178" s="100" t="str">
        <f t="shared" si="89"/>
        <v/>
      </c>
      <c r="U178" s="101" t="str">
        <f t="shared" si="90"/>
        <v/>
      </c>
      <c r="V178" s="52">
        <v>0</v>
      </c>
      <c r="W178" s="85" t="str">
        <f t="shared" si="91"/>
        <v/>
      </c>
      <c r="X178" s="101" t="str">
        <f t="shared" si="92"/>
        <v/>
      </c>
      <c r="Y178" s="52">
        <v>0</v>
      </c>
      <c r="Z178" s="56" t="str">
        <f t="shared" si="93"/>
        <v/>
      </c>
      <c r="AA178" s="56" t="str">
        <f t="shared" si="94"/>
        <v/>
      </c>
      <c r="AB178" s="56" t="str">
        <f t="shared" si="95"/>
        <v/>
      </c>
      <c r="AC178" s="56" t="str">
        <f t="shared" si="96"/>
        <v/>
      </c>
      <c r="AD178" s="56" t="str">
        <f t="shared" si="97"/>
        <v/>
      </c>
      <c r="AE178" s="40"/>
      <c r="AF178" s="40"/>
      <c r="AG178" s="40"/>
      <c r="AH178" s="56" t="str">
        <f t="shared" si="98"/>
        <v/>
      </c>
      <c r="AI178" s="54"/>
      <c r="AJ178" s="54"/>
      <c r="AK178" s="54"/>
      <c r="AL178" s="54"/>
      <c r="AM178" s="54"/>
    </row>
    <row r="179" spans="1:39">
      <c r="A179" s="45" t="str" cm="1">
        <f t="array" ref="A179">IF(H179="PROJECT", CHAR(10) &amp; "- " &amp; _xlfn.TEXTJOIN(CHAR(10) &amp; "- ", TRUE, _xlfn._xlws.FILTER($I$9:$I$1000, ($B$9:$B$1000=B179) * ($H$9:$H$1000="Topic"))), "")</f>
        <v/>
      </c>
      <c r="B179" s="45" t="str">
        <f t="shared" si="82"/>
        <v/>
      </c>
      <c r="C179" s="93"/>
      <c r="D179" s="46"/>
      <c r="E179" s="58"/>
      <c r="F179" s="65"/>
      <c r="G179" s="53"/>
      <c r="H179" s="53"/>
      <c r="I179" s="50"/>
      <c r="J179" s="51"/>
      <c r="K179" s="127" t="str">
        <f t="shared" si="83"/>
        <v/>
      </c>
      <c r="L179" s="101" t="str">
        <f t="shared" si="84"/>
        <v/>
      </c>
      <c r="M179" s="53">
        <v>0</v>
      </c>
      <c r="N179" s="100" t="str">
        <f t="shared" si="85"/>
        <v/>
      </c>
      <c r="O179" s="101" t="str">
        <f t="shared" si="86"/>
        <v/>
      </c>
      <c r="P179" s="53">
        <v>0</v>
      </c>
      <c r="Q179" s="100" t="str">
        <f t="shared" si="87"/>
        <v/>
      </c>
      <c r="R179" s="101" t="str">
        <f t="shared" si="88"/>
        <v/>
      </c>
      <c r="S179" s="53">
        <v>0</v>
      </c>
      <c r="T179" s="100" t="str">
        <f t="shared" si="89"/>
        <v/>
      </c>
      <c r="U179" s="101" t="str">
        <f t="shared" si="90"/>
        <v/>
      </c>
      <c r="V179" s="53">
        <v>0</v>
      </c>
      <c r="W179" s="85" t="str">
        <f t="shared" si="91"/>
        <v/>
      </c>
      <c r="X179" s="101" t="str">
        <f t="shared" si="92"/>
        <v/>
      </c>
      <c r="Y179" s="53">
        <v>0</v>
      </c>
      <c r="Z179" s="56" t="str">
        <f t="shared" si="93"/>
        <v/>
      </c>
      <c r="AA179" s="56" t="str">
        <f t="shared" si="94"/>
        <v/>
      </c>
      <c r="AB179" s="56" t="str">
        <f t="shared" si="95"/>
        <v/>
      </c>
      <c r="AC179" s="56" t="str">
        <f t="shared" si="96"/>
        <v/>
      </c>
      <c r="AD179" s="56" t="str">
        <f t="shared" si="97"/>
        <v/>
      </c>
      <c r="AE179" s="40"/>
      <c r="AF179" s="40"/>
      <c r="AG179" s="40"/>
      <c r="AH179" s="56" t="str">
        <f t="shared" si="98"/>
        <v/>
      </c>
      <c r="AI179" s="54"/>
      <c r="AJ179" s="54"/>
      <c r="AK179" s="54"/>
      <c r="AL179" s="54"/>
      <c r="AM179" s="54"/>
    </row>
    <row r="180" spans="1:39">
      <c r="A180" s="45" t="str" cm="1">
        <f t="array" ref="A180">IF(H180="PROJECT", CHAR(10) &amp; "- " &amp; _xlfn.TEXTJOIN(CHAR(10) &amp; "- ", TRUE, _xlfn._xlws.FILTER($I$9:$I$1000, ($B$9:$B$1000=B180) * ($H$9:$H$1000="Topic"))), "")</f>
        <v/>
      </c>
      <c r="B180" s="45" t="str">
        <f t="shared" si="82"/>
        <v/>
      </c>
      <c r="C180" s="93"/>
      <c r="D180" s="57"/>
      <c r="E180" s="58"/>
      <c r="F180" s="54"/>
      <c r="G180" s="52"/>
      <c r="H180" s="52"/>
      <c r="I180" s="61"/>
      <c r="J180" s="62"/>
      <c r="K180" s="127" t="str">
        <f t="shared" si="83"/>
        <v/>
      </c>
      <c r="L180" s="101" t="str">
        <f t="shared" si="84"/>
        <v/>
      </c>
      <c r="M180" s="52">
        <v>0</v>
      </c>
      <c r="N180" s="100" t="str">
        <f t="shared" si="85"/>
        <v/>
      </c>
      <c r="O180" s="101" t="str">
        <f t="shared" si="86"/>
        <v/>
      </c>
      <c r="P180" s="52">
        <v>0</v>
      </c>
      <c r="Q180" s="100" t="str">
        <f t="shared" si="87"/>
        <v/>
      </c>
      <c r="R180" s="101" t="str">
        <f t="shared" si="88"/>
        <v/>
      </c>
      <c r="S180" s="52">
        <v>0</v>
      </c>
      <c r="T180" s="100" t="str">
        <f t="shared" si="89"/>
        <v/>
      </c>
      <c r="U180" s="101" t="str">
        <f t="shared" si="90"/>
        <v/>
      </c>
      <c r="V180" s="52">
        <v>0</v>
      </c>
      <c r="W180" s="85" t="str">
        <f t="shared" si="91"/>
        <v/>
      </c>
      <c r="X180" s="101" t="str">
        <f t="shared" si="92"/>
        <v/>
      </c>
      <c r="Y180" s="52">
        <v>0</v>
      </c>
      <c r="Z180" s="56" t="str">
        <f t="shared" si="93"/>
        <v/>
      </c>
      <c r="AA180" s="56" t="str">
        <f t="shared" si="94"/>
        <v/>
      </c>
      <c r="AB180" s="56" t="str">
        <f t="shared" si="95"/>
        <v/>
      </c>
      <c r="AC180" s="56" t="str">
        <f t="shared" si="96"/>
        <v/>
      </c>
      <c r="AD180" s="56" t="str">
        <f t="shared" si="97"/>
        <v/>
      </c>
      <c r="AE180" s="40"/>
      <c r="AF180" s="40"/>
      <c r="AG180" s="40"/>
      <c r="AH180" s="56" t="str">
        <f t="shared" si="98"/>
        <v/>
      </c>
      <c r="AI180" s="54"/>
      <c r="AJ180" s="54"/>
      <c r="AK180" s="54"/>
      <c r="AL180" s="54"/>
      <c r="AM180" s="54"/>
    </row>
    <row r="181" spans="1:39">
      <c r="A181" s="45" t="str" cm="1">
        <f t="array" ref="A181">IF(H181="PROJECT", CHAR(10) &amp; "- " &amp; _xlfn.TEXTJOIN(CHAR(10) &amp; "- ", TRUE, _xlfn._xlws.FILTER($I$9:$I$1000, ($B$9:$B$1000=B181) * ($H$9:$H$1000="Topic"))), "")</f>
        <v/>
      </c>
      <c r="B181" s="45" t="str">
        <f t="shared" si="82"/>
        <v/>
      </c>
      <c r="C181" s="93"/>
      <c r="D181" s="46"/>
      <c r="E181" s="58"/>
      <c r="F181" s="65"/>
      <c r="G181" s="53"/>
      <c r="H181" s="53"/>
      <c r="I181" s="50"/>
      <c r="J181" s="51"/>
      <c r="K181" s="127" t="str">
        <f t="shared" si="83"/>
        <v/>
      </c>
      <c r="L181" s="101" t="str">
        <f t="shared" si="84"/>
        <v/>
      </c>
      <c r="M181" s="53">
        <v>0</v>
      </c>
      <c r="N181" s="100" t="str">
        <f t="shared" si="85"/>
        <v/>
      </c>
      <c r="O181" s="101" t="str">
        <f t="shared" si="86"/>
        <v/>
      </c>
      <c r="P181" s="53">
        <v>0</v>
      </c>
      <c r="Q181" s="100" t="str">
        <f t="shared" si="87"/>
        <v/>
      </c>
      <c r="R181" s="101" t="str">
        <f t="shared" si="88"/>
        <v/>
      </c>
      <c r="S181" s="53">
        <v>0</v>
      </c>
      <c r="T181" s="100" t="str">
        <f t="shared" si="89"/>
        <v/>
      </c>
      <c r="U181" s="101" t="str">
        <f t="shared" si="90"/>
        <v/>
      </c>
      <c r="V181" s="53">
        <v>0</v>
      </c>
      <c r="W181" s="85" t="str">
        <f t="shared" si="91"/>
        <v/>
      </c>
      <c r="X181" s="101" t="str">
        <f t="shared" si="92"/>
        <v/>
      </c>
      <c r="Y181" s="53">
        <v>0</v>
      </c>
      <c r="Z181" s="56" t="str">
        <f t="shared" si="93"/>
        <v/>
      </c>
      <c r="AA181" s="56" t="str">
        <f t="shared" si="94"/>
        <v/>
      </c>
      <c r="AB181" s="56" t="str">
        <f t="shared" si="95"/>
        <v/>
      </c>
      <c r="AC181" s="56" t="str">
        <f t="shared" si="96"/>
        <v/>
      </c>
      <c r="AD181" s="56" t="str">
        <f t="shared" si="97"/>
        <v/>
      </c>
      <c r="AE181" s="40"/>
      <c r="AF181" s="40"/>
      <c r="AG181" s="40"/>
      <c r="AH181" s="56" t="str">
        <f t="shared" si="98"/>
        <v/>
      </c>
      <c r="AI181" s="54"/>
      <c r="AJ181" s="54"/>
      <c r="AK181" s="54"/>
      <c r="AL181" s="54"/>
      <c r="AM181" s="54"/>
    </row>
    <row r="182" spans="1:39">
      <c r="A182" s="45" t="str" cm="1">
        <f t="array" ref="A182">IF(H182="PROJECT", CHAR(10) &amp; "- " &amp; _xlfn.TEXTJOIN(CHAR(10) &amp; "- ", TRUE, _xlfn._xlws.FILTER($I$9:$I$1000, ($B$9:$B$1000=B182) * ($H$9:$H$1000="Topic"))), "")</f>
        <v/>
      </c>
      <c r="B182" s="45" t="str">
        <f t="shared" si="82"/>
        <v/>
      </c>
      <c r="C182" s="93"/>
      <c r="D182" s="57"/>
      <c r="E182" s="58"/>
      <c r="F182" s="54"/>
      <c r="G182" s="52"/>
      <c r="H182" s="52"/>
      <c r="I182" s="61"/>
      <c r="J182" s="62"/>
      <c r="K182" s="127" t="str">
        <f t="shared" si="83"/>
        <v/>
      </c>
      <c r="L182" s="101" t="str">
        <f t="shared" si="84"/>
        <v/>
      </c>
      <c r="M182" s="52">
        <v>0</v>
      </c>
      <c r="N182" s="100" t="str">
        <f t="shared" si="85"/>
        <v/>
      </c>
      <c r="O182" s="101" t="str">
        <f t="shared" si="86"/>
        <v/>
      </c>
      <c r="P182" s="52">
        <v>0</v>
      </c>
      <c r="Q182" s="100" t="str">
        <f t="shared" si="87"/>
        <v/>
      </c>
      <c r="R182" s="101" t="str">
        <f t="shared" si="88"/>
        <v/>
      </c>
      <c r="S182" s="52">
        <v>0</v>
      </c>
      <c r="T182" s="100" t="str">
        <f t="shared" si="89"/>
        <v/>
      </c>
      <c r="U182" s="101" t="str">
        <f t="shared" si="90"/>
        <v/>
      </c>
      <c r="V182" s="52">
        <v>0</v>
      </c>
      <c r="W182" s="85" t="str">
        <f t="shared" si="91"/>
        <v/>
      </c>
      <c r="X182" s="101" t="str">
        <f t="shared" si="92"/>
        <v/>
      </c>
      <c r="Y182" s="52">
        <v>0</v>
      </c>
      <c r="Z182" s="56" t="str">
        <f t="shared" si="93"/>
        <v/>
      </c>
      <c r="AA182" s="56" t="str">
        <f t="shared" si="94"/>
        <v/>
      </c>
      <c r="AB182" s="56" t="str">
        <f t="shared" si="95"/>
        <v/>
      </c>
      <c r="AC182" s="56" t="str">
        <f t="shared" si="96"/>
        <v/>
      </c>
      <c r="AD182" s="56" t="str">
        <f t="shared" si="97"/>
        <v/>
      </c>
      <c r="AE182" s="40"/>
      <c r="AF182" s="40"/>
      <c r="AG182" s="40"/>
      <c r="AH182" s="56" t="str">
        <f t="shared" si="98"/>
        <v/>
      </c>
      <c r="AI182" s="54"/>
      <c r="AJ182" s="54"/>
      <c r="AK182" s="54"/>
      <c r="AL182" s="54"/>
      <c r="AM182" s="54"/>
    </row>
    <row r="183" spans="1:39">
      <c r="A183" s="45" t="str" cm="1">
        <f t="array" ref="A183">IF(H183="PROJECT", CHAR(10) &amp; "- " &amp; _xlfn.TEXTJOIN(CHAR(10) &amp; "- ", TRUE, _xlfn._xlws.FILTER($I$9:$I$1000, ($B$9:$B$1000=B183) * ($H$9:$H$1000="Topic"))), "")</f>
        <v/>
      </c>
      <c r="B183" s="45" t="str">
        <f t="shared" si="82"/>
        <v/>
      </c>
      <c r="C183" s="93"/>
      <c r="D183" s="46"/>
      <c r="E183" s="58"/>
      <c r="F183" s="65"/>
      <c r="G183" s="53"/>
      <c r="H183" s="53"/>
      <c r="I183" s="50"/>
      <c r="J183" s="51"/>
      <c r="K183" s="127" t="str">
        <f t="shared" si="83"/>
        <v/>
      </c>
      <c r="L183" s="101" t="str">
        <f t="shared" si="84"/>
        <v/>
      </c>
      <c r="M183" s="53">
        <v>0</v>
      </c>
      <c r="N183" s="100" t="str">
        <f t="shared" si="85"/>
        <v/>
      </c>
      <c r="O183" s="101" t="str">
        <f t="shared" si="86"/>
        <v/>
      </c>
      <c r="P183" s="53">
        <v>0</v>
      </c>
      <c r="Q183" s="100" t="str">
        <f t="shared" si="87"/>
        <v/>
      </c>
      <c r="R183" s="101" t="str">
        <f t="shared" si="88"/>
        <v/>
      </c>
      <c r="S183" s="53">
        <v>0</v>
      </c>
      <c r="T183" s="100" t="str">
        <f t="shared" si="89"/>
        <v/>
      </c>
      <c r="U183" s="101" t="str">
        <f t="shared" si="90"/>
        <v/>
      </c>
      <c r="V183" s="53">
        <v>0</v>
      </c>
      <c r="W183" s="85" t="str">
        <f t="shared" si="91"/>
        <v/>
      </c>
      <c r="X183" s="101" t="str">
        <f t="shared" si="92"/>
        <v/>
      </c>
      <c r="Y183" s="53">
        <v>0</v>
      </c>
      <c r="Z183" s="56" t="str">
        <f t="shared" si="93"/>
        <v/>
      </c>
      <c r="AA183" s="56" t="str">
        <f t="shared" si="94"/>
        <v/>
      </c>
      <c r="AB183" s="56" t="str">
        <f t="shared" si="95"/>
        <v/>
      </c>
      <c r="AC183" s="56" t="str">
        <f t="shared" si="96"/>
        <v/>
      </c>
      <c r="AD183" s="56" t="str">
        <f t="shared" si="97"/>
        <v/>
      </c>
      <c r="AE183" s="40"/>
      <c r="AF183" s="40"/>
      <c r="AG183" s="40"/>
      <c r="AH183" s="56" t="str">
        <f t="shared" si="98"/>
        <v/>
      </c>
      <c r="AI183" s="54"/>
      <c r="AJ183" s="54"/>
      <c r="AK183" s="54"/>
      <c r="AL183" s="54"/>
      <c r="AM183" s="54"/>
    </row>
    <row r="184" spans="1:39">
      <c r="A184" s="45" t="str" cm="1">
        <f t="array" ref="A184">IF(H184="PROJECT", CHAR(10) &amp; "- " &amp; _xlfn.TEXTJOIN(CHAR(10) &amp; "- ", TRUE, _xlfn._xlws.FILTER($I$9:$I$1000, ($B$9:$B$1000=B184) * ($H$9:$H$1000="Topic"))), "")</f>
        <v/>
      </c>
      <c r="B184" s="45" t="str">
        <f t="shared" si="82"/>
        <v/>
      </c>
      <c r="C184" s="93"/>
      <c r="D184" s="57"/>
      <c r="E184" s="58"/>
      <c r="F184" s="54"/>
      <c r="G184" s="52"/>
      <c r="H184" s="52"/>
      <c r="I184" s="61"/>
      <c r="J184" s="62"/>
      <c r="K184" s="127" t="str">
        <f t="shared" si="83"/>
        <v/>
      </c>
      <c r="L184" s="101" t="str">
        <f t="shared" si="84"/>
        <v/>
      </c>
      <c r="M184" s="52">
        <v>0</v>
      </c>
      <c r="N184" s="100" t="str">
        <f t="shared" si="85"/>
        <v/>
      </c>
      <c r="O184" s="101" t="str">
        <f t="shared" si="86"/>
        <v/>
      </c>
      <c r="P184" s="52">
        <v>0</v>
      </c>
      <c r="Q184" s="100" t="str">
        <f t="shared" si="87"/>
        <v/>
      </c>
      <c r="R184" s="101" t="str">
        <f t="shared" si="88"/>
        <v/>
      </c>
      <c r="S184" s="52">
        <v>0</v>
      </c>
      <c r="T184" s="100" t="str">
        <f t="shared" si="89"/>
        <v/>
      </c>
      <c r="U184" s="101" t="str">
        <f t="shared" si="90"/>
        <v/>
      </c>
      <c r="V184" s="52">
        <v>0</v>
      </c>
      <c r="W184" s="85" t="str">
        <f t="shared" si="91"/>
        <v/>
      </c>
      <c r="X184" s="101" t="str">
        <f t="shared" si="92"/>
        <v/>
      </c>
      <c r="Y184" s="52">
        <v>0</v>
      </c>
      <c r="Z184" s="56" t="str">
        <f t="shared" si="93"/>
        <v/>
      </c>
      <c r="AA184" s="56" t="str">
        <f t="shared" si="94"/>
        <v/>
      </c>
      <c r="AB184" s="56" t="str">
        <f t="shared" si="95"/>
        <v/>
      </c>
      <c r="AC184" s="56" t="str">
        <f t="shared" si="96"/>
        <v/>
      </c>
      <c r="AD184" s="56" t="str">
        <f t="shared" si="97"/>
        <v/>
      </c>
      <c r="AE184" s="40"/>
      <c r="AF184" s="40"/>
      <c r="AG184" s="40"/>
      <c r="AH184" s="56" t="str">
        <f t="shared" si="98"/>
        <v/>
      </c>
      <c r="AI184" s="54"/>
      <c r="AJ184" s="54"/>
      <c r="AK184" s="54"/>
      <c r="AL184" s="54"/>
      <c r="AM184" s="54"/>
    </row>
    <row r="185" spans="1:39">
      <c r="A185" s="45" t="str" cm="1">
        <f t="array" ref="A185">IF(H185="PROJECT", CHAR(10) &amp; "- " &amp; _xlfn.TEXTJOIN(CHAR(10) &amp; "- ", TRUE, _xlfn._xlws.FILTER($I$9:$I$1000, ($B$9:$B$1000=B185) * ($H$9:$H$1000="Topic"))), "")</f>
        <v/>
      </c>
      <c r="B185" s="45" t="str">
        <f t="shared" si="82"/>
        <v/>
      </c>
      <c r="C185" s="93"/>
      <c r="D185" s="46"/>
      <c r="E185" s="58"/>
      <c r="F185" s="65"/>
      <c r="G185" s="53"/>
      <c r="H185" s="53"/>
      <c r="I185" s="50"/>
      <c r="J185" s="51"/>
      <c r="K185" s="127" t="str">
        <f t="shared" si="83"/>
        <v/>
      </c>
      <c r="L185" s="101" t="str">
        <f t="shared" si="84"/>
        <v/>
      </c>
      <c r="M185" s="53">
        <v>0</v>
      </c>
      <c r="N185" s="100" t="str">
        <f t="shared" si="85"/>
        <v/>
      </c>
      <c r="O185" s="101" t="str">
        <f t="shared" si="86"/>
        <v/>
      </c>
      <c r="P185" s="53">
        <v>0</v>
      </c>
      <c r="Q185" s="100" t="str">
        <f t="shared" si="87"/>
        <v/>
      </c>
      <c r="R185" s="101" t="str">
        <f t="shared" si="88"/>
        <v/>
      </c>
      <c r="S185" s="53">
        <v>0</v>
      </c>
      <c r="T185" s="100" t="str">
        <f t="shared" si="89"/>
        <v/>
      </c>
      <c r="U185" s="101" t="str">
        <f t="shared" si="90"/>
        <v/>
      </c>
      <c r="V185" s="53">
        <v>0</v>
      </c>
      <c r="W185" s="85" t="str">
        <f t="shared" si="91"/>
        <v/>
      </c>
      <c r="X185" s="101" t="str">
        <f t="shared" si="92"/>
        <v/>
      </c>
      <c r="Y185" s="53">
        <v>0</v>
      </c>
      <c r="Z185" s="56" t="str">
        <f t="shared" si="93"/>
        <v/>
      </c>
      <c r="AA185" s="56" t="str">
        <f t="shared" si="94"/>
        <v/>
      </c>
      <c r="AB185" s="56" t="str">
        <f t="shared" si="95"/>
        <v/>
      </c>
      <c r="AC185" s="56" t="str">
        <f t="shared" si="96"/>
        <v/>
      </c>
      <c r="AD185" s="56" t="str">
        <f t="shared" si="97"/>
        <v/>
      </c>
      <c r="AE185" s="40"/>
      <c r="AF185" s="40"/>
      <c r="AG185" s="40"/>
      <c r="AH185" s="56" t="str">
        <f t="shared" si="98"/>
        <v/>
      </c>
      <c r="AI185" s="54"/>
      <c r="AJ185" s="54"/>
      <c r="AK185" s="54"/>
      <c r="AL185" s="54"/>
      <c r="AM185" s="54"/>
    </row>
    <row r="186" spans="1:39">
      <c r="A186" s="45" t="str" cm="1">
        <f t="array" ref="A186">IF(H186="PROJECT", CHAR(10) &amp; "- " &amp; _xlfn.TEXTJOIN(CHAR(10) &amp; "- ", TRUE, _xlfn._xlws.FILTER($I$9:$I$1000, ($B$9:$B$1000=B186) * ($H$9:$H$1000="Topic"))), "")</f>
        <v/>
      </c>
      <c r="B186" s="45" t="str">
        <f t="shared" si="82"/>
        <v/>
      </c>
      <c r="C186" s="93"/>
      <c r="D186" s="57"/>
      <c r="E186" s="58"/>
      <c r="F186" s="54"/>
      <c r="G186" s="52"/>
      <c r="H186" s="52"/>
      <c r="I186" s="61"/>
      <c r="J186" s="62"/>
      <c r="K186" s="127" t="str">
        <f t="shared" si="83"/>
        <v/>
      </c>
      <c r="L186" s="101" t="str">
        <f t="shared" si="84"/>
        <v/>
      </c>
      <c r="M186" s="52">
        <v>0</v>
      </c>
      <c r="N186" s="100" t="str">
        <f t="shared" si="85"/>
        <v/>
      </c>
      <c r="O186" s="101" t="str">
        <f t="shared" si="86"/>
        <v/>
      </c>
      <c r="P186" s="52">
        <v>0</v>
      </c>
      <c r="Q186" s="100" t="str">
        <f t="shared" si="87"/>
        <v/>
      </c>
      <c r="R186" s="101" t="str">
        <f t="shared" si="88"/>
        <v/>
      </c>
      <c r="S186" s="52">
        <v>0</v>
      </c>
      <c r="T186" s="100" t="str">
        <f t="shared" si="89"/>
        <v/>
      </c>
      <c r="U186" s="101" t="str">
        <f t="shared" si="90"/>
        <v/>
      </c>
      <c r="V186" s="52">
        <v>0</v>
      </c>
      <c r="W186" s="85" t="str">
        <f t="shared" si="91"/>
        <v/>
      </c>
      <c r="X186" s="101" t="str">
        <f t="shared" si="92"/>
        <v/>
      </c>
      <c r="Y186" s="52">
        <v>0</v>
      </c>
      <c r="Z186" s="56" t="str">
        <f t="shared" si="93"/>
        <v/>
      </c>
      <c r="AA186" s="56" t="str">
        <f t="shared" si="94"/>
        <v/>
      </c>
      <c r="AB186" s="56" t="str">
        <f t="shared" si="95"/>
        <v/>
      </c>
      <c r="AC186" s="56" t="str">
        <f t="shared" si="96"/>
        <v/>
      </c>
      <c r="AD186" s="56" t="str">
        <f t="shared" si="97"/>
        <v/>
      </c>
      <c r="AE186" s="40"/>
      <c r="AF186" s="40"/>
      <c r="AG186" s="40"/>
      <c r="AH186" s="56" t="str">
        <f t="shared" si="98"/>
        <v/>
      </c>
      <c r="AI186" s="54"/>
      <c r="AJ186" s="54"/>
      <c r="AK186" s="54"/>
      <c r="AL186" s="54"/>
      <c r="AM186" s="54"/>
    </row>
    <row r="187" spans="1:39">
      <c r="A187" s="45" t="str" cm="1">
        <f t="array" ref="A187">IF(H187="PROJECT", CHAR(10) &amp; "- " &amp; _xlfn.TEXTJOIN(CHAR(10) &amp; "- ", TRUE, _xlfn._xlws.FILTER($I$9:$I$1000, ($B$9:$B$1000=B187) * ($H$9:$H$1000="Topic"))), "")</f>
        <v/>
      </c>
      <c r="B187" s="45" t="str">
        <f t="shared" si="82"/>
        <v/>
      </c>
      <c r="C187" s="93"/>
      <c r="D187" s="46"/>
      <c r="E187" s="58"/>
      <c r="F187" s="65"/>
      <c r="G187" s="53"/>
      <c r="H187" s="53"/>
      <c r="I187" s="50"/>
      <c r="J187" s="51"/>
      <c r="K187" s="127" t="str">
        <f t="shared" si="83"/>
        <v/>
      </c>
      <c r="L187" s="101" t="str">
        <f t="shared" si="84"/>
        <v/>
      </c>
      <c r="M187" s="53">
        <v>0</v>
      </c>
      <c r="N187" s="100" t="str">
        <f t="shared" si="85"/>
        <v/>
      </c>
      <c r="O187" s="101" t="str">
        <f t="shared" si="86"/>
        <v/>
      </c>
      <c r="P187" s="53">
        <v>0</v>
      </c>
      <c r="Q187" s="100" t="str">
        <f t="shared" si="87"/>
        <v/>
      </c>
      <c r="R187" s="101" t="str">
        <f t="shared" si="88"/>
        <v/>
      </c>
      <c r="S187" s="53">
        <v>0</v>
      </c>
      <c r="T187" s="100" t="str">
        <f t="shared" si="89"/>
        <v/>
      </c>
      <c r="U187" s="101" t="str">
        <f t="shared" si="90"/>
        <v/>
      </c>
      <c r="V187" s="53">
        <v>0</v>
      </c>
      <c r="W187" s="85" t="str">
        <f t="shared" si="91"/>
        <v/>
      </c>
      <c r="X187" s="101" t="str">
        <f t="shared" si="92"/>
        <v/>
      </c>
      <c r="Y187" s="53">
        <v>0</v>
      </c>
      <c r="Z187" s="56" t="str">
        <f t="shared" si="93"/>
        <v/>
      </c>
      <c r="AA187" s="56" t="str">
        <f t="shared" si="94"/>
        <v/>
      </c>
      <c r="AB187" s="56" t="str">
        <f t="shared" si="95"/>
        <v/>
      </c>
      <c r="AC187" s="56" t="str">
        <f t="shared" si="96"/>
        <v/>
      </c>
      <c r="AD187" s="56" t="str">
        <f t="shared" si="97"/>
        <v/>
      </c>
      <c r="AE187" s="40"/>
      <c r="AF187" s="40"/>
      <c r="AG187" s="40"/>
      <c r="AH187" s="56" t="str">
        <f t="shared" si="98"/>
        <v/>
      </c>
      <c r="AI187" s="54"/>
      <c r="AJ187" s="54"/>
      <c r="AK187" s="54"/>
      <c r="AL187" s="54"/>
      <c r="AM187" s="54"/>
    </row>
    <row r="188" spans="1:39">
      <c r="A188" s="45" t="str" cm="1">
        <f t="array" ref="A188">IF(H188="PROJECT", CHAR(10) &amp; "- " &amp; _xlfn.TEXTJOIN(CHAR(10) &amp; "- ", TRUE, _xlfn._xlws.FILTER($I$9:$I$1000, ($B$9:$B$1000=B188) * ($H$9:$H$1000="Topic"))), "")</f>
        <v/>
      </c>
      <c r="B188" s="45" t="str">
        <f t="shared" si="82"/>
        <v/>
      </c>
      <c r="C188" s="93"/>
      <c r="D188" s="57"/>
      <c r="E188" s="58"/>
      <c r="F188" s="54"/>
      <c r="G188" s="52"/>
      <c r="H188" s="52"/>
      <c r="I188" s="61"/>
      <c r="J188" s="62"/>
      <c r="K188" s="127" t="str">
        <f t="shared" si="83"/>
        <v/>
      </c>
      <c r="L188" s="101" t="str">
        <f t="shared" si="84"/>
        <v/>
      </c>
      <c r="M188" s="52">
        <v>0</v>
      </c>
      <c r="N188" s="100" t="str">
        <f t="shared" si="85"/>
        <v/>
      </c>
      <c r="O188" s="101" t="str">
        <f t="shared" si="86"/>
        <v/>
      </c>
      <c r="P188" s="52">
        <v>0</v>
      </c>
      <c r="Q188" s="100" t="str">
        <f t="shared" si="87"/>
        <v/>
      </c>
      <c r="R188" s="101" t="str">
        <f t="shared" si="88"/>
        <v/>
      </c>
      <c r="S188" s="52">
        <v>0</v>
      </c>
      <c r="T188" s="100" t="str">
        <f t="shared" si="89"/>
        <v/>
      </c>
      <c r="U188" s="101" t="str">
        <f t="shared" si="90"/>
        <v/>
      </c>
      <c r="V188" s="52">
        <v>0</v>
      </c>
      <c r="W188" s="85" t="str">
        <f t="shared" si="91"/>
        <v/>
      </c>
      <c r="X188" s="101" t="str">
        <f t="shared" si="92"/>
        <v/>
      </c>
      <c r="Y188" s="52">
        <v>0</v>
      </c>
      <c r="Z188" s="56" t="str">
        <f t="shared" si="93"/>
        <v/>
      </c>
      <c r="AA188" s="56" t="str">
        <f t="shared" si="94"/>
        <v/>
      </c>
      <c r="AB188" s="56" t="str">
        <f t="shared" si="95"/>
        <v/>
      </c>
      <c r="AC188" s="56" t="str">
        <f t="shared" si="96"/>
        <v/>
      </c>
      <c r="AD188" s="56" t="str">
        <f t="shared" si="97"/>
        <v/>
      </c>
      <c r="AE188" s="40"/>
      <c r="AF188" s="40"/>
      <c r="AG188" s="40"/>
      <c r="AH188" s="56" t="str">
        <f t="shared" si="98"/>
        <v/>
      </c>
      <c r="AI188" s="54"/>
      <c r="AJ188" s="54"/>
      <c r="AK188" s="54"/>
      <c r="AL188" s="54"/>
      <c r="AM188" s="54"/>
    </row>
    <row r="189" spans="1:39">
      <c r="A189" s="45" t="str" cm="1">
        <f t="array" ref="A189">IF(H189="PROJECT", CHAR(10) &amp; "- " &amp; _xlfn.TEXTJOIN(CHAR(10) &amp; "- ", TRUE, _xlfn._xlws.FILTER($I$9:$I$1000, ($B$9:$B$1000=B189) * ($H$9:$H$1000="Topic"))), "")</f>
        <v/>
      </c>
      <c r="B189" s="45" t="str">
        <f t="shared" si="82"/>
        <v/>
      </c>
      <c r="C189" s="93"/>
      <c r="D189" s="46"/>
      <c r="E189" s="58"/>
      <c r="F189" s="65"/>
      <c r="G189" s="53"/>
      <c r="H189" s="53"/>
      <c r="I189" s="50"/>
      <c r="J189" s="51"/>
      <c r="K189" s="127" t="str">
        <f t="shared" si="83"/>
        <v/>
      </c>
      <c r="L189" s="101" t="str">
        <f t="shared" si="84"/>
        <v/>
      </c>
      <c r="M189" s="53">
        <v>0</v>
      </c>
      <c r="N189" s="100" t="str">
        <f t="shared" si="85"/>
        <v/>
      </c>
      <c r="O189" s="101" t="str">
        <f t="shared" si="86"/>
        <v/>
      </c>
      <c r="P189" s="53">
        <v>0</v>
      </c>
      <c r="Q189" s="100" t="str">
        <f t="shared" si="87"/>
        <v/>
      </c>
      <c r="R189" s="101" t="str">
        <f t="shared" si="88"/>
        <v/>
      </c>
      <c r="S189" s="53">
        <v>0</v>
      </c>
      <c r="T189" s="100" t="str">
        <f t="shared" si="89"/>
        <v/>
      </c>
      <c r="U189" s="101" t="str">
        <f t="shared" si="90"/>
        <v/>
      </c>
      <c r="V189" s="53">
        <v>0</v>
      </c>
      <c r="W189" s="85" t="str">
        <f t="shared" si="91"/>
        <v/>
      </c>
      <c r="X189" s="101" t="str">
        <f t="shared" si="92"/>
        <v/>
      </c>
      <c r="Y189" s="53">
        <v>0</v>
      </c>
      <c r="Z189" s="56" t="str">
        <f t="shared" si="93"/>
        <v/>
      </c>
      <c r="AA189" s="56" t="str">
        <f t="shared" si="94"/>
        <v/>
      </c>
      <c r="AB189" s="56" t="str">
        <f t="shared" si="95"/>
        <v/>
      </c>
      <c r="AC189" s="56" t="str">
        <f t="shared" si="96"/>
        <v/>
      </c>
      <c r="AD189" s="56" t="str">
        <f t="shared" si="97"/>
        <v/>
      </c>
      <c r="AE189" s="40"/>
      <c r="AF189" s="40"/>
      <c r="AG189" s="40"/>
      <c r="AH189" s="56" t="str">
        <f t="shared" si="98"/>
        <v/>
      </c>
      <c r="AI189" s="54"/>
      <c r="AJ189" s="54"/>
      <c r="AK189" s="54"/>
      <c r="AL189" s="54"/>
      <c r="AM189" s="54"/>
    </row>
    <row r="190" spans="1:39">
      <c r="A190" s="45" t="str" cm="1">
        <f t="array" ref="A190">IF(H190="PROJECT", CHAR(10) &amp; "- " &amp; _xlfn.TEXTJOIN(CHAR(10) &amp; "- ", TRUE, _xlfn._xlws.FILTER($I$9:$I$1000, ($B$9:$B$1000=B190) * ($H$9:$H$1000="Topic"))), "")</f>
        <v/>
      </c>
      <c r="B190" s="45" t="str">
        <f t="shared" si="82"/>
        <v/>
      </c>
      <c r="C190" s="93"/>
      <c r="D190" s="57"/>
      <c r="E190" s="58"/>
      <c r="F190" s="54"/>
      <c r="G190" s="52"/>
      <c r="H190" s="52"/>
      <c r="I190" s="61"/>
      <c r="J190" s="62"/>
      <c r="K190" s="127" t="str">
        <f t="shared" si="83"/>
        <v/>
      </c>
      <c r="L190" s="101" t="str">
        <f t="shared" si="84"/>
        <v/>
      </c>
      <c r="M190" s="52">
        <v>0</v>
      </c>
      <c r="N190" s="100" t="str">
        <f t="shared" si="85"/>
        <v/>
      </c>
      <c r="O190" s="101" t="str">
        <f t="shared" si="86"/>
        <v/>
      </c>
      <c r="P190" s="52">
        <v>0</v>
      </c>
      <c r="Q190" s="100" t="str">
        <f t="shared" si="87"/>
        <v/>
      </c>
      <c r="R190" s="101" t="str">
        <f t="shared" si="88"/>
        <v/>
      </c>
      <c r="S190" s="52">
        <v>0</v>
      </c>
      <c r="T190" s="100" t="str">
        <f t="shared" si="89"/>
        <v/>
      </c>
      <c r="U190" s="101" t="str">
        <f t="shared" si="90"/>
        <v/>
      </c>
      <c r="V190" s="52">
        <v>0</v>
      </c>
      <c r="W190" s="85" t="str">
        <f t="shared" si="91"/>
        <v/>
      </c>
      <c r="X190" s="101" t="str">
        <f t="shared" si="92"/>
        <v/>
      </c>
      <c r="Y190" s="52">
        <v>0</v>
      </c>
      <c r="Z190" s="56" t="str">
        <f t="shared" si="93"/>
        <v/>
      </c>
      <c r="AA190" s="56" t="str">
        <f t="shared" si="94"/>
        <v/>
      </c>
      <c r="AB190" s="56" t="str">
        <f t="shared" si="95"/>
        <v/>
      </c>
      <c r="AC190" s="56" t="str">
        <f t="shared" si="96"/>
        <v/>
      </c>
      <c r="AD190" s="56" t="str">
        <f t="shared" si="97"/>
        <v/>
      </c>
      <c r="AE190" s="40"/>
      <c r="AF190" s="40"/>
      <c r="AG190" s="40"/>
      <c r="AH190" s="56" t="str">
        <f t="shared" si="98"/>
        <v/>
      </c>
      <c r="AI190" s="54"/>
      <c r="AJ190" s="54"/>
      <c r="AK190" s="54"/>
      <c r="AL190" s="54"/>
      <c r="AM190" s="54"/>
    </row>
    <row r="191" spans="1:39">
      <c r="A191" s="45" t="str" cm="1">
        <f t="array" ref="A191">IF(H191="PROJECT", CHAR(10) &amp; "- " &amp; _xlfn.TEXTJOIN(CHAR(10) &amp; "- ", TRUE, _xlfn._xlws.FILTER($I$9:$I$1000, ($B$9:$B$1000=B191) * ($H$9:$H$1000="Topic"))), "")</f>
        <v/>
      </c>
      <c r="B191" s="45" t="str">
        <f t="shared" si="82"/>
        <v/>
      </c>
      <c r="C191" s="93"/>
      <c r="D191" s="46"/>
      <c r="E191" s="58"/>
      <c r="F191" s="65"/>
      <c r="G191" s="53"/>
      <c r="H191" s="53"/>
      <c r="I191" s="50"/>
      <c r="J191" s="51"/>
      <c r="K191" s="127" t="str">
        <f t="shared" si="83"/>
        <v/>
      </c>
      <c r="L191" s="101" t="str">
        <f t="shared" si="84"/>
        <v/>
      </c>
      <c r="M191" s="53">
        <v>0</v>
      </c>
      <c r="N191" s="100" t="str">
        <f t="shared" si="85"/>
        <v/>
      </c>
      <c r="O191" s="101" t="str">
        <f t="shared" si="86"/>
        <v/>
      </c>
      <c r="P191" s="53">
        <v>0</v>
      </c>
      <c r="Q191" s="100" t="str">
        <f t="shared" si="87"/>
        <v/>
      </c>
      <c r="R191" s="101" t="str">
        <f t="shared" si="88"/>
        <v/>
      </c>
      <c r="S191" s="53">
        <v>0</v>
      </c>
      <c r="T191" s="100" t="str">
        <f t="shared" si="89"/>
        <v/>
      </c>
      <c r="U191" s="101" t="str">
        <f t="shared" si="90"/>
        <v/>
      </c>
      <c r="V191" s="53">
        <v>0</v>
      </c>
      <c r="W191" s="85" t="str">
        <f t="shared" si="91"/>
        <v/>
      </c>
      <c r="X191" s="101" t="str">
        <f t="shared" si="92"/>
        <v/>
      </c>
      <c r="Y191" s="53">
        <v>0</v>
      </c>
      <c r="Z191" s="56" t="str">
        <f t="shared" si="93"/>
        <v/>
      </c>
      <c r="AA191" s="56" t="str">
        <f t="shared" si="94"/>
        <v/>
      </c>
      <c r="AB191" s="56" t="str">
        <f t="shared" si="95"/>
        <v/>
      </c>
      <c r="AC191" s="56" t="str">
        <f t="shared" si="96"/>
        <v/>
      </c>
      <c r="AD191" s="56" t="str">
        <f t="shared" si="97"/>
        <v/>
      </c>
      <c r="AE191" s="40"/>
      <c r="AF191" s="40"/>
      <c r="AG191" s="40"/>
      <c r="AH191" s="56" t="str">
        <f t="shared" si="98"/>
        <v/>
      </c>
      <c r="AI191" s="54"/>
      <c r="AJ191" s="54"/>
      <c r="AK191" s="54"/>
      <c r="AL191" s="54"/>
      <c r="AM191" s="54"/>
    </row>
    <row r="192" spans="1:39">
      <c r="A192" s="45" t="str" cm="1">
        <f t="array" ref="A192">IF(H192="PROJECT", CHAR(10) &amp; "- " &amp; _xlfn.TEXTJOIN(CHAR(10) &amp; "- ", TRUE, _xlfn._xlws.FILTER($I$9:$I$1000, ($B$9:$B$1000=B192) * ($H$9:$H$1000="Topic"))), "")</f>
        <v/>
      </c>
      <c r="B192" s="45" t="str">
        <f t="shared" si="82"/>
        <v/>
      </c>
      <c r="C192" s="93"/>
      <c r="D192" s="57"/>
      <c r="E192" s="58"/>
      <c r="F192" s="54"/>
      <c r="G192" s="52"/>
      <c r="H192" s="52"/>
      <c r="I192" s="61"/>
      <c r="J192" s="62"/>
      <c r="K192" s="127" t="str">
        <f t="shared" si="83"/>
        <v/>
      </c>
      <c r="L192" s="101" t="str">
        <f t="shared" si="84"/>
        <v/>
      </c>
      <c r="M192" s="52">
        <v>0</v>
      </c>
      <c r="N192" s="100" t="str">
        <f t="shared" si="85"/>
        <v/>
      </c>
      <c r="O192" s="101" t="str">
        <f t="shared" si="86"/>
        <v/>
      </c>
      <c r="P192" s="52">
        <v>0</v>
      </c>
      <c r="Q192" s="100" t="str">
        <f t="shared" si="87"/>
        <v/>
      </c>
      <c r="R192" s="101" t="str">
        <f t="shared" si="88"/>
        <v/>
      </c>
      <c r="S192" s="52">
        <v>0</v>
      </c>
      <c r="T192" s="100" t="str">
        <f t="shared" si="89"/>
        <v/>
      </c>
      <c r="U192" s="101" t="str">
        <f t="shared" si="90"/>
        <v/>
      </c>
      <c r="V192" s="52">
        <v>0</v>
      </c>
      <c r="W192" s="85" t="str">
        <f t="shared" si="91"/>
        <v/>
      </c>
      <c r="X192" s="101" t="str">
        <f t="shared" si="92"/>
        <v/>
      </c>
      <c r="Y192" s="52">
        <v>0</v>
      </c>
      <c r="Z192" s="56" t="str">
        <f t="shared" si="93"/>
        <v/>
      </c>
      <c r="AA192" s="56" t="str">
        <f t="shared" si="94"/>
        <v/>
      </c>
      <c r="AB192" s="56" t="str">
        <f t="shared" si="95"/>
        <v/>
      </c>
      <c r="AC192" s="56" t="str">
        <f t="shared" si="96"/>
        <v/>
      </c>
      <c r="AD192" s="56" t="str">
        <f t="shared" si="97"/>
        <v/>
      </c>
      <c r="AE192" s="40"/>
      <c r="AF192" s="40"/>
      <c r="AG192" s="40"/>
      <c r="AH192" s="56" t="str">
        <f t="shared" si="98"/>
        <v/>
      </c>
      <c r="AI192" s="54"/>
      <c r="AJ192" s="54"/>
      <c r="AK192" s="54"/>
      <c r="AL192" s="54"/>
      <c r="AM192" s="54"/>
    </row>
    <row r="193" spans="1:39">
      <c r="A193" s="45" t="str" cm="1">
        <f t="array" ref="A193">IF(H193="PROJECT", CHAR(10) &amp; "- " &amp; _xlfn.TEXTJOIN(CHAR(10) &amp; "- ", TRUE, _xlfn._xlws.FILTER($I$9:$I$1000, ($B$9:$B$1000=B193) * ($H$9:$H$1000="Topic"))), "")</f>
        <v/>
      </c>
      <c r="B193" s="45" t="str">
        <f t="shared" si="82"/>
        <v/>
      </c>
      <c r="C193" s="93"/>
      <c r="D193" s="46"/>
      <c r="E193" s="58"/>
      <c r="F193" s="65"/>
      <c r="G193" s="53"/>
      <c r="H193" s="53"/>
      <c r="I193" s="50"/>
      <c r="J193" s="51"/>
      <c r="K193" s="127" t="str">
        <f t="shared" si="83"/>
        <v/>
      </c>
      <c r="L193" s="101" t="str">
        <f t="shared" si="84"/>
        <v/>
      </c>
      <c r="M193" s="53">
        <v>0</v>
      </c>
      <c r="N193" s="100" t="str">
        <f t="shared" si="85"/>
        <v/>
      </c>
      <c r="O193" s="101" t="str">
        <f t="shared" si="86"/>
        <v/>
      </c>
      <c r="P193" s="53">
        <v>0</v>
      </c>
      <c r="Q193" s="100" t="str">
        <f t="shared" si="87"/>
        <v/>
      </c>
      <c r="R193" s="101" t="str">
        <f t="shared" si="88"/>
        <v/>
      </c>
      <c r="S193" s="53">
        <v>0</v>
      </c>
      <c r="T193" s="100" t="str">
        <f t="shared" si="89"/>
        <v/>
      </c>
      <c r="U193" s="101" t="str">
        <f t="shared" si="90"/>
        <v/>
      </c>
      <c r="V193" s="53">
        <v>0</v>
      </c>
      <c r="W193" s="85" t="str">
        <f t="shared" si="91"/>
        <v/>
      </c>
      <c r="X193" s="101" t="str">
        <f t="shared" si="92"/>
        <v/>
      </c>
      <c r="Y193" s="53">
        <v>0</v>
      </c>
      <c r="Z193" s="56" t="str">
        <f t="shared" si="93"/>
        <v/>
      </c>
      <c r="AA193" s="56" t="str">
        <f t="shared" si="94"/>
        <v/>
      </c>
      <c r="AB193" s="56" t="str">
        <f t="shared" si="95"/>
        <v/>
      </c>
      <c r="AC193" s="56" t="str">
        <f t="shared" si="96"/>
        <v/>
      </c>
      <c r="AD193" s="56" t="str">
        <f t="shared" si="97"/>
        <v/>
      </c>
      <c r="AE193" s="40"/>
      <c r="AF193" s="40"/>
      <c r="AG193" s="40"/>
      <c r="AH193" s="56" t="str">
        <f t="shared" si="98"/>
        <v/>
      </c>
      <c r="AI193" s="54"/>
      <c r="AJ193" s="54"/>
      <c r="AK193" s="54"/>
      <c r="AL193" s="54"/>
      <c r="AM193" s="54"/>
    </row>
    <row r="194" spans="1:39">
      <c r="A194" s="45" t="str" cm="1">
        <f t="array" ref="A194">IF(H194="PROJECT", CHAR(10) &amp; "- " &amp; _xlfn.TEXTJOIN(CHAR(10) &amp; "- ", TRUE, _xlfn._xlws.FILTER($I$9:$I$1000, ($B$9:$B$1000=B194) * ($H$9:$H$1000="Topic"))), "")</f>
        <v/>
      </c>
      <c r="B194" s="45" t="str">
        <f t="shared" si="82"/>
        <v/>
      </c>
      <c r="C194" s="93"/>
      <c r="D194" s="57"/>
      <c r="E194" s="58"/>
      <c r="F194" s="54"/>
      <c r="G194" s="52"/>
      <c r="H194" s="52"/>
      <c r="I194" s="61"/>
      <c r="J194" s="62"/>
      <c r="K194" s="127" t="str">
        <f t="shared" si="83"/>
        <v/>
      </c>
      <c r="L194" s="101" t="str">
        <f t="shared" si="84"/>
        <v/>
      </c>
      <c r="M194" s="52">
        <v>0</v>
      </c>
      <c r="N194" s="100" t="str">
        <f t="shared" si="85"/>
        <v/>
      </c>
      <c r="O194" s="101" t="str">
        <f t="shared" si="86"/>
        <v/>
      </c>
      <c r="P194" s="52">
        <v>0</v>
      </c>
      <c r="Q194" s="100" t="str">
        <f t="shared" si="87"/>
        <v/>
      </c>
      <c r="R194" s="101" t="str">
        <f t="shared" si="88"/>
        <v/>
      </c>
      <c r="S194" s="52">
        <v>0</v>
      </c>
      <c r="T194" s="100" t="str">
        <f t="shared" si="89"/>
        <v/>
      </c>
      <c r="U194" s="101" t="str">
        <f t="shared" si="90"/>
        <v/>
      </c>
      <c r="V194" s="52">
        <v>0</v>
      </c>
      <c r="W194" s="85" t="str">
        <f t="shared" si="91"/>
        <v/>
      </c>
      <c r="X194" s="101" t="str">
        <f t="shared" si="92"/>
        <v/>
      </c>
      <c r="Y194" s="52">
        <v>0</v>
      </c>
      <c r="Z194" s="56" t="str">
        <f t="shared" si="93"/>
        <v/>
      </c>
      <c r="AA194" s="56" t="str">
        <f t="shared" si="94"/>
        <v/>
      </c>
      <c r="AB194" s="56" t="str">
        <f t="shared" si="95"/>
        <v/>
      </c>
      <c r="AC194" s="56" t="str">
        <f t="shared" si="96"/>
        <v/>
      </c>
      <c r="AD194" s="56" t="str">
        <f t="shared" si="97"/>
        <v/>
      </c>
      <c r="AE194" s="40"/>
      <c r="AF194" s="40"/>
      <c r="AG194" s="40"/>
      <c r="AH194" s="56" t="str">
        <f t="shared" si="98"/>
        <v/>
      </c>
      <c r="AI194" s="54"/>
      <c r="AJ194" s="54"/>
      <c r="AK194" s="54"/>
      <c r="AL194" s="54"/>
      <c r="AM194" s="54"/>
    </row>
    <row r="195" spans="1:39">
      <c r="A195" s="45" t="str" cm="1">
        <f t="array" ref="A195">IF(H195="PROJECT", CHAR(10) &amp; "- " &amp; _xlfn.TEXTJOIN(CHAR(10) &amp; "- ", TRUE, _xlfn._xlws.FILTER($I$9:$I$1000, ($B$9:$B$1000=B195) * ($H$9:$H$1000="Topic"))), "")</f>
        <v/>
      </c>
      <c r="B195" s="45" t="str">
        <f t="shared" si="82"/>
        <v/>
      </c>
      <c r="C195" s="93"/>
      <c r="D195" s="46"/>
      <c r="E195" s="58"/>
      <c r="F195" s="65"/>
      <c r="G195" s="53"/>
      <c r="H195" s="53"/>
      <c r="I195" s="50"/>
      <c r="J195" s="51"/>
      <c r="K195" s="127" t="str">
        <f t="shared" si="83"/>
        <v/>
      </c>
      <c r="L195" s="101" t="str">
        <f t="shared" si="84"/>
        <v/>
      </c>
      <c r="M195" s="53">
        <v>0</v>
      </c>
      <c r="N195" s="100" t="str">
        <f t="shared" si="85"/>
        <v/>
      </c>
      <c r="O195" s="101" t="str">
        <f t="shared" si="86"/>
        <v/>
      </c>
      <c r="P195" s="53">
        <v>0</v>
      </c>
      <c r="Q195" s="100" t="str">
        <f t="shared" si="87"/>
        <v/>
      </c>
      <c r="R195" s="101" t="str">
        <f t="shared" si="88"/>
        <v/>
      </c>
      <c r="S195" s="53">
        <v>0</v>
      </c>
      <c r="T195" s="100" t="str">
        <f t="shared" si="89"/>
        <v/>
      </c>
      <c r="U195" s="101" t="str">
        <f t="shared" si="90"/>
        <v/>
      </c>
      <c r="V195" s="53">
        <v>0</v>
      </c>
      <c r="W195" s="85" t="str">
        <f t="shared" si="91"/>
        <v/>
      </c>
      <c r="X195" s="101" t="str">
        <f t="shared" si="92"/>
        <v/>
      </c>
      <c r="Y195" s="53">
        <v>0</v>
      </c>
      <c r="Z195" s="56" t="str">
        <f t="shared" si="93"/>
        <v/>
      </c>
      <c r="AA195" s="56" t="str">
        <f t="shared" si="94"/>
        <v/>
      </c>
      <c r="AB195" s="56" t="str">
        <f t="shared" si="95"/>
        <v/>
      </c>
      <c r="AC195" s="56" t="str">
        <f t="shared" si="96"/>
        <v/>
      </c>
      <c r="AD195" s="56" t="str">
        <f t="shared" si="97"/>
        <v/>
      </c>
      <c r="AE195" s="40"/>
      <c r="AF195" s="40"/>
      <c r="AG195" s="40"/>
      <c r="AH195" s="56" t="str">
        <f t="shared" si="98"/>
        <v/>
      </c>
      <c r="AI195" s="54"/>
      <c r="AJ195" s="54"/>
      <c r="AK195" s="54"/>
      <c r="AL195" s="54"/>
      <c r="AM195" s="54"/>
    </row>
    <row r="196" spans="1:39">
      <c r="A196" s="45" t="str" cm="1">
        <f t="array" ref="A196">IF(H196="PROJECT", CHAR(10) &amp; "- " &amp; _xlfn.TEXTJOIN(CHAR(10) &amp; "- ", TRUE, _xlfn._xlws.FILTER($I$9:$I$1000, ($B$9:$B$1000=B196) * ($H$9:$H$1000="Topic"))), "")</f>
        <v/>
      </c>
      <c r="B196" s="45" t="str">
        <f t="shared" si="82"/>
        <v/>
      </c>
      <c r="C196" s="93"/>
      <c r="D196" s="57"/>
      <c r="E196" s="58"/>
      <c r="F196" s="54"/>
      <c r="G196" s="52"/>
      <c r="H196" s="52"/>
      <c r="I196" s="61"/>
      <c r="J196" s="62"/>
      <c r="K196" s="127" t="str">
        <f t="shared" si="83"/>
        <v/>
      </c>
      <c r="L196" s="101" t="str">
        <f t="shared" si="84"/>
        <v/>
      </c>
      <c r="M196" s="52">
        <v>0</v>
      </c>
      <c r="N196" s="100" t="str">
        <f t="shared" si="85"/>
        <v/>
      </c>
      <c r="O196" s="101" t="str">
        <f t="shared" si="86"/>
        <v/>
      </c>
      <c r="P196" s="52">
        <v>0</v>
      </c>
      <c r="Q196" s="100" t="str">
        <f t="shared" si="87"/>
        <v/>
      </c>
      <c r="R196" s="101" t="str">
        <f t="shared" si="88"/>
        <v/>
      </c>
      <c r="S196" s="52">
        <v>0</v>
      </c>
      <c r="T196" s="100" t="str">
        <f t="shared" si="89"/>
        <v/>
      </c>
      <c r="U196" s="101" t="str">
        <f t="shared" si="90"/>
        <v/>
      </c>
      <c r="V196" s="52">
        <v>0</v>
      </c>
      <c r="W196" s="85" t="str">
        <f t="shared" si="91"/>
        <v/>
      </c>
      <c r="X196" s="101" t="str">
        <f t="shared" si="92"/>
        <v/>
      </c>
      <c r="Y196" s="52">
        <v>0</v>
      </c>
      <c r="Z196" s="56" t="str">
        <f t="shared" si="93"/>
        <v/>
      </c>
      <c r="AA196" s="56" t="str">
        <f t="shared" si="94"/>
        <v/>
      </c>
      <c r="AB196" s="56" t="str">
        <f t="shared" si="95"/>
        <v/>
      </c>
      <c r="AC196" s="56" t="str">
        <f t="shared" si="96"/>
        <v/>
      </c>
      <c r="AD196" s="56" t="str">
        <f t="shared" si="97"/>
        <v/>
      </c>
      <c r="AE196" s="40"/>
      <c r="AF196" s="40"/>
      <c r="AG196" s="40"/>
      <c r="AH196" s="56" t="str">
        <f t="shared" si="98"/>
        <v/>
      </c>
      <c r="AI196" s="54"/>
      <c r="AJ196" s="54"/>
      <c r="AK196" s="54"/>
      <c r="AL196" s="54"/>
      <c r="AM196" s="54"/>
    </row>
    <row r="197" spans="1:39">
      <c r="A197" s="45" t="str" cm="1">
        <f t="array" ref="A197">IF(H197="PROJECT", CHAR(10) &amp; "- " &amp; _xlfn.TEXTJOIN(CHAR(10) &amp; "- ", TRUE, _xlfn._xlws.FILTER($I$9:$I$1000, ($B$9:$B$1000=B197) * ($H$9:$H$1000="Topic"))), "")</f>
        <v/>
      </c>
      <c r="B197" s="45" t="str">
        <f t="shared" si="82"/>
        <v/>
      </c>
      <c r="C197" s="93"/>
      <c r="D197" s="46"/>
      <c r="E197" s="58"/>
      <c r="F197" s="65"/>
      <c r="G197" s="53"/>
      <c r="H197" s="53"/>
      <c r="I197" s="50"/>
      <c r="J197" s="51"/>
      <c r="K197" s="127" t="str">
        <f t="shared" si="83"/>
        <v/>
      </c>
      <c r="L197" s="101" t="str">
        <f t="shared" si="84"/>
        <v/>
      </c>
      <c r="M197" s="53">
        <v>0</v>
      </c>
      <c r="N197" s="100" t="str">
        <f t="shared" si="85"/>
        <v/>
      </c>
      <c r="O197" s="101" t="str">
        <f t="shared" si="86"/>
        <v/>
      </c>
      <c r="P197" s="53">
        <v>0</v>
      </c>
      <c r="Q197" s="100" t="str">
        <f t="shared" si="87"/>
        <v/>
      </c>
      <c r="R197" s="101" t="str">
        <f t="shared" si="88"/>
        <v/>
      </c>
      <c r="S197" s="53">
        <v>0</v>
      </c>
      <c r="T197" s="100" t="str">
        <f t="shared" si="89"/>
        <v/>
      </c>
      <c r="U197" s="101" t="str">
        <f t="shared" si="90"/>
        <v/>
      </c>
      <c r="V197" s="53">
        <v>0</v>
      </c>
      <c r="W197" s="85" t="str">
        <f t="shared" si="91"/>
        <v/>
      </c>
      <c r="X197" s="101" t="str">
        <f t="shared" si="92"/>
        <v/>
      </c>
      <c r="Y197" s="53">
        <v>0</v>
      </c>
      <c r="Z197" s="56" t="str">
        <f t="shared" si="93"/>
        <v/>
      </c>
      <c r="AA197" s="56" t="str">
        <f t="shared" si="94"/>
        <v/>
      </c>
      <c r="AB197" s="56" t="str">
        <f t="shared" si="95"/>
        <v/>
      </c>
      <c r="AC197" s="56" t="str">
        <f t="shared" si="96"/>
        <v/>
      </c>
      <c r="AD197" s="56" t="str">
        <f t="shared" si="97"/>
        <v/>
      </c>
      <c r="AE197" s="40"/>
      <c r="AF197" s="40"/>
      <c r="AG197" s="40"/>
      <c r="AH197" s="56" t="str">
        <f t="shared" si="98"/>
        <v/>
      </c>
      <c r="AI197" s="54"/>
      <c r="AJ197" s="54"/>
      <c r="AK197" s="54"/>
      <c r="AL197" s="54"/>
      <c r="AM197" s="54"/>
    </row>
    <row r="198" spans="1:39">
      <c r="A198" s="45" t="str" cm="1">
        <f t="array" ref="A198">IF(H198="PROJECT", CHAR(10) &amp; "- " &amp; _xlfn.TEXTJOIN(CHAR(10) &amp; "- ", TRUE, _xlfn._xlws.FILTER($I$9:$I$1000, ($B$9:$B$1000=B198) * ($H$9:$H$1000="Topic"))), "")</f>
        <v/>
      </c>
      <c r="B198" s="45" t="str">
        <f t="shared" si="82"/>
        <v/>
      </c>
      <c r="C198" s="93"/>
      <c r="D198" s="57"/>
      <c r="E198" s="58"/>
      <c r="F198" s="54"/>
      <c r="G198" s="52"/>
      <c r="H198" s="52"/>
      <c r="I198" s="61"/>
      <c r="J198" s="62"/>
      <c r="K198" s="127" t="str">
        <f t="shared" si="83"/>
        <v/>
      </c>
      <c r="L198" s="101" t="str">
        <f t="shared" si="84"/>
        <v/>
      </c>
      <c r="M198" s="52">
        <v>0</v>
      </c>
      <c r="N198" s="100" t="str">
        <f t="shared" si="85"/>
        <v/>
      </c>
      <c r="O198" s="101" t="str">
        <f t="shared" si="86"/>
        <v/>
      </c>
      <c r="P198" s="52">
        <v>0</v>
      </c>
      <c r="Q198" s="100" t="str">
        <f t="shared" si="87"/>
        <v/>
      </c>
      <c r="R198" s="101" t="str">
        <f t="shared" si="88"/>
        <v/>
      </c>
      <c r="S198" s="52">
        <v>0</v>
      </c>
      <c r="T198" s="100" t="str">
        <f t="shared" si="89"/>
        <v/>
      </c>
      <c r="U198" s="101" t="str">
        <f t="shared" si="90"/>
        <v/>
      </c>
      <c r="V198" s="52">
        <v>0</v>
      </c>
      <c r="W198" s="85" t="str">
        <f t="shared" si="91"/>
        <v/>
      </c>
      <c r="X198" s="101" t="str">
        <f t="shared" si="92"/>
        <v/>
      </c>
      <c r="Y198" s="52">
        <v>0</v>
      </c>
      <c r="Z198" s="56" t="str">
        <f t="shared" si="93"/>
        <v/>
      </c>
      <c r="AA198" s="56" t="str">
        <f t="shared" si="94"/>
        <v/>
      </c>
      <c r="AB198" s="56" t="str">
        <f t="shared" si="95"/>
        <v/>
      </c>
      <c r="AC198" s="56" t="str">
        <f t="shared" si="96"/>
        <v/>
      </c>
      <c r="AD198" s="56" t="str">
        <f t="shared" si="97"/>
        <v/>
      </c>
      <c r="AE198" s="40"/>
      <c r="AF198" s="40"/>
      <c r="AG198" s="40"/>
      <c r="AH198" s="56" t="str">
        <f t="shared" si="98"/>
        <v/>
      </c>
      <c r="AI198" s="54"/>
      <c r="AJ198" s="54"/>
      <c r="AK198" s="54"/>
      <c r="AL198" s="54"/>
      <c r="AM198" s="54"/>
    </row>
    <row r="199" spans="1:39">
      <c r="A199" s="45" t="str" cm="1">
        <f t="array" ref="A199">IF(H199="PROJECT", CHAR(10) &amp; "- " &amp; _xlfn.TEXTJOIN(CHAR(10) &amp; "- ", TRUE, _xlfn._xlws.FILTER($I$9:$I$1000, ($B$9:$B$1000=B199) * ($H$9:$H$1000="Topic"))), "")</f>
        <v/>
      </c>
      <c r="B199" s="45" t="str">
        <f t="shared" si="82"/>
        <v/>
      </c>
      <c r="C199" s="93"/>
      <c r="D199" s="46"/>
      <c r="E199" s="58"/>
      <c r="F199" s="65"/>
      <c r="G199" s="53"/>
      <c r="H199" s="53"/>
      <c r="I199" s="50"/>
      <c r="J199" s="51"/>
      <c r="K199" s="127" t="str">
        <f t="shared" si="83"/>
        <v/>
      </c>
      <c r="L199" s="101" t="str">
        <f t="shared" si="84"/>
        <v/>
      </c>
      <c r="M199" s="53">
        <v>0</v>
      </c>
      <c r="N199" s="100" t="str">
        <f t="shared" si="85"/>
        <v/>
      </c>
      <c r="O199" s="101" t="str">
        <f t="shared" si="86"/>
        <v/>
      </c>
      <c r="P199" s="53">
        <v>0</v>
      </c>
      <c r="Q199" s="100" t="str">
        <f t="shared" si="87"/>
        <v/>
      </c>
      <c r="R199" s="101" t="str">
        <f t="shared" si="88"/>
        <v/>
      </c>
      <c r="S199" s="53">
        <v>0</v>
      </c>
      <c r="T199" s="100" t="str">
        <f t="shared" si="89"/>
        <v/>
      </c>
      <c r="U199" s="101" t="str">
        <f t="shared" si="90"/>
        <v/>
      </c>
      <c r="V199" s="53">
        <v>0</v>
      </c>
      <c r="W199" s="85" t="str">
        <f t="shared" si="91"/>
        <v/>
      </c>
      <c r="X199" s="101" t="str">
        <f t="shared" si="92"/>
        <v/>
      </c>
      <c r="Y199" s="53">
        <v>0</v>
      </c>
      <c r="Z199" s="56" t="str">
        <f t="shared" si="93"/>
        <v/>
      </c>
      <c r="AA199" s="56" t="str">
        <f t="shared" si="94"/>
        <v/>
      </c>
      <c r="AB199" s="56" t="str">
        <f t="shared" si="95"/>
        <v/>
      </c>
      <c r="AC199" s="56" t="str">
        <f t="shared" si="96"/>
        <v/>
      </c>
      <c r="AD199" s="56" t="str">
        <f t="shared" si="97"/>
        <v/>
      </c>
      <c r="AE199" s="40"/>
      <c r="AF199" s="40"/>
      <c r="AG199" s="40"/>
      <c r="AH199" s="56" t="str">
        <f t="shared" si="98"/>
        <v/>
      </c>
      <c r="AI199" s="54"/>
      <c r="AJ199" s="54"/>
      <c r="AK199" s="54"/>
      <c r="AL199" s="54"/>
      <c r="AM199" s="54"/>
    </row>
    <row r="200" spans="1:39">
      <c r="A200" s="45" t="str" cm="1">
        <f t="array" ref="A200">IF(H200="PROJECT", CHAR(10) &amp; "- " &amp; _xlfn.TEXTJOIN(CHAR(10) &amp; "- ", TRUE, _xlfn._xlws.FILTER($I$9:$I$1000, ($B$9:$B$1000=B200) * ($H$9:$H$1000="Topic"))), "")</f>
        <v/>
      </c>
      <c r="B200" s="45" t="str">
        <f t="shared" si="82"/>
        <v/>
      </c>
      <c r="C200" s="93"/>
      <c r="D200" s="66"/>
      <c r="E200" s="58"/>
      <c r="F200" s="54"/>
      <c r="G200" s="67"/>
      <c r="H200" s="67"/>
      <c r="I200" s="68"/>
      <c r="J200" s="69"/>
      <c r="K200" s="127" t="str">
        <f t="shared" si="83"/>
        <v/>
      </c>
      <c r="L200" s="101" t="str">
        <f t="shared" si="84"/>
        <v/>
      </c>
      <c r="M200" s="67">
        <v>0</v>
      </c>
      <c r="N200" s="100" t="str">
        <f t="shared" si="85"/>
        <v/>
      </c>
      <c r="O200" s="101" t="str">
        <f t="shared" si="86"/>
        <v/>
      </c>
      <c r="P200" s="67">
        <v>0</v>
      </c>
      <c r="Q200" s="100" t="str">
        <f t="shared" si="87"/>
        <v/>
      </c>
      <c r="R200" s="101" t="str">
        <f t="shared" si="88"/>
        <v/>
      </c>
      <c r="S200" s="67">
        <v>0</v>
      </c>
      <c r="T200" s="100" t="str">
        <f t="shared" si="89"/>
        <v/>
      </c>
      <c r="U200" s="101" t="str">
        <f t="shared" si="90"/>
        <v/>
      </c>
      <c r="V200" s="67">
        <v>0</v>
      </c>
      <c r="W200" s="85" t="str">
        <f t="shared" si="91"/>
        <v/>
      </c>
      <c r="X200" s="101" t="str">
        <f t="shared" si="92"/>
        <v/>
      </c>
      <c r="Y200" s="67">
        <v>0</v>
      </c>
      <c r="Z200" s="56" t="str">
        <f t="shared" si="93"/>
        <v/>
      </c>
      <c r="AA200" s="56" t="str">
        <f t="shared" si="94"/>
        <v/>
      </c>
      <c r="AB200" s="56" t="str">
        <f t="shared" si="95"/>
        <v/>
      </c>
      <c r="AC200" s="56" t="str">
        <f t="shared" si="96"/>
        <v/>
      </c>
      <c r="AD200" s="56" t="str">
        <f t="shared" si="97"/>
        <v/>
      </c>
      <c r="AE200" s="40"/>
      <c r="AF200" s="40"/>
      <c r="AG200" s="40"/>
      <c r="AH200" s="56" t="str">
        <f t="shared" si="98"/>
        <v/>
      </c>
      <c r="AI200" s="54"/>
      <c r="AJ200" s="54"/>
      <c r="AK200" s="54"/>
      <c r="AL200" s="54"/>
      <c r="AM200" s="54"/>
    </row>
    <row r="201" spans="1:39">
      <c r="D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row>
    <row r="202" spans="1:39">
      <c r="D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row>
    <row r="203" spans="1:39">
      <c r="D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row>
    <row r="204" spans="1:39">
      <c r="D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row>
    <row r="205" spans="1:39">
      <c r="D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row>
    <row r="206" spans="1:39">
      <c r="D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row>
    <row r="207" spans="1:39">
      <c r="D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row>
    <row r="208" spans="1:39">
      <c r="D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row>
    <row r="209" spans="4:33">
      <c r="D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29" t="s">
        <v>672</v>
      </c>
    </row>
    <row r="3" spans="1:1">
      <c r="A3" t="s">
        <v>673</v>
      </c>
    </row>
    <row r="5" spans="1:1" ht="18">
      <c r="A5" s="113" t="s">
        <v>674</v>
      </c>
    </row>
    <row r="7" spans="1:1" ht="21">
      <c r="A7" s="130" t="s">
        <v>675</v>
      </c>
    </row>
    <row r="8" spans="1:1">
      <c r="A8" s="114"/>
    </row>
    <row r="9" spans="1:1">
      <c r="A9" s="114" t="s">
        <v>676</v>
      </c>
    </row>
    <row r="10" spans="1:1">
      <c r="A10" s="114" t="s">
        <v>677</v>
      </c>
    </row>
    <row r="11" spans="1:1">
      <c r="A11" s="114" t="s">
        <v>678</v>
      </c>
    </row>
    <row r="12" spans="1:1">
      <c r="A12" s="114" t="s">
        <v>679</v>
      </c>
    </row>
    <row r="13" spans="1:1">
      <c r="A13" s="114" t="s">
        <v>680</v>
      </c>
    </row>
    <row r="15" spans="1:1" ht="21">
      <c r="A15" s="130" t="s">
        <v>681</v>
      </c>
    </row>
    <row r="17" spans="1:1">
      <c r="A17" t="s">
        <v>682</v>
      </c>
    </row>
    <row r="18" spans="1:1">
      <c r="A18" s="114"/>
    </row>
    <row r="19" spans="1:1">
      <c r="A19" s="115" t="s">
        <v>683</v>
      </c>
    </row>
    <row r="20" spans="1:1">
      <c r="A20" s="116" t="s">
        <v>684</v>
      </c>
    </row>
    <row r="21" spans="1:1">
      <c r="A21" s="116" t="s">
        <v>685</v>
      </c>
    </row>
    <row r="22" spans="1:1">
      <c r="A22" s="116" t="s">
        <v>686</v>
      </c>
    </row>
    <row r="23" spans="1:1">
      <c r="A23" s="116" t="s">
        <v>687</v>
      </c>
    </row>
    <row r="24" spans="1:1">
      <c r="A24" s="114"/>
    </row>
    <row r="25" spans="1:1">
      <c r="A25" s="115" t="s">
        <v>688</v>
      </c>
    </row>
    <row r="29" spans="1:1">
      <c r="A29" s="131"/>
    </row>
    <row r="30" spans="1:1">
      <c r="A30" s="132"/>
    </row>
    <row r="31" spans="1:1">
      <c r="A31" s="131"/>
    </row>
    <row r="32" spans="1:1">
      <c r="A32" s="131"/>
    </row>
    <row r="33" spans="1:1">
      <c r="A33" s="132"/>
    </row>
    <row r="34" spans="1:1">
      <c r="A34" s="131"/>
    </row>
    <row r="35" spans="1:1">
      <c r="A35" s="131"/>
    </row>
    <row r="36" spans="1:1" ht="21">
      <c r="A36" s="130" t="s">
        <v>689</v>
      </c>
    </row>
    <row r="38" spans="1:1">
      <c r="A38" t="s">
        <v>690</v>
      </c>
    </row>
    <row r="39" spans="1:1">
      <c r="A39" s="114"/>
    </row>
    <row r="40" spans="1:1">
      <c r="A40" s="114" t="s">
        <v>691</v>
      </c>
    </row>
    <row r="41" spans="1:1">
      <c r="A41" s="114" t="s">
        <v>692</v>
      </c>
    </row>
    <row r="42" spans="1:1">
      <c r="A42" s="114" t="s">
        <v>693</v>
      </c>
    </row>
    <row r="44" spans="1:1" ht="18">
      <c r="A44" s="113" t="s">
        <v>694</v>
      </c>
    </row>
    <row r="45" spans="1:1">
      <c r="A45" s="114"/>
    </row>
    <row r="46" spans="1:1">
      <c r="A46" s="114" t="s">
        <v>695</v>
      </c>
    </row>
    <row r="47" spans="1:1">
      <c r="A47" s="114" t="s">
        <v>696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topLeftCell="A31" workbookViewId="0">
      <selection activeCell="E47" sqref="E47"/>
    </sheetView>
  </sheetViews>
  <sheetFormatPr defaultRowHeight="15"/>
  <cols>
    <col min="3" max="3" width="34.7109375" bestFit="1" customWidth="1"/>
    <col min="4" max="4" width="33.42578125" bestFit="1" customWidth="1"/>
    <col min="5" max="5" width="66.7109375" bestFit="1" customWidth="1"/>
  </cols>
  <sheetData>
    <row r="1" spans="1:5" ht="26.25">
      <c r="C1" s="120" t="s">
        <v>8</v>
      </c>
      <c r="D1" s="121" t="str">
        <f>PromptGenerator!I2</f>
        <v>Python Core &amp; Scripting</v>
      </c>
    </row>
    <row r="2" spans="1:5" ht="26.25">
      <c r="C2" s="120" t="s">
        <v>265</v>
      </c>
      <c r="D2" s="121" t="str">
        <f>IF(PromptGenerator!I3="","",PromptGenerator!I3)</f>
        <v/>
      </c>
    </row>
    <row r="5" spans="1:5">
      <c r="A5" s="122" t="s">
        <v>633</v>
      </c>
      <c r="B5" s="122" t="s">
        <v>23</v>
      </c>
      <c r="C5" s="122" t="s">
        <v>576</v>
      </c>
      <c r="D5" s="122" t="s">
        <v>611</v>
      </c>
      <c r="E5" s="122" t="s">
        <v>610</v>
      </c>
    </row>
    <row r="6" spans="1:5">
      <c r="A6" s="123" t="s">
        <v>0</v>
      </c>
      <c r="B6" t="s">
        <v>48</v>
      </c>
      <c r="C6" t="s">
        <v>598</v>
      </c>
      <c r="D6" t="s">
        <v>598</v>
      </c>
      <c r="E6" s="118" t="s">
        <v>939</v>
      </c>
    </row>
    <row r="7" spans="1:5">
      <c r="A7" s="123" t="s">
        <v>0</v>
      </c>
      <c r="B7" t="s">
        <v>48</v>
      </c>
      <c r="C7" s="134" t="s">
        <v>179</v>
      </c>
      <c r="D7" t="s">
        <v>602</v>
      </c>
      <c r="E7" s="119" t="s">
        <v>946</v>
      </c>
    </row>
    <row r="8" spans="1:5">
      <c r="A8" s="123" t="s">
        <v>0</v>
      </c>
      <c r="B8" t="s">
        <v>48</v>
      </c>
      <c r="C8" s="134" t="s">
        <v>179</v>
      </c>
      <c r="D8" t="s">
        <v>603</v>
      </c>
      <c r="E8" t="s">
        <v>975</v>
      </c>
    </row>
    <row r="9" spans="1:5">
      <c r="A9" s="123" t="s">
        <v>0</v>
      </c>
      <c r="B9" t="s">
        <v>48</v>
      </c>
      <c r="C9" s="134" t="s">
        <v>179</v>
      </c>
      <c r="D9" t="s">
        <v>604</v>
      </c>
      <c r="E9" t="s">
        <v>947</v>
      </c>
    </row>
    <row r="10" spans="1:5">
      <c r="A10" s="123" t="s">
        <v>0</v>
      </c>
      <c r="B10" t="s">
        <v>48</v>
      </c>
      <c r="C10" s="134" t="s">
        <v>605</v>
      </c>
      <c r="D10" t="s">
        <v>606</v>
      </c>
      <c r="E10" s="118" t="s">
        <v>976</v>
      </c>
    </row>
    <row r="11" spans="1:5">
      <c r="A11" s="123" t="s">
        <v>0</v>
      </c>
      <c r="B11" t="s">
        <v>48</v>
      </c>
      <c r="C11" s="134" t="s">
        <v>605</v>
      </c>
      <c r="D11" t="s">
        <v>607</v>
      </c>
      <c r="E11" t="s">
        <v>977</v>
      </c>
    </row>
    <row r="12" spans="1:5">
      <c r="A12" s="123" t="s">
        <v>0</v>
      </c>
      <c r="B12" t="s">
        <v>48</v>
      </c>
      <c r="C12" s="134" t="s">
        <v>605</v>
      </c>
      <c r="D12" t="s">
        <v>937</v>
      </c>
      <c r="E12" s="118" t="s">
        <v>978</v>
      </c>
    </row>
    <row r="13" spans="1:5">
      <c r="A13" s="123" t="s">
        <v>0</v>
      </c>
      <c r="B13" t="s">
        <v>48</v>
      </c>
      <c r="C13" s="134" t="s">
        <v>605</v>
      </c>
      <c r="D13" t="s">
        <v>979</v>
      </c>
      <c r="E13" s="118" t="s">
        <v>980</v>
      </c>
    </row>
    <row r="14" spans="1:5">
      <c r="A14" s="123" t="s">
        <v>0</v>
      </c>
      <c r="B14" t="s">
        <v>48</v>
      </c>
      <c r="C14" s="134" t="s">
        <v>597</v>
      </c>
      <c r="D14" t="s">
        <v>608</v>
      </c>
      <c r="E14" t="s">
        <v>940</v>
      </c>
    </row>
    <row r="15" spans="1:5">
      <c r="A15" s="123" t="s">
        <v>0</v>
      </c>
      <c r="B15" t="s">
        <v>48</v>
      </c>
      <c r="C15" s="134" t="s">
        <v>597</v>
      </c>
      <c r="D15" t="s">
        <v>609</v>
      </c>
      <c r="E15" t="s">
        <v>941</v>
      </c>
    </row>
    <row r="16" spans="1:5">
      <c r="A16" s="123" t="s">
        <v>0</v>
      </c>
      <c r="B16" t="s">
        <v>48</v>
      </c>
      <c r="C16" s="134" t="s">
        <v>225</v>
      </c>
      <c r="D16" t="s">
        <v>600</v>
      </c>
      <c r="E16" t="s">
        <v>973</v>
      </c>
    </row>
    <row r="17" spans="1:5">
      <c r="A17" s="123" t="s">
        <v>0</v>
      </c>
      <c r="B17" t="s">
        <v>48</v>
      </c>
      <c r="C17" s="134" t="s">
        <v>225</v>
      </c>
      <c r="D17" t="s">
        <v>601</v>
      </c>
      <c r="E17" t="s">
        <v>974</v>
      </c>
    </row>
    <row r="18" spans="1:5">
      <c r="A18" s="123" t="s">
        <v>0</v>
      </c>
      <c r="B18" t="s">
        <v>612</v>
      </c>
      <c r="C18" s="134" t="s">
        <v>613</v>
      </c>
      <c r="D18" t="s">
        <v>614</v>
      </c>
      <c r="E18" t="s">
        <v>943</v>
      </c>
    </row>
    <row r="19" spans="1:5">
      <c r="A19" s="123" t="s">
        <v>0</v>
      </c>
      <c r="B19" t="s">
        <v>612</v>
      </c>
      <c r="C19" s="134" t="s">
        <v>613</v>
      </c>
      <c r="D19" t="s">
        <v>615</v>
      </c>
      <c r="E19" t="s">
        <v>983</v>
      </c>
    </row>
    <row r="20" spans="1:5">
      <c r="A20" s="123" t="s">
        <v>0</v>
      </c>
      <c r="B20" t="s">
        <v>612</v>
      </c>
      <c r="C20" s="134" t="s">
        <v>613</v>
      </c>
      <c r="D20" t="s">
        <v>616</v>
      </c>
      <c r="E20" t="s">
        <v>921</v>
      </c>
    </row>
    <row r="21" spans="1:5">
      <c r="A21" s="123" t="s">
        <v>0</v>
      </c>
      <c r="B21" t="s">
        <v>612</v>
      </c>
      <c r="C21" s="134" t="s">
        <v>605</v>
      </c>
      <c r="D21" t="s">
        <v>938</v>
      </c>
      <c r="E21" t="s">
        <v>942</v>
      </c>
    </row>
    <row r="22" spans="1:5">
      <c r="A22" s="123" t="s">
        <v>0</v>
      </c>
      <c r="B22" t="s">
        <v>599</v>
      </c>
      <c r="C22" s="134" t="s">
        <v>617</v>
      </c>
      <c r="D22" t="s">
        <v>47</v>
      </c>
      <c r="E22" t="s">
        <v>944</v>
      </c>
    </row>
    <row r="23" spans="1:5">
      <c r="A23" s="123" t="s">
        <v>0</v>
      </c>
      <c r="B23" t="s">
        <v>599</v>
      </c>
      <c r="C23" s="134" t="s">
        <v>617</v>
      </c>
      <c r="D23" t="s">
        <v>158</v>
      </c>
      <c r="E23" t="s">
        <v>922</v>
      </c>
    </row>
    <row r="24" spans="1:5">
      <c r="A24" s="123" t="s">
        <v>0</v>
      </c>
      <c r="B24" t="s">
        <v>599</v>
      </c>
      <c r="C24" s="134" t="s">
        <v>617</v>
      </c>
      <c r="D24" t="s">
        <v>159</v>
      </c>
      <c r="E24" t="s">
        <v>923</v>
      </c>
    </row>
    <row r="25" spans="1:5">
      <c r="A25" s="123" t="s">
        <v>0</v>
      </c>
      <c r="B25" t="s">
        <v>599</v>
      </c>
      <c r="C25" s="134" t="s">
        <v>618</v>
      </c>
      <c r="D25" t="s">
        <v>619</v>
      </c>
      <c r="E25" t="s">
        <v>924</v>
      </c>
    </row>
    <row r="26" spans="1:5">
      <c r="A26" s="123" t="s">
        <v>0</v>
      </c>
      <c r="B26" t="s">
        <v>599</v>
      </c>
      <c r="C26" s="134" t="s">
        <v>618</v>
      </c>
      <c r="D26" t="s">
        <v>620</v>
      </c>
      <c r="E26" t="s">
        <v>945</v>
      </c>
    </row>
    <row r="27" spans="1:5">
      <c r="A27" s="123" t="s">
        <v>0</v>
      </c>
      <c r="B27" t="s">
        <v>599</v>
      </c>
      <c r="C27" s="134" t="s">
        <v>618</v>
      </c>
      <c r="D27" t="s">
        <v>621</v>
      </c>
      <c r="E27" t="s">
        <v>925</v>
      </c>
    </row>
    <row r="28" spans="1:5">
      <c r="A28" s="123" t="s">
        <v>0</v>
      </c>
      <c r="B28" t="s">
        <v>599</v>
      </c>
      <c r="C28" s="134" t="s">
        <v>618</v>
      </c>
      <c r="D28" t="s">
        <v>622</v>
      </c>
      <c r="E28" t="s">
        <v>926</v>
      </c>
    </row>
    <row r="29" spans="1:5">
      <c r="A29" s="124" t="s">
        <v>269</v>
      </c>
      <c r="B29" t="s">
        <v>48</v>
      </c>
      <c r="C29" s="134" t="s">
        <v>623</v>
      </c>
      <c r="D29" t="s">
        <v>624</v>
      </c>
      <c r="E29" t="s">
        <v>949</v>
      </c>
    </row>
    <row r="30" spans="1:5">
      <c r="A30" s="124" t="s">
        <v>269</v>
      </c>
      <c r="B30" t="s">
        <v>48</v>
      </c>
      <c r="C30" s="134" t="s">
        <v>623</v>
      </c>
      <c r="D30" t="s">
        <v>625</v>
      </c>
      <c r="E30" t="s">
        <v>950</v>
      </c>
    </row>
    <row r="31" spans="1:5">
      <c r="A31" s="124" t="s">
        <v>269</v>
      </c>
      <c r="B31" t="s">
        <v>48</v>
      </c>
      <c r="C31" s="134" t="s">
        <v>623</v>
      </c>
      <c r="D31" t="s">
        <v>626</v>
      </c>
      <c r="E31" t="s">
        <v>951</v>
      </c>
    </row>
    <row r="32" spans="1:5">
      <c r="A32" s="124" t="s">
        <v>269</v>
      </c>
      <c r="B32" t="s">
        <v>48</v>
      </c>
      <c r="C32" s="134" t="s">
        <v>984</v>
      </c>
      <c r="D32" t="s">
        <v>627</v>
      </c>
      <c r="E32" t="s">
        <v>952</v>
      </c>
    </row>
    <row r="33" spans="1:5">
      <c r="A33" s="124" t="s">
        <v>269</v>
      </c>
      <c r="B33" t="s">
        <v>48</v>
      </c>
      <c r="C33" s="134" t="s">
        <v>985</v>
      </c>
      <c r="D33" t="s">
        <v>628</v>
      </c>
      <c r="E33" t="s">
        <v>953</v>
      </c>
    </row>
    <row r="34" spans="1:5">
      <c r="A34" s="124" t="s">
        <v>269</v>
      </c>
      <c r="B34" t="s">
        <v>48</v>
      </c>
      <c r="C34" s="134" t="s">
        <v>629</v>
      </c>
      <c r="D34" t="s">
        <v>630</v>
      </c>
      <c r="E34" t="s">
        <v>954</v>
      </c>
    </row>
    <row r="35" spans="1:5">
      <c r="A35" s="124" t="s">
        <v>269</v>
      </c>
      <c r="B35" t="s">
        <v>48</v>
      </c>
      <c r="C35" s="134" t="s">
        <v>629</v>
      </c>
      <c r="D35" t="s">
        <v>631</v>
      </c>
      <c r="E35" t="s">
        <v>986</v>
      </c>
    </row>
    <row r="36" spans="1:5">
      <c r="A36" s="124" t="s">
        <v>269</v>
      </c>
      <c r="B36" t="s">
        <v>48</v>
      </c>
      <c r="C36" s="134" t="s">
        <v>629</v>
      </c>
      <c r="D36" t="s">
        <v>632</v>
      </c>
      <c r="E36" t="s">
        <v>955</v>
      </c>
    </row>
    <row r="37" spans="1:5">
      <c r="A37" s="124" t="s">
        <v>269</v>
      </c>
      <c r="B37" t="s">
        <v>612</v>
      </c>
      <c r="C37" s="134" t="s">
        <v>634</v>
      </c>
      <c r="D37" t="s">
        <v>635</v>
      </c>
      <c r="E37" t="s">
        <v>956</v>
      </c>
    </row>
    <row r="38" spans="1:5">
      <c r="A38" s="124" t="s">
        <v>269</v>
      </c>
      <c r="B38" t="s">
        <v>612</v>
      </c>
      <c r="C38" s="134" t="s">
        <v>634</v>
      </c>
      <c r="D38" t="s">
        <v>636</v>
      </c>
      <c r="E38" t="s">
        <v>957</v>
      </c>
    </row>
    <row r="39" spans="1:5">
      <c r="A39" s="124" t="s">
        <v>269</v>
      </c>
      <c r="B39" t="s">
        <v>612</v>
      </c>
      <c r="C39" s="134" t="s">
        <v>634</v>
      </c>
      <c r="D39" t="s">
        <v>637</v>
      </c>
      <c r="E39" t="s">
        <v>958</v>
      </c>
    </row>
    <row r="40" spans="1:5">
      <c r="A40" s="124" t="s">
        <v>269</v>
      </c>
      <c r="B40" t="s">
        <v>612</v>
      </c>
      <c r="C40" s="134" t="s">
        <v>634</v>
      </c>
      <c r="D40" t="s">
        <v>638</v>
      </c>
      <c r="E40" t="s">
        <v>959</v>
      </c>
    </row>
    <row r="41" spans="1:5">
      <c r="A41" s="124" t="s">
        <v>269</v>
      </c>
      <c r="B41" t="s">
        <v>599</v>
      </c>
      <c r="C41" s="134" t="s">
        <v>987</v>
      </c>
      <c r="D41" t="s">
        <v>639</v>
      </c>
      <c r="E41" t="s">
        <v>960</v>
      </c>
    </row>
    <row r="42" spans="1:5">
      <c r="A42" s="124" t="s">
        <v>269</v>
      </c>
      <c r="B42" t="s">
        <v>599</v>
      </c>
      <c r="C42" s="134" t="s">
        <v>987</v>
      </c>
      <c r="D42" t="s">
        <v>640</v>
      </c>
      <c r="E42" t="s">
        <v>924</v>
      </c>
    </row>
    <row r="43" spans="1:5">
      <c r="A43" s="124" t="s">
        <v>269</v>
      </c>
      <c r="B43" t="s">
        <v>599</v>
      </c>
      <c r="C43" s="134" t="s">
        <v>987</v>
      </c>
      <c r="D43" t="s">
        <v>641</v>
      </c>
      <c r="E43" t="s">
        <v>961</v>
      </c>
    </row>
    <row r="44" spans="1:5">
      <c r="A44" s="124" t="s">
        <v>269</v>
      </c>
      <c r="B44" t="s">
        <v>599</v>
      </c>
      <c r="C44" s="134" t="s">
        <v>987</v>
      </c>
      <c r="D44" t="s">
        <v>642</v>
      </c>
      <c r="E44" t="s">
        <v>962</v>
      </c>
    </row>
    <row r="45" spans="1:5">
      <c r="A45" s="125" t="s">
        <v>334</v>
      </c>
      <c r="B45" t="s">
        <v>48</v>
      </c>
      <c r="C45" s="134" t="s">
        <v>648</v>
      </c>
      <c r="D45" t="s">
        <v>644</v>
      </c>
      <c r="E45" t="s">
        <v>968</v>
      </c>
    </row>
    <row r="46" spans="1:5">
      <c r="A46" s="125" t="s">
        <v>334</v>
      </c>
      <c r="B46" t="s">
        <v>48</v>
      </c>
      <c r="C46" s="134" t="s">
        <v>649</v>
      </c>
      <c r="D46" t="s">
        <v>645</v>
      </c>
      <c r="E46" t="s">
        <v>969</v>
      </c>
    </row>
    <row r="47" spans="1:5">
      <c r="A47" s="125" t="s">
        <v>334</v>
      </c>
      <c r="B47" t="s">
        <v>48</v>
      </c>
      <c r="C47" s="134" t="s">
        <v>650</v>
      </c>
      <c r="D47" t="s">
        <v>646</v>
      </c>
      <c r="E47" t="s">
        <v>970</v>
      </c>
    </row>
    <row r="48" spans="1:5">
      <c r="A48" s="125" t="s">
        <v>334</v>
      </c>
      <c r="B48" t="s">
        <v>48</v>
      </c>
      <c r="C48" s="134" t="s">
        <v>650</v>
      </c>
      <c r="D48" t="s">
        <v>647</v>
      </c>
      <c r="E48" t="s">
        <v>971</v>
      </c>
    </row>
    <row r="49" spans="1:5">
      <c r="A49" s="125" t="s">
        <v>334</v>
      </c>
      <c r="B49" t="s">
        <v>612</v>
      </c>
      <c r="C49" s="134" t="s">
        <v>648</v>
      </c>
      <c r="D49" t="s">
        <v>651</v>
      </c>
      <c r="E49" t="s">
        <v>963</v>
      </c>
    </row>
    <row r="50" spans="1:5">
      <c r="A50" s="125" t="s">
        <v>334</v>
      </c>
      <c r="B50" t="s">
        <v>612</v>
      </c>
      <c r="C50" s="134" t="s">
        <v>650</v>
      </c>
      <c r="D50" t="s">
        <v>652</v>
      </c>
      <c r="E50" t="s">
        <v>964</v>
      </c>
    </row>
    <row r="51" spans="1:5">
      <c r="A51" s="125" t="s">
        <v>334</v>
      </c>
      <c r="B51" t="s">
        <v>612</v>
      </c>
      <c r="C51" s="134" t="s">
        <v>650</v>
      </c>
      <c r="D51" t="s">
        <v>653</v>
      </c>
      <c r="E51" t="s">
        <v>965</v>
      </c>
    </row>
    <row r="52" spans="1:5">
      <c r="A52" s="125" t="s">
        <v>334</v>
      </c>
      <c r="B52" t="s">
        <v>599</v>
      </c>
      <c r="C52" s="134" t="s">
        <v>987</v>
      </c>
      <c r="D52" t="s">
        <v>654</v>
      </c>
      <c r="E52" t="s">
        <v>972</v>
      </c>
    </row>
    <row r="53" spans="1:5">
      <c r="A53" s="125" t="s">
        <v>334</v>
      </c>
      <c r="B53" t="s">
        <v>599</v>
      </c>
      <c r="C53" s="134" t="s">
        <v>987</v>
      </c>
      <c r="D53" t="s">
        <v>640</v>
      </c>
      <c r="E53" t="s">
        <v>927</v>
      </c>
    </row>
    <row r="54" spans="1:5">
      <c r="A54" s="125" t="s">
        <v>334</v>
      </c>
      <c r="B54" t="s">
        <v>599</v>
      </c>
      <c r="C54" s="134" t="s">
        <v>987</v>
      </c>
      <c r="D54" t="s">
        <v>655</v>
      </c>
      <c r="E54" t="s">
        <v>966</v>
      </c>
    </row>
    <row r="55" spans="1:5">
      <c r="A55" s="125" t="s">
        <v>334</v>
      </c>
      <c r="B55" t="s">
        <v>599</v>
      </c>
      <c r="C55" s="134" t="s">
        <v>987</v>
      </c>
      <c r="D55" t="s">
        <v>656</v>
      </c>
      <c r="E55" t="s">
        <v>967</v>
      </c>
    </row>
    <row r="56" spans="1:5">
      <c r="A56" s="119" t="s">
        <v>410</v>
      </c>
      <c r="B56" t="s">
        <v>599</v>
      </c>
      <c r="C56" t="s">
        <v>660</v>
      </c>
      <c r="D56" t="s">
        <v>661</v>
      </c>
      <c r="E56" t="s">
        <v>928</v>
      </c>
    </row>
    <row r="57" spans="1:5">
      <c r="A57" s="126" t="s">
        <v>447</v>
      </c>
      <c r="B57" t="s">
        <v>599</v>
      </c>
      <c r="C57" t="s">
        <v>660</v>
      </c>
      <c r="D57" t="s">
        <v>661</v>
      </c>
      <c r="E57" t="s">
        <v>929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64"/>
  <sheetViews>
    <sheetView showGridLines="0" tabSelected="1" topLeftCell="A79" zoomScaleNormal="100" workbookViewId="0">
      <selection activeCell="B107" sqref="B107"/>
    </sheetView>
  </sheetViews>
  <sheetFormatPr defaultRowHeight="15"/>
  <cols>
    <col min="1" max="1" width="5.42578125" customWidth="1"/>
    <col min="2" max="2" width="35.85546875" customWidth="1"/>
    <col min="3" max="3" width="33" customWidth="1"/>
    <col min="4" max="4" width="76.28515625" customWidth="1"/>
    <col min="5" max="5" width="39.5703125" style="83" customWidth="1"/>
    <col min="6" max="6" width="4" customWidth="1"/>
  </cols>
  <sheetData>
    <row r="2" spans="1:29" ht="36">
      <c r="B2" s="76" t="s">
        <v>445</v>
      </c>
      <c r="D2" s="79" t="s">
        <v>0</v>
      </c>
      <c r="H2" s="80"/>
      <c r="T2" s="80"/>
    </row>
    <row r="3" spans="1:29">
      <c r="B3" s="74" t="s">
        <v>221</v>
      </c>
      <c r="C3" s="74" t="s">
        <v>576</v>
      </c>
      <c r="D3" s="74" t="s">
        <v>577</v>
      </c>
      <c r="E3" s="86" t="s">
        <v>228</v>
      </c>
      <c r="F3" s="4" t="s">
        <v>224</v>
      </c>
      <c r="AC3" t="s">
        <v>224</v>
      </c>
    </row>
    <row r="4" spans="1:29">
      <c r="A4">
        <f>LEN(D4)</f>
        <v>49</v>
      </c>
      <c r="B4" s="73" t="s">
        <v>222</v>
      </c>
      <c r="C4" s="54" t="s">
        <v>160</v>
      </c>
      <c r="D4" s="92" t="s">
        <v>161</v>
      </c>
      <c r="E4" s="75" t="str">
        <f t="shared" ref="E4:E48" si="0">IF(D4="","",""""&amp;C4&amp;" "&amp;IF(C4="[FOOTER RULE - STRICT]",D4,IF(RIGHT(D4,6)=" | "&amp;CHAR(34)&amp;" &amp;",D4,D4&amp;" | "&amp;CHAR(34)&amp;" &amp;")))</f>
        <v>"[ROLE] Friendly tutor specializing in " &amp; $I$2 &amp; " | " &amp;</v>
      </c>
      <c r="F4" s="54" t="s">
        <v>224</v>
      </c>
    </row>
    <row r="5" spans="1:29">
      <c r="A5">
        <f t="shared" ref="A5:A49" si="1">LEN(D5)</f>
        <v>16</v>
      </c>
      <c r="B5" s="73" t="s">
        <v>222</v>
      </c>
      <c r="C5" s="54" t="s">
        <v>164</v>
      </c>
      <c r="D5" s="92" t="s">
        <v>165</v>
      </c>
      <c r="E5" s="75" t="str">
        <f t="shared" si="0"/>
        <v>"[TOPIC] " &amp; I9 &amp; " | " &amp;</v>
      </c>
      <c r="F5" s="54" t="s">
        <v>224</v>
      </c>
    </row>
    <row r="6" spans="1:29">
      <c r="A6">
        <f t="shared" si="1"/>
        <v>16</v>
      </c>
      <c r="B6" s="73" t="s">
        <v>222</v>
      </c>
      <c r="C6" s="54" t="s">
        <v>166</v>
      </c>
      <c r="D6" s="92" t="s">
        <v>167</v>
      </c>
      <c r="E6" s="75" t="str">
        <f t="shared" si="0"/>
        <v>"[LEVEL] " &amp; G9 &amp; " | " &amp;</v>
      </c>
      <c r="F6" s="54" t="s">
        <v>224</v>
      </c>
    </row>
    <row r="7" spans="1:29">
      <c r="A7">
        <f t="shared" si="1"/>
        <v>25</v>
      </c>
      <c r="B7" s="73" t="s">
        <v>222</v>
      </c>
      <c r="C7" s="54" t="s">
        <v>168</v>
      </c>
      <c r="D7" s="92" t="s">
        <v>169</v>
      </c>
      <c r="E7" s="75" t="str">
        <f t="shared" si="0"/>
        <v>"[COUNT] " &amp; D9 &amp; " examples | " &amp;</v>
      </c>
      <c r="F7" s="54" t="s">
        <v>224</v>
      </c>
    </row>
    <row r="8" spans="1:29">
      <c r="A8">
        <f t="shared" si="1"/>
        <v>18</v>
      </c>
      <c r="B8" s="73" t="s">
        <v>222</v>
      </c>
      <c r="C8" s="54" t="s">
        <v>229</v>
      </c>
      <c r="D8" s="92" t="s">
        <v>266</v>
      </c>
      <c r="E8" s="75" t="str">
        <f t="shared" si="0"/>
        <v>"[LIBRARY BEING LEARNED] " &amp; $I$3 &amp; " | " &amp;</v>
      </c>
      <c r="F8" s="54" t="s">
        <v>224</v>
      </c>
    </row>
    <row r="9" spans="1:29">
      <c r="A9">
        <f t="shared" si="1"/>
        <v>474</v>
      </c>
      <c r="B9" s="81" t="s">
        <v>223</v>
      </c>
      <c r="C9" s="32" t="s">
        <v>225</v>
      </c>
      <c r="D9" s="135"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3" t="s">
        <v>222</v>
      </c>
      <c r="C10" s="54" t="s">
        <v>172</v>
      </c>
      <c r="D10" s="92" t="s">
        <v>173</v>
      </c>
      <c r="E10"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3" t="s">
        <v>222</v>
      </c>
      <c r="C11" s="54" t="s">
        <v>488</v>
      </c>
      <c r="D11" s="92" t="s">
        <v>480</v>
      </c>
      <c r="E11" s="75"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3" t="s">
        <v>222</v>
      </c>
      <c r="C12" s="54" t="s">
        <v>218</v>
      </c>
      <c r="D12" s="92" t="s">
        <v>219</v>
      </c>
      <c r="E12" s="75" t="str">
        <f t="shared" si="0"/>
        <v>"[LANGUAGE] " &amp; $B$6 &amp; " | " &amp;</v>
      </c>
      <c r="F12" s="54" t="s">
        <v>224</v>
      </c>
    </row>
    <row r="13" spans="1:29">
      <c r="A13">
        <f t="shared" si="1"/>
        <v>255</v>
      </c>
      <c r="B13" s="73" t="s">
        <v>222</v>
      </c>
      <c r="C13" s="54" t="s">
        <v>231</v>
      </c>
      <c r="D13" s="92" t="s">
        <v>930</v>
      </c>
      <c r="E13" s="75"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1" t="s">
        <v>223</v>
      </c>
      <c r="C14" s="32" t="s">
        <v>179</v>
      </c>
      <c r="D14" s="135"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5"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1" t="s">
        <v>223</v>
      </c>
      <c r="C15" s="54" t="s">
        <v>230</v>
      </c>
      <c r="D15" s="92"/>
      <c r="E15" s="75" t="str">
        <f t="shared" si="0"/>
        <v/>
      </c>
      <c r="F15" s="54" t="s">
        <v>224</v>
      </c>
    </row>
    <row r="16" spans="1:29">
      <c r="A16">
        <f t="shared" si="1"/>
        <v>0</v>
      </c>
      <c r="B16" s="81" t="s">
        <v>223</v>
      </c>
      <c r="C16" s="54" t="s">
        <v>230</v>
      </c>
      <c r="D16" s="92"/>
      <c r="E16" s="75" t="str">
        <f t="shared" si="0"/>
        <v/>
      </c>
      <c r="F16" s="54" t="s">
        <v>224</v>
      </c>
    </row>
    <row r="17" spans="1:6">
      <c r="A17">
        <f t="shared" si="1"/>
        <v>0</v>
      </c>
      <c r="B17" s="81" t="s">
        <v>223</v>
      </c>
      <c r="C17" s="54" t="s">
        <v>230</v>
      </c>
      <c r="D17" s="92"/>
      <c r="E17" s="75" t="str">
        <f t="shared" si="0"/>
        <v/>
      </c>
      <c r="F17" s="54" t="s">
        <v>224</v>
      </c>
    </row>
    <row r="18" spans="1:6">
      <c r="A18">
        <f t="shared" si="1"/>
        <v>702</v>
      </c>
      <c r="B18" s="81" t="s">
        <v>223</v>
      </c>
      <c r="C18" s="32" t="s">
        <v>605</v>
      </c>
      <c r="D18" s="135"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5"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2" t="s">
        <v>223</v>
      </c>
      <c r="C19" s="32" t="s">
        <v>597</v>
      </c>
      <c r="D19" s="135"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5"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2" t="s">
        <v>223</v>
      </c>
      <c r="C20" s="32" t="s">
        <v>598</v>
      </c>
      <c r="D20" s="135"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5"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1" t="s">
        <v>223</v>
      </c>
      <c r="C21" s="54" t="s">
        <v>981</v>
      </c>
      <c r="D21" s="92" t="s">
        <v>982</v>
      </c>
      <c r="E21" s="75"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2" t="s">
        <v>270</v>
      </c>
      <c r="C22" s="54" t="s">
        <v>180</v>
      </c>
      <c r="D22" s="92" t="s">
        <v>699</v>
      </c>
      <c r="E22" s="75"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2" t="s">
        <v>270</v>
      </c>
      <c r="C23" s="54" t="s">
        <v>593</v>
      </c>
      <c r="D23" s="92" t="s">
        <v>700</v>
      </c>
      <c r="E23" s="75"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2" t="s">
        <v>270</v>
      </c>
      <c r="C24" s="54" t="s">
        <v>207</v>
      </c>
      <c r="D24" s="92" t="s">
        <v>279</v>
      </c>
      <c r="E24" s="75" t="str">
        <f t="shared" si="0"/>
        <v>"[FORMAT RULE] Only valid markdown code blocks allowed | " &amp;</v>
      </c>
      <c r="F24" s="54" t="s">
        <v>224</v>
      </c>
    </row>
    <row r="25" spans="1:6">
      <c r="A25">
        <f t="shared" si="1"/>
        <v>114</v>
      </c>
      <c r="B25" s="82" t="s">
        <v>270</v>
      </c>
      <c r="C25" s="54" t="s">
        <v>209</v>
      </c>
      <c r="D25" s="92" t="s">
        <v>594</v>
      </c>
      <c r="E25" s="75" t="str">
        <f t="shared" si="0"/>
        <v>"[LANGUAGE TAG RULE] ALWAYS label markdown code blocks with the correct underlying programming language (e.g., elixir, javascript, sql) | " &amp;</v>
      </c>
      <c r="F25" s="54" t="s">
        <v>224</v>
      </c>
    </row>
    <row r="26" spans="1:6">
      <c r="A26">
        <f t="shared" si="1"/>
        <v>324</v>
      </c>
      <c r="B26" s="82" t="s">
        <v>270</v>
      </c>
      <c r="C26" s="54" t="s">
        <v>215</v>
      </c>
      <c r="D26" s="92" t="s">
        <v>578</v>
      </c>
      <c r="E26" s="75"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2" t="s">
        <v>270</v>
      </c>
      <c r="C27" s="54" t="s">
        <v>187</v>
      </c>
      <c r="D27" s="92" t="s">
        <v>697</v>
      </c>
      <c r="E27" s="75"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2" t="s">
        <v>270</v>
      </c>
      <c r="C28" s="54" t="s">
        <v>170</v>
      </c>
      <c r="D28" s="92" t="s">
        <v>171</v>
      </c>
      <c r="E28" s="75" t="str">
        <f t="shared" si="0"/>
        <v>"[PERSONA RULE] Act as a friendly, clear tutor | " &amp;</v>
      </c>
      <c r="F28" s="54" t="s">
        <v>224</v>
      </c>
    </row>
    <row r="29" spans="1:6">
      <c r="A29">
        <f t="shared" si="1"/>
        <v>67</v>
      </c>
      <c r="B29" s="82" t="s">
        <v>270</v>
      </c>
      <c r="C29" s="54" t="s">
        <v>162</v>
      </c>
      <c r="D29" s="92" t="s">
        <v>163</v>
      </c>
      <c r="E29" s="75" t="str">
        <f t="shared" si="0"/>
        <v>"[TASK] Teach and explain concepts clearly with correct code examples | " &amp;</v>
      </c>
      <c r="F29" s="54" t="s">
        <v>224</v>
      </c>
    </row>
    <row r="30" spans="1:6">
      <c r="A30">
        <f t="shared" si="1"/>
        <v>545</v>
      </c>
      <c r="B30" s="82" t="s">
        <v>270</v>
      </c>
      <c r="C30" s="54" t="s">
        <v>177</v>
      </c>
      <c r="D30" s="92" t="s">
        <v>698</v>
      </c>
      <c r="E30" s="75"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2" t="s">
        <v>270</v>
      </c>
      <c r="C31" s="54" t="s">
        <v>180</v>
      </c>
      <c r="D31" s="92" t="s">
        <v>227</v>
      </c>
      <c r="E31" s="75" t="str">
        <f t="shared" si="0"/>
        <v>"[CODE QUALITY RULE] Code MUST be clean, readable, educational, executable, and produce correct and accurate results | " &amp;</v>
      </c>
      <c r="F31" s="54" t="s">
        <v>224</v>
      </c>
    </row>
    <row r="32" spans="1:6">
      <c r="A32">
        <f t="shared" si="1"/>
        <v>96</v>
      </c>
      <c r="B32" s="82" t="s">
        <v>270</v>
      </c>
      <c r="C32" s="54" t="s">
        <v>181</v>
      </c>
      <c r="D32" s="92" t="s">
        <v>182</v>
      </c>
      <c r="E32" s="75" t="str">
        <f t="shared" si="0"/>
        <v>"[COMMENT RULE - STRICT] Code MUST include sufficient inline comments explaining important lines and logical blocks | " &amp;</v>
      </c>
      <c r="F32" s="54" t="s">
        <v>224</v>
      </c>
    </row>
    <row r="33" spans="1:6">
      <c r="A33">
        <f t="shared" si="1"/>
        <v>77</v>
      </c>
      <c r="B33" s="82" t="s">
        <v>270</v>
      </c>
      <c r="C33" s="54" t="s">
        <v>183</v>
      </c>
      <c r="D33" s="92" t="s">
        <v>184</v>
      </c>
      <c r="E33" s="75" t="str">
        <f t="shared" si="0"/>
        <v>"[COMMENT DEPTH RULE] Comments MUST explain WHAT the code does AND WHY it is written that way | " &amp;</v>
      </c>
      <c r="F33" s="54" t="s">
        <v>224</v>
      </c>
    </row>
    <row r="34" spans="1:6">
      <c r="A34">
        <f t="shared" si="1"/>
        <v>101</v>
      </c>
      <c r="B34" s="82" t="s">
        <v>270</v>
      </c>
      <c r="C34" s="54" t="s">
        <v>197</v>
      </c>
      <c r="D34" s="92" t="s">
        <v>198</v>
      </c>
      <c r="E34" s="75" t="str">
        <f t="shared" si="0"/>
        <v>"[EXPLANATION RULE] Explanation within 'Mini-Lección' MUST explain WHAT, WHY, HOW, and real-world context concisely | " &amp;</v>
      </c>
      <c r="F34" s="54" t="s">
        <v>224</v>
      </c>
    </row>
    <row r="35" spans="1:6">
      <c r="A35">
        <f t="shared" si="1"/>
        <v>47</v>
      </c>
      <c r="B35" s="82" t="s">
        <v>270</v>
      </c>
      <c r="C35" s="54" t="s">
        <v>199</v>
      </c>
      <c r="D35" s="92" t="s">
        <v>200</v>
      </c>
      <c r="E35" s="75" t="str">
        <f t="shared" si="0"/>
        <v>"[LEARNING RULE] Each example MUST highlight a key insight | " &amp;</v>
      </c>
      <c r="F35" s="54" t="s">
        <v>224</v>
      </c>
    </row>
    <row r="36" spans="1:6">
      <c r="A36">
        <f t="shared" si="1"/>
        <v>53</v>
      </c>
      <c r="B36" s="82" t="s">
        <v>270</v>
      </c>
      <c r="C36" s="54" t="s">
        <v>201</v>
      </c>
      <c r="D36" s="92" t="s">
        <v>202</v>
      </c>
      <c r="E36" s="75" t="str">
        <f t="shared" si="0"/>
        <v>"[COMMON MISTAKES RULE] Include a short mistake note after each example | " &amp;</v>
      </c>
      <c r="F36" s="54" t="s">
        <v>224</v>
      </c>
    </row>
    <row r="37" spans="1:6">
      <c r="A37">
        <f t="shared" si="1"/>
        <v>63</v>
      </c>
      <c r="B37" s="82" t="s">
        <v>270</v>
      </c>
      <c r="C37" s="54" t="s">
        <v>203</v>
      </c>
      <c r="D37" s="92" t="s">
        <v>204</v>
      </c>
      <c r="E37" s="75" t="str">
        <f t="shared" si="0"/>
        <v>"[MINI CHALLENGE RULE] Include a short reinforcement question after each example | " &amp;</v>
      </c>
      <c r="F37" s="54" t="s">
        <v>224</v>
      </c>
    </row>
    <row r="38" spans="1:6">
      <c r="A38">
        <f t="shared" si="1"/>
        <v>51</v>
      </c>
      <c r="B38" s="82" t="s">
        <v>270</v>
      </c>
      <c r="C38" s="54" t="s">
        <v>205</v>
      </c>
      <c r="D38" s="92" t="s">
        <v>206</v>
      </c>
      <c r="E38" s="75" t="str">
        <f t="shared" si="0"/>
        <v>"[REAL WORLD RULE] Connect each example to a real-world use case | " &amp;</v>
      </c>
      <c r="F38" s="54" t="s">
        <v>224</v>
      </c>
    </row>
    <row r="39" spans="1:6">
      <c r="A39">
        <f t="shared" si="1"/>
        <v>45</v>
      </c>
      <c r="B39" s="82" t="s">
        <v>270</v>
      </c>
      <c r="C39" s="54" t="s">
        <v>207</v>
      </c>
      <c r="D39" s="92" t="s">
        <v>208</v>
      </c>
      <c r="E39" s="75" t="str">
        <f t="shared" si="0"/>
        <v>"[FORMAT RULE] Only valid markdown code blocks allowed | " &amp;</v>
      </c>
      <c r="F39" s="54" t="s">
        <v>224</v>
      </c>
    </row>
    <row r="40" spans="1:6">
      <c r="A40">
        <f t="shared" si="1"/>
        <v>120</v>
      </c>
      <c r="B40" s="82" t="s">
        <v>270</v>
      </c>
      <c r="C40" s="54" t="s">
        <v>209</v>
      </c>
      <c r="D40" s="92" t="s">
        <v>210</v>
      </c>
      <c r="E40" s="75" t="str">
        <f t="shared" si="0"/>
        <v>"[LANGUAGE TAG RULE] ALWAYS label markdown code blocks with the correct underlying programming language (e.g., python, javascript, sql) | " &amp;</v>
      </c>
      <c r="F40" s="54" t="s">
        <v>224</v>
      </c>
    </row>
    <row r="41" spans="1:6">
      <c r="A41">
        <f t="shared" si="1"/>
        <v>58</v>
      </c>
      <c r="B41" s="82" t="s">
        <v>270</v>
      </c>
      <c r="C41" s="54" t="s">
        <v>212</v>
      </c>
      <c r="D41" s="92" t="s">
        <v>213</v>
      </c>
      <c r="E41" s="75" t="str">
        <f t="shared" si="0"/>
        <v>"[CONSISTENCY RULE] All examples MUST have similar complexity and length | " &amp;</v>
      </c>
      <c r="F41" s="54" t="s">
        <v>224</v>
      </c>
    </row>
    <row r="42" spans="1:6">
      <c r="A42">
        <f t="shared" si="1"/>
        <v>75</v>
      </c>
      <c r="B42" s="82" t="s">
        <v>270</v>
      </c>
      <c r="C42" s="54" t="s">
        <v>214</v>
      </c>
      <c r="D42" s="92" t="s">
        <v>232</v>
      </c>
      <c r="E42" s="75" t="str">
        <f t="shared" si="0"/>
        <v>"[FINAL OUTPUT RULE] Include Key Takeaway section at the end | " &amp; IF(AJ9&lt;&gt;"", AJ9, "") &amp;" | " &amp;</v>
      </c>
      <c r="F42" s="54" t="s">
        <v>224</v>
      </c>
    </row>
    <row r="43" spans="1:6">
      <c r="A43">
        <f t="shared" si="1"/>
        <v>422</v>
      </c>
      <c r="B43" s="82" t="s">
        <v>270</v>
      </c>
      <c r="C43" s="54" t="s">
        <v>174</v>
      </c>
      <c r="D43" s="92" t="s">
        <v>701</v>
      </c>
      <c r="E43" s="75"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2" t="s">
        <v>270</v>
      </c>
      <c r="C44" s="54" t="s">
        <v>175</v>
      </c>
      <c r="D44" s="92" t="s">
        <v>176</v>
      </c>
      <c r="E44" s="75" t="str">
        <f t="shared" si="0"/>
        <v>"[DATA SUMMARY FORMAT RULE] When a dataset is present, you MUST display IMMEDIATELY AFTER THE HEADER: Dataset Summary: - File Type: - Columns / Fields: - Data Types: - Notes: | " &amp;</v>
      </c>
      <c r="F44" s="54" t="s">
        <v>224</v>
      </c>
    </row>
    <row r="45" spans="1:6">
      <c r="A45">
        <f t="shared" si="1"/>
        <v>28</v>
      </c>
      <c r="B45" s="82" t="s">
        <v>270</v>
      </c>
      <c r="C45" s="54" t="s">
        <v>192</v>
      </c>
      <c r="D45" s="92" t="s">
        <v>193</v>
      </c>
      <c r="E45" s="75" t="str">
        <f t="shared" si="0"/>
        <v>"[DATA CONSISTENCY RULE] Respect dataset schema | " &amp;</v>
      </c>
      <c r="F45" s="54" t="s">
        <v>224</v>
      </c>
    </row>
    <row r="46" spans="1:6">
      <c r="A46">
        <f t="shared" si="1"/>
        <v>87</v>
      </c>
      <c r="B46" s="82" t="s">
        <v>270</v>
      </c>
      <c r="C46" s="54" t="s">
        <v>185</v>
      </c>
      <c r="D46" s="92" t="s">
        <v>186</v>
      </c>
      <c r="E46" s="75" t="str">
        <f t="shared" si="0"/>
        <v>"[COMMENT DENSITY RULE] Beginner = high, Intermediate = medium, Advanced = lower but present in key logic | " &amp;</v>
      </c>
      <c r="F46" s="54" t="s">
        <v>224</v>
      </c>
    </row>
    <row r="47" spans="1:6">
      <c r="A47">
        <f t="shared" si="1"/>
        <v>33</v>
      </c>
      <c r="B47" s="82" t="s">
        <v>270</v>
      </c>
      <c r="C47" s="54" t="s">
        <v>195</v>
      </c>
      <c r="D47" s="92" t="s">
        <v>196</v>
      </c>
      <c r="E47" s="75" t="str">
        <f t="shared" si="0"/>
        <v>"[DIFFICULTY RULE] Complexity MUST match level | " &amp;</v>
      </c>
      <c r="F47" s="54" t="s">
        <v>224</v>
      </c>
    </row>
    <row r="48" spans="1:6">
      <c r="A48">
        <f t="shared" si="1"/>
        <v>78</v>
      </c>
      <c r="B48" s="82" t="s">
        <v>270</v>
      </c>
      <c r="C48" s="54" t="s">
        <v>216</v>
      </c>
      <c r="D48" s="92" t="s">
        <v>217</v>
      </c>
      <c r="E48" s="75" t="str">
        <f t="shared" si="0"/>
        <v>"[OUTPUT] Only header, introduction, examples, outputs, notes, summary, and footer | " &amp;</v>
      </c>
      <c r="F48" s="54" t="s">
        <v>224</v>
      </c>
    </row>
    <row r="49" spans="1:6">
      <c r="A49">
        <f t="shared" si="1"/>
        <v>166</v>
      </c>
      <c r="B49" s="82" t="s">
        <v>270</v>
      </c>
      <c r="C49" s="54" t="s">
        <v>220</v>
      </c>
      <c r="D49" s="92" t="s">
        <v>233</v>
      </c>
      <c r="E49" s="75"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2"/>
      <c r="C50" s="54"/>
      <c r="D50" s="92"/>
      <c r="E50" s="86" t="str">
        <f>"IF(H9=""PROJECT"", Z9, """"))"</f>
        <v>IF(H9="PROJECT", Z9, ""))</v>
      </c>
      <c r="F50" s="54"/>
    </row>
    <row r="51" spans="1:6">
      <c r="B51" s="72"/>
      <c r="C51" s="72"/>
      <c r="E51" s="84"/>
    </row>
    <row r="52" spans="1:6">
      <c r="B52" s="72"/>
      <c r="C52" s="72"/>
      <c r="E52" s="84"/>
    </row>
    <row r="53" spans="1:6" ht="36">
      <c r="B53" s="77" t="s">
        <v>444</v>
      </c>
      <c r="C53" s="72"/>
      <c r="E53" s="84"/>
    </row>
    <row r="54" spans="1:6">
      <c r="B54" s="74" t="s">
        <v>263</v>
      </c>
      <c r="C54" s="74" t="s">
        <v>576</v>
      </c>
      <c r="D54" s="74" t="s">
        <v>577</v>
      </c>
      <c r="E54" s="86" t="s">
        <v>264</v>
      </c>
      <c r="F54" s="32" t="s">
        <v>224</v>
      </c>
    </row>
    <row r="55" spans="1:6">
      <c r="B55" s="54" t="s">
        <v>222</v>
      </c>
      <c r="C55" s="54" t="s">
        <v>162</v>
      </c>
      <c r="D55" s="92" t="s">
        <v>267</v>
      </c>
      <c r="E55" s="75"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252</v>
      </c>
      <c r="D56" s="92" t="s">
        <v>931</v>
      </c>
      <c r="E56" s="75" t="str">
        <f t="shared" ref="E56:E79" si="2">IF(D56="","",""""&amp;C56&amp;" "&amp;IF(C56="[FOOTER RULE - STRICT]",D56,IF(RIGHT(D56,6)=" | "&amp;CHAR(34)&amp;" &amp;",D56,D56&amp;" | "&amp;CHAR(34)&amp;" &amp;")))</f>
        <v>"[TOPICS USED] " &amp; A9 &amp; " | " &amp;</v>
      </c>
      <c r="F56" s="32" t="s">
        <v>224</v>
      </c>
    </row>
    <row r="57" spans="1:6">
      <c r="B57" s="54" t="s">
        <v>222</v>
      </c>
      <c r="C57" s="54" t="s">
        <v>166</v>
      </c>
      <c r="D57" s="92" t="s">
        <v>167</v>
      </c>
      <c r="E57" s="75" t="str">
        <f t="shared" si="2"/>
        <v>"[LEVEL] " &amp; G9 &amp; " | " &amp;</v>
      </c>
      <c r="F57" s="32" t="s">
        <v>224</v>
      </c>
    </row>
    <row r="58" spans="1:6">
      <c r="B58" s="54" t="s">
        <v>222</v>
      </c>
      <c r="C58" s="54" t="s">
        <v>229</v>
      </c>
      <c r="D58" s="92" t="s">
        <v>266</v>
      </c>
      <c r="E58" s="75" t="str">
        <f t="shared" si="2"/>
        <v>"[LIBRARY BEING LEARNED] " &amp; $I$3 &amp; " | " &amp;</v>
      </c>
      <c r="F58" s="32" t="s">
        <v>224</v>
      </c>
    </row>
    <row r="59" spans="1:6">
      <c r="B59" s="81" t="s">
        <v>223</v>
      </c>
      <c r="C59" s="32" t="s">
        <v>225</v>
      </c>
      <c r="D59" s="135"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5"/>
      <c r="F59" s="32" t="s">
        <v>224</v>
      </c>
    </row>
    <row r="60" spans="1:6">
      <c r="B60" s="54" t="s">
        <v>222</v>
      </c>
      <c r="C60" s="54" t="s">
        <v>172</v>
      </c>
      <c r="D60" s="92" t="s">
        <v>253</v>
      </c>
      <c r="E60" s="75"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488</v>
      </c>
      <c r="D61" s="92" t="s">
        <v>480</v>
      </c>
      <c r="E61" s="75"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2" t="s">
        <v>219</v>
      </c>
      <c r="E62" s="75" t="str">
        <f t="shared" si="2"/>
        <v>"[LANGUAGE] " &amp; $B$6 &amp; " | " &amp;</v>
      </c>
      <c r="F62" s="32" t="s">
        <v>224</v>
      </c>
    </row>
    <row r="63" spans="1:6">
      <c r="B63" s="54" t="s">
        <v>223</v>
      </c>
      <c r="C63" s="54" t="s">
        <v>230</v>
      </c>
      <c r="D63" s="92"/>
      <c r="E63" s="75" t="str">
        <f t="shared" ref="E63:E64" si="3">IF(D63="","",""""&amp;C63&amp;" "&amp;IF(C63="[FOOTER RULE - STRICT]",D63,IF(RIGHT(D63,6)=" | "&amp;CHAR(34)&amp;" &amp;",D63,D63&amp;" | "&amp;CHAR(34)&amp;" &amp;")))</f>
        <v/>
      </c>
      <c r="F63" s="32" t="s">
        <v>224</v>
      </c>
    </row>
    <row r="64" spans="1:6">
      <c r="B64" s="54" t="s">
        <v>223</v>
      </c>
      <c r="C64" s="54" t="s">
        <v>230</v>
      </c>
      <c r="D64" s="92"/>
      <c r="E64" s="75" t="str">
        <f t="shared" si="3"/>
        <v/>
      </c>
      <c r="F64" s="32" t="s">
        <v>224</v>
      </c>
    </row>
    <row r="65" spans="2:6">
      <c r="B65" s="54" t="s">
        <v>223</v>
      </c>
      <c r="C65" s="32" t="s">
        <v>598</v>
      </c>
      <c r="D65" s="135"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5"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605</v>
      </c>
      <c r="D66" s="135" t="str">
        <f>Variables!E21</f>
        <v>Standard basic logic validation using native assert statements.</v>
      </c>
      <c r="E66" s="75" t="str">
        <f t="shared" si="2"/>
        <v>"[CODE_CONSTRAINTS_RULE] Standard basic logic validation using native assert statements. | " &amp;</v>
      </c>
      <c r="F66" s="32" t="s">
        <v>224</v>
      </c>
    </row>
    <row r="67" spans="2:6">
      <c r="B67" s="54" t="s">
        <v>223</v>
      </c>
      <c r="C67" s="32" t="s">
        <v>613</v>
      </c>
      <c r="D67" s="135"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5"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2" t="s">
        <v>270</v>
      </c>
      <c r="C68" s="54" t="s">
        <v>190</v>
      </c>
      <c r="D68" s="92" t="s">
        <v>416</v>
      </c>
      <c r="E68" s="75" t="str">
        <f t="shared" si="2"/>
        <v>"[DATA ROBUSTNESS RULE] Handle real-world data safely | " &amp;</v>
      </c>
      <c r="F68" s="32" t="s">
        <v>224</v>
      </c>
    </row>
    <row r="69" spans="2:6">
      <c r="B69" s="82" t="s">
        <v>270</v>
      </c>
      <c r="C69" s="54" t="s">
        <v>178</v>
      </c>
      <c r="D69" s="92" t="s">
        <v>595</v>
      </c>
      <c r="E69" s="75" t="str">
        <f t="shared" si="2"/>
        <v>"[CODE CONSTRAINTS] MUST be between " &amp; IF(G9="Beginner", "25–40", IF(G9="Intermediate", "30–60", "40–100")) &amp; " lines (STRICT) - Multi-step flow | " &amp;</v>
      </c>
      <c r="F69" s="32" t="s">
        <v>224</v>
      </c>
    </row>
    <row r="70" spans="2:6">
      <c r="B70" s="82" t="s">
        <v>270</v>
      </c>
      <c r="C70" s="54" t="s">
        <v>194</v>
      </c>
      <c r="D70" s="92" t="s">
        <v>422</v>
      </c>
      <c r="E70" s="75" t="str">
        <f t="shared" si="2"/>
        <v>"[SUPPORT FILES RULE] Include config files before code if needed | " &amp;</v>
      </c>
      <c r="F70" s="32" t="s">
        <v>224</v>
      </c>
    </row>
    <row r="71" spans="2:6">
      <c r="B71" s="82" t="s">
        <v>270</v>
      </c>
      <c r="C71" s="54" t="s">
        <v>174</v>
      </c>
      <c r="D71" s="92" t="s">
        <v>254</v>
      </c>
      <c r="E71" s="75"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2" t="s">
        <v>270</v>
      </c>
      <c r="C72" s="54" t="s">
        <v>177</v>
      </c>
      <c r="D72" s="92" t="s">
        <v>255</v>
      </c>
      <c r="E72" s="75"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2" t="s">
        <v>270</v>
      </c>
      <c r="C73" s="54" t="s">
        <v>180</v>
      </c>
      <c r="D73" s="92" t="s">
        <v>256</v>
      </c>
      <c r="E73" s="75" t="str">
        <f t="shared" si="2"/>
        <v>"[CODE QUALITY RULE] Code MUST be clean, readable, correct, and educational | " &amp;</v>
      </c>
      <c r="F73" s="32" t="s">
        <v>224</v>
      </c>
    </row>
    <row r="74" spans="2:6">
      <c r="B74" s="82" t="s">
        <v>270</v>
      </c>
      <c r="C74" s="54" t="s">
        <v>207</v>
      </c>
      <c r="D74" s="92" t="s">
        <v>257</v>
      </c>
      <c r="E74" s="75" t="str">
        <f t="shared" si="2"/>
        <v>"[FORMAT RULE] Only markdown code blocks allowed | " &amp;</v>
      </c>
      <c r="F74" s="32" t="s">
        <v>224</v>
      </c>
    </row>
    <row r="75" spans="2:6">
      <c r="B75" s="82" t="s">
        <v>270</v>
      </c>
      <c r="C75" s="54" t="s">
        <v>258</v>
      </c>
      <c r="D75" s="92" t="s">
        <v>259</v>
      </c>
      <c r="E75" s="75" t="str">
        <f t="shared" si="2"/>
        <v>"[EXECUTION RULE] Code MUST run and produce correct output | " &amp;</v>
      </c>
      <c r="F75" s="32" t="s">
        <v>224</v>
      </c>
    </row>
    <row r="76" spans="2:6">
      <c r="B76" s="82" t="s">
        <v>270</v>
      </c>
      <c r="C76" s="54" t="s">
        <v>212</v>
      </c>
      <c r="D76" s="92" t="s">
        <v>260</v>
      </c>
      <c r="E76" s="75" t="str">
        <f t="shared" si="2"/>
        <v>"[CONSISTENCY RULE] Project must match objective | " &amp;</v>
      </c>
      <c r="F76" s="32" t="s">
        <v>224</v>
      </c>
    </row>
    <row r="77" spans="2:6">
      <c r="B77" s="82" t="s">
        <v>270</v>
      </c>
      <c r="C77" s="54" t="s">
        <v>215</v>
      </c>
      <c r="D77" s="92" t="s">
        <v>579</v>
      </c>
      <c r="E77" s="75"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2" t="s">
        <v>270</v>
      </c>
      <c r="C78" s="54" t="s">
        <v>216</v>
      </c>
      <c r="D78" s="92" t="s">
        <v>261</v>
      </c>
      <c r="E78" s="75" t="str">
        <f t="shared" si="2"/>
        <v>"[OUTPUT] Only header, dataset notice, objective, support file, code planning, expected output, code, and footer | " &amp;</v>
      </c>
      <c r="F78" s="32" t="s">
        <v>224</v>
      </c>
    </row>
    <row r="79" spans="2:6">
      <c r="B79" s="82" t="s">
        <v>270</v>
      </c>
      <c r="C79" s="54" t="s">
        <v>220</v>
      </c>
      <c r="D79" s="92" t="s">
        <v>262</v>
      </c>
      <c r="E79" s="75"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4"/>
      <c r="F80" t="s">
        <v>224</v>
      </c>
    </row>
    <row r="82" spans="2:6" ht="36">
      <c r="B82" s="78" t="s">
        <v>268</v>
      </c>
    </row>
    <row r="83" spans="2:6">
      <c r="B83" s="74" t="s">
        <v>221</v>
      </c>
      <c r="C83" s="74" t="s">
        <v>576</v>
      </c>
      <c r="D83" s="74" t="s">
        <v>577</v>
      </c>
      <c r="E83" s="86" t="s">
        <v>234</v>
      </c>
      <c r="F83" s="54" t="s">
        <v>224</v>
      </c>
    </row>
    <row r="84" spans="2:6">
      <c r="B84" s="54" t="s">
        <v>222</v>
      </c>
      <c r="C84" s="54" t="s">
        <v>235</v>
      </c>
      <c r="D84" s="92" t="s">
        <v>248</v>
      </c>
      <c r="E84" s="75"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2" t="s">
        <v>245</v>
      </c>
      <c r="E85" s="75"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2" t="s">
        <v>932</v>
      </c>
      <c r="E86" s="75"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2" t="s">
        <v>266</v>
      </c>
      <c r="E87" s="75" t="str">
        <f t="shared" si="4"/>
        <v>"[LIBRARY BEING LEARNED] " &amp; $I$3 &amp; " | " &amp;</v>
      </c>
      <c r="F87" s="54"/>
    </row>
    <row r="88" spans="2:6">
      <c r="B88" s="54" t="s">
        <v>222</v>
      </c>
      <c r="C88" s="54" t="s">
        <v>172</v>
      </c>
      <c r="D88" s="92" t="s">
        <v>991</v>
      </c>
      <c r="E88" s="75" t="str">
        <f t="shared" si="4"/>
        <v>"[LANGUAGE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v>
      </c>
      <c r="F88" s="54" t="s">
        <v>224</v>
      </c>
    </row>
    <row r="89" spans="2:6">
      <c r="B89" s="54" t="s">
        <v>222</v>
      </c>
      <c r="C89" s="54" t="s">
        <v>488</v>
      </c>
      <c r="D89" s="92" t="s">
        <v>480</v>
      </c>
      <c r="E89" s="75"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2" t="s">
        <v>249</v>
      </c>
      <c r="E90" s="75" t="str">
        <f>IF(D90="","",""""&amp;C90&amp;" "&amp;IF(C90="[FOOTER RULE - STRICT]",D90,IF(RIGHT(D90,6)=" | "&amp;CHAR(34)&amp;" &amp;",D90,D90&amp;" | "&amp;CHAR(34)&amp;" &amp;")))</f>
        <v>"[LANGUAGE] " &amp; $B$6 &amp;" | " &amp;</v>
      </c>
      <c r="F90" s="54" t="s">
        <v>224</v>
      </c>
    </row>
    <row r="91" spans="2:6">
      <c r="B91" s="54" t="s">
        <v>223</v>
      </c>
      <c r="C91" s="54" t="s">
        <v>230</v>
      </c>
      <c r="D91" s="92"/>
      <c r="E91" s="75" t="str">
        <f t="shared" ref="E91:E92" si="5">IF(D91="","",""""&amp;C91&amp;" "&amp;IF(C91="[FOOTER RULE - STRICT]",D91,IF(RIGHT(D91,6)=" | "&amp;CHAR(34)&amp;" &amp;",D91,D91&amp;" | "&amp;CHAR(34)&amp;" &amp;")))</f>
        <v/>
      </c>
      <c r="F91" s="54" t="s">
        <v>224</v>
      </c>
    </row>
    <row r="92" spans="2:6">
      <c r="B92" s="54" t="s">
        <v>223</v>
      </c>
      <c r="C92" s="54" t="s">
        <v>230</v>
      </c>
      <c r="D92" s="92"/>
      <c r="E92" s="75" t="str">
        <f t="shared" si="5"/>
        <v/>
      </c>
      <c r="F92" s="54" t="s">
        <v>224</v>
      </c>
    </row>
    <row r="93" spans="2:6">
      <c r="B93" s="54" t="s">
        <v>223</v>
      </c>
      <c r="C93" s="32" t="s">
        <v>617</v>
      </c>
      <c r="D93" s="92"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5"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618</v>
      </c>
      <c r="D94" s="92"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5"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2" t="s">
        <v>270</v>
      </c>
      <c r="C95" s="54" t="s">
        <v>174</v>
      </c>
      <c r="D95" s="92" t="s">
        <v>247</v>
      </c>
      <c r="E95" s="75"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2" t="s">
        <v>270</v>
      </c>
      <c r="C96" s="54" t="s">
        <v>238</v>
      </c>
      <c r="D96" s="92" t="s">
        <v>250</v>
      </c>
      <c r="E96" s="75"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2" t="s">
        <v>270</v>
      </c>
      <c r="C97" s="54" t="s">
        <v>162</v>
      </c>
      <c r="D97" s="92" t="s">
        <v>246</v>
      </c>
      <c r="E97" s="75"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2" t="s">
        <v>270</v>
      </c>
      <c r="C98" s="54" t="s">
        <v>239</v>
      </c>
      <c r="D98" s="92" t="s">
        <v>993</v>
      </c>
      <c r="E98" s="75"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2" t="s">
        <v>270</v>
      </c>
      <c r="C99" s="54" t="s">
        <v>240</v>
      </c>
      <c r="D99" s="92" t="s">
        <v>992</v>
      </c>
      <c r="E99" s="75"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2" t="s">
        <v>270</v>
      </c>
      <c r="C100" s="54" t="s">
        <v>241</v>
      </c>
      <c r="D100" s="92" t="s">
        <v>308</v>
      </c>
      <c r="E100" s="75"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2" t="s">
        <v>270</v>
      </c>
      <c r="C101" s="54" t="s">
        <v>242</v>
      </c>
      <c r="D101" s="92" t="s">
        <v>251</v>
      </c>
      <c r="E101" s="75"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2" t="s">
        <v>270</v>
      </c>
      <c r="C102" s="54" t="s">
        <v>244</v>
      </c>
      <c r="D102" s="92" t="s">
        <v>306</v>
      </c>
      <c r="E102" s="75"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2" t="s">
        <v>270</v>
      </c>
      <c r="C103" s="54" t="s">
        <v>215</v>
      </c>
      <c r="D103" s="92" t="s">
        <v>580</v>
      </c>
      <c r="E103" s="75"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2" t="s">
        <v>270</v>
      </c>
      <c r="C104" s="54" t="s">
        <v>220</v>
      </c>
      <c r="D104" s="92" t="s">
        <v>307</v>
      </c>
      <c r="E104" s="75" t="str">
        <f t="shared" si="4"/>
        <v>"[FOOTER RULE - STRICT] End your response with: '--- ⚡ *Coding5s Mentor System — Eliminating Epistemic Debt*' | ","")</v>
      </c>
      <c r="F104" s="54" t="s">
        <v>224</v>
      </c>
    </row>
    <row r="110" spans="2:6">
      <c r="B110" t="s">
        <v>174</v>
      </c>
      <c r="C110" t="s">
        <v>247</v>
      </c>
    </row>
    <row r="111" spans="2:6">
      <c r="B111" t="s">
        <v>238</v>
      </c>
      <c r="C111" t="s">
        <v>250</v>
      </c>
    </row>
    <row r="112" spans="2:6">
      <c r="B112" t="s">
        <v>162</v>
      </c>
      <c r="C112" t="s">
        <v>246</v>
      </c>
    </row>
    <row r="113" spans="2:4">
      <c r="B113" t="s">
        <v>239</v>
      </c>
      <c r="C113" t="s">
        <v>993</v>
      </c>
    </row>
    <row r="114" spans="2:4">
      <c r="B114" t="s">
        <v>240</v>
      </c>
      <c r="C114" t="s">
        <v>992</v>
      </c>
    </row>
    <row r="115" spans="2:4">
      <c r="B115" t="s">
        <v>241</v>
      </c>
      <c r="C115" t="s">
        <v>308</v>
      </c>
    </row>
    <row r="116" spans="2:4">
      <c r="B116" t="s">
        <v>242</v>
      </c>
      <c r="C116" t="s">
        <v>251</v>
      </c>
    </row>
    <row r="117" spans="2:4">
      <c r="B117" t="s">
        <v>244</v>
      </c>
      <c r="C117" t="s">
        <v>306</v>
      </c>
    </row>
    <row r="118" spans="2:4">
      <c r="B118" t="s">
        <v>215</v>
      </c>
      <c r="C118" t="s">
        <v>580</v>
      </c>
    </row>
    <row r="119" spans="2:4">
      <c r="B119" t="s">
        <v>220</v>
      </c>
      <c r="C119" t="s">
        <v>307</v>
      </c>
    </row>
    <row r="125" spans="2:4">
      <c r="C125" t="s">
        <v>174</v>
      </c>
      <c r="D125" t="s">
        <v>247</v>
      </c>
    </row>
    <row r="126" spans="2:4">
      <c r="C126" t="s">
        <v>238</v>
      </c>
      <c r="D126" t="s">
        <v>250</v>
      </c>
    </row>
    <row r="127" spans="2:4">
      <c r="C127" t="s">
        <v>162</v>
      </c>
      <c r="D127" t="s">
        <v>246</v>
      </c>
    </row>
    <row r="128" spans="2:4">
      <c r="C128" t="s">
        <v>239</v>
      </c>
      <c r="D128" t="s">
        <v>993</v>
      </c>
    </row>
    <row r="129" spans="3:5">
      <c r="C129" t="s">
        <v>240</v>
      </c>
      <c r="D129" t="s">
        <v>992</v>
      </c>
    </row>
    <row r="130" spans="3:5">
      <c r="C130" t="s">
        <v>241</v>
      </c>
      <c r="D130" t="s">
        <v>308</v>
      </c>
    </row>
    <row r="131" spans="3:5">
      <c r="C131" t="s">
        <v>242</v>
      </c>
      <c r="D131" t="s">
        <v>251</v>
      </c>
    </row>
    <row r="132" spans="3:5">
      <c r="C132" t="s">
        <v>244</v>
      </c>
      <c r="D132" t="s">
        <v>306</v>
      </c>
    </row>
    <row r="133" spans="3:5">
      <c r="C133" t="s">
        <v>215</v>
      </c>
      <c r="D133" t="s">
        <v>580</v>
      </c>
    </row>
    <row r="134" spans="3:5">
      <c r="C134" t="s">
        <v>220</v>
      </c>
      <c r="D134" t="s">
        <v>307</v>
      </c>
    </row>
    <row r="140" spans="3:5">
      <c r="D140" t="s">
        <v>174</v>
      </c>
      <c r="E140" s="83" t="s">
        <v>247</v>
      </c>
    </row>
    <row r="141" spans="3:5">
      <c r="D141" t="s">
        <v>238</v>
      </c>
      <c r="E141" s="83" t="s">
        <v>250</v>
      </c>
    </row>
    <row r="142" spans="3:5">
      <c r="D142" t="s">
        <v>162</v>
      </c>
      <c r="E142" s="83" t="s">
        <v>246</v>
      </c>
    </row>
    <row r="143" spans="3:5">
      <c r="D143" t="s">
        <v>239</v>
      </c>
      <c r="E143" s="83" t="s">
        <v>993</v>
      </c>
    </row>
    <row r="144" spans="3:5">
      <c r="D144" t="s">
        <v>240</v>
      </c>
      <c r="E144" s="83" t="s">
        <v>992</v>
      </c>
    </row>
    <row r="145" spans="4:6">
      <c r="D145" t="s">
        <v>241</v>
      </c>
      <c r="E145" s="83" t="s">
        <v>308</v>
      </c>
    </row>
    <row r="146" spans="4:6">
      <c r="D146" t="s">
        <v>242</v>
      </c>
      <c r="E146" s="83" t="s">
        <v>251</v>
      </c>
    </row>
    <row r="147" spans="4:6">
      <c r="D147" t="s">
        <v>244</v>
      </c>
      <c r="E147" s="83" t="s">
        <v>306</v>
      </c>
    </row>
    <row r="148" spans="4:6">
      <c r="D148" t="s">
        <v>215</v>
      </c>
      <c r="E148" s="83" t="s">
        <v>580</v>
      </c>
    </row>
    <row r="149" spans="4:6">
      <c r="D149" t="s">
        <v>220</v>
      </c>
      <c r="E149" s="83" t="s">
        <v>307</v>
      </c>
    </row>
    <row r="155" spans="4:6">
      <c r="E155" s="83" t="s">
        <v>174</v>
      </c>
      <c r="F155" t="s">
        <v>247</v>
      </c>
    </row>
    <row r="156" spans="4:6">
      <c r="E156" s="83" t="s">
        <v>238</v>
      </c>
      <c r="F156" t="s">
        <v>250</v>
      </c>
    </row>
    <row r="157" spans="4:6">
      <c r="E157" s="83" t="s">
        <v>162</v>
      </c>
      <c r="F157" t="s">
        <v>246</v>
      </c>
    </row>
    <row r="158" spans="4:6">
      <c r="E158" s="83" t="s">
        <v>239</v>
      </c>
      <c r="F158" t="s">
        <v>993</v>
      </c>
    </row>
    <row r="159" spans="4:6">
      <c r="E159" s="83" t="s">
        <v>240</v>
      </c>
      <c r="F159" t="s">
        <v>992</v>
      </c>
    </row>
    <row r="160" spans="4:6">
      <c r="E160" s="83" t="s">
        <v>241</v>
      </c>
      <c r="F160" t="s">
        <v>308</v>
      </c>
    </row>
    <row r="161" spans="5:6">
      <c r="E161" s="83" t="s">
        <v>242</v>
      </c>
      <c r="F161" t="s">
        <v>251</v>
      </c>
    </row>
    <row r="162" spans="5:6">
      <c r="E162" s="83" t="s">
        <v>244</v>
      </c>
      <c r="F162" t="s">
        <v>306</v>
      </c>
    </row>
    <row r="163" spans="5:6">
      <c r="E163" s="83" t="s">
        <v>215</v>
      </c>
      <c r="F163" t="s">
        <v>580</v>
      </c>
    </row>
    <row r="164" spans="5:6">
      <c r="E164" s="83" t="s">
        <v>220</v>
      </c>
      <c r="F164" t="s">
        <v>307</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D92" sqref="D92"/>
    </sheetView>
  </sheetViews>
  <sheetFormatPr defaultRowHeight="15"/>
  <cols>
    <col min="1" max="1" width="5.42578125" customWidth="1"/>
    <col min="2" max="2" width="37.42578125" customWidth="1"/>
    <col min="3" max="3" width="33" customWidth="1"/>
    <col min="4" max="4" width="85.28515625" customWidth="1"/>
    <col min="5" max="5" width="39.5703125" style="83" customWidth="1"/>
    <col min="6" max="6" width="4" customWidth="1"/>
  </cols>
  <sheetData>
    <row r="2" spans="1:29" ht="36">
      <c r="B2" s="76" t="s">
        <v>443</v>
      </c>
      <c r="D2" s="79" t="s">
        <v>269</v>
      </c>
      <c r="H2" s="80"/>
      <c r="T2" s="80"/>
    </row>
    <row r="3" spans="1:29">
      <c r="B3" s="74" t="s">
        <v>221</v>
      </c>
      <c r="C3" s="74" t="s">
        <v>576</v>
      </c>
      <c r="D3" s="74" t="s">
        <v>577</v>
      </c>
      <c r="E3" s="86" t="s">
        <v>228</v>
      </c>
      <c r="F3" s="4" t="s">
        <v>224</v>
      </c>
      <c r="AC3" t="s">
        <v>224</v>
      </c>
    </row>
    <row r="4" spans="1:29">
      <c r="A4">
        <f>LEN(D4)</f>
        <v>31</v>
      </c>
      <c r="B4" s="73" t="s">
        <v>222</v>
      </c>
      <c r="C4" s="54" t="s">
        <v>160</v>
      </c>
      <c r="D4" s="91" t="s">
        <v>271</v>
      </c>
      <c r="E4" s="75" t="str">
        <f t="shared" ref="E4:E41" si="0">IF(D4="","",""""&amp;C4&amp;" "&amp;IF(C4="[FOOTER RULE - STRICT]",D4,IF(RIGHT(D4,6)=" | "&amp;CHAR(34)&amp;" &amp;",D4,D4&amp;" | "&amp;CHAR(34)&amp;" &amp;")))</f>
        <v>"[ROLE] Careless " &amp; $I$2 &amp; " Developer | " &amp;</v>
      </c>
      <c r="F4" s="54" t="s">
        <v>224</v>
      </c>
    </row>
    <row r="5" spans="1:29">
      <c r="A5">
        <f t="shared" ref="A5:A42" si="1">LEN(D5)</f>
        <v>47</v>
      </c>
      <c r="B5" s="73" t="s">
        <v>222</v>
      </c>
      <c r="C5" s="54" t="s">
        <v>162</v>
      </c>
      <c r="D5" s="91" t="s">
        <v>272</v>
      </c>
      <c r="E5" s="75" t="str">
        <f t="shared" si="0"/>
        <v>"[TASK] Generate debugging challenges in " &amp; $I$2 &amp; " | | " &amp;</v>
      </c>
      <c r="F5" s="54" t="s">
        <v>224</v>
      </c>
    </row>
    <row r="6" spans="1:29">
      <c r="A6">
        <f t="shared" si="1"/>
        <v>12</v>
      </c>
      <c r="B6" s="73" t="s">
        <v>222</v>
      </c>
      <c r="C6" s="54" t="s">
        <v>164</v>
      </c>
      <c r="D6" s="91" t="s">
        <v>273</v>
      </c>
      <c r="E6" s="75" t="str">
        <f t="shared" si="0"/>
        <v>"[TOPIC] " &amp; I9 &amp; " | | " &amp;</v>
      </c>
      <c r="F6" s="54" t="s">
        <v>224</v>
      </c>
    </row>
    <row r="7" spans="1:29">
      <c r="A7">
        <f t="shared" si="1"/>
        <v>12</v>
      </c>
      <c r="B7" s="73" t="s">
        <v>222</v>
      </c>
      <c r="C7" s="54" t="s">
        <v>166</v>
      </c>
      <c r="D7" s="91" t="s">
        <v>274</v>
      </c>
      <c r="E7" s="75" t="str">
        <f t="shared" si="0"/>
        <v>"[LEVEL] " &amp; G9 &amp; " | | " &amp;</v>
      </c>
      <c r="F7" s="54" t="s">
        <v>224</v>
      </c>
    </row>
    <row r="8" spans="1:29">
      <c r="A8">
        <f t="shared" si="1"/>
        <v>21</v>
      </c>
      <c r="B8" s="73" t="s">
        <v>222</v>
      </c>
      <c r="C8" s="54" t="s">
        <v>168</v>
      </c>
      <c r="D8" s="91" t="s">
        <v>275</v>
      </c>
      <c r="E8" s="75" t="str">
        <f t="shared" si="0"/>
        <v>"[COUNT] " &amp; D9 &amp; " challenges | " &amp;</v>
      </c>
      <c r="F8" s="54" t="s">
        <v>224</v>
      </c>
    </row>
    <row r="9" spans="1:29">
      <c r="A9">
        <f t="shared" si="1"/>
        <v>18</v>
      </c>
      <c r="B9" s="73" t="s">
        <v>222</v>
      </c>
      <c r="C9" s="54" t="s">
        <v>229</v>
      </c>
      <c r="D9" s="91" t="s">
        <v>266</v>
      </c>
      <c r="E9" s="75" t="str">
        <f t="shared" si="0"/>
        <v>"[LIBRARY BEING LEARNED] " &amp; $I$3 &amp; " | " &amp;</v>
      </c>
      <c r="F9" s="54" t="s">
        <v>224</v>
      </c>
    </row>
    <row r="10" spans="1:29">
      <c r="A10">
        <f t="shared" si="1"/>
        <v>474</v>
      </c>
      <c r="B10" s="81" t="s">
        <v>223</v>
      </c>
      <c r="C10" s="32" t="s">
        <v>225</v>
      </c>
      <c r="D10" s="91"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3" t="s">
        <v>222</v>
      </c>
      <c r="C11" s="54" t="s">
        <v>215</v>
      </c>
      <c r="D11" s="91" t="s">
        <v>581</v>
      </c>
      <c r="E11" s="75"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3" t="s">
        <v>222</v>
      </c>
      <c r="C12" s="54" t="s">
        <v>172</v>
      </c>
      <c r="D12" s="91" t="s">
        <v>173</v>
      </c>
      <c r="E12"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3" t="s">
        <v>222</v>
      </c>
      <c r="C13" s="54" t="s">
        <v>488</v>
      </c>
      <c r="D13" s="91" t="s">
        <v>480</v>
      </c>
      <c r="E13" s="75"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1" t="s">
        <v>223</v>
      </c>
      <c r="C14" s="54" t="s">
        <v>230</v>
      </c>
      <c r="D14" s="91"/>
      <c r="E14" s="75" t="str">
        <f t="shared" si="0"/>
        <v/>
      </c>
      <c r="F14" s="54" t="s">
        <v>224</v>
      </c>
    </row>
    <row r="15" spans="1:29">
      <c r="A15">
        <f t="shared" si="1"/>
        <v>0</v>
      </c>
      <c r="B15" s="81" t="s">
        <v>223</v>
      </c>
      <c r="C15" s="54" t="s">
        <v>230</v>
      </c>
      <c r="D15" s="91"/>
      <c r="E15" s="75" t="str">
        <f t="shared" si="0"/>
        <v/>
      </c>
      <c r="F15" s="54" t="s">
        <v>224</v>
      </c>
    </row>
    <row r="16" spans="1:29">
      <c r="A16">
        <f t="shared" si="1"/>
        <v>366</v>
      </c>
      <c r="B16" s="81" t="s">
        <v>223</v>
      </c>
      <c r="C16" s="32" t="s">
        <v>188</v>
      </c>
      <c r="D16" s="91"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5"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1" t="s">
        <v>223</v>
      </c>
      <c r="C17" s="32" t="s">
        <v>984</v>
      </c>
      <c r="D17" s="91" t="str">
        <f>Variables!E32 &amp; " | " &amp; CHAR(34) &amp; " &amp;"</f>
        <v>Validation using print() statements or native assert statements. Avoid defining OOP TestClasses or complex test suites. | " &amp;</v>
      </c>
      <c r="E17" s="75" t="str">
        <f t="shared" si="0"/>
        <v>"[TESTING_FRAMEWORK_RULE] Validation using print() statements or native assert statements. Avoid defining OOP TestClasses or complex test suites. | " &amp;</v>
      </c>
      <c r="F17" s="54" t="s">
        <v>224</v>
      </c>
    </row>
    <row r="18" spans="1:6">
      <c r="A18">
        <f t="shared" si="1"/>
        <v>134</v>
      </c>
      <c r="B18" s="54" t="s">
        <v>223</v>
      </c>
      <c r="C18" s="32" t="s">
        <v>985</v>
      </c>
      <c r="D18" s="91" t="str">
        <f>Variables!E33 &amp; " | " &amp; CHAR(34) &amp; " &amp;"</f>
        <v>Standard Python runtime context. If external packages are needed, specify them strictly in support files or inline pip comments. | " &amp;</v>
      </c>
      <c r="E18" s="75"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1"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5"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270</v>
      </c>
      <c r="C20" s="54" t="s">
        <v>187</v>
      </c>
      <c r="D20" s="91" t="s">
        <v>702</v>
      </c>
      <c r="E20" s="75"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270</v>
      </c>
      <c r="C21" s="54" t="s">
        <v>277</v>
      </c>
      <c r="D21" s="91" t="s">
        <v>278</v>
      </c>
      <c r="E21" s="75" t="str">
        <f t="shared" si="0"/>
        <v>"[COMMENT RULE] Do NOT include comments that reveal bugs | " &amp;</v>
      </c>
      <c r="F21" s="54" t="s">
        <v>224</v>
      </c>
    </row>
    <row r="22" spans="1:6">
      <c r="A22">
        <f t="shared" si="1"/>
        <v>39</v>
      </c>
      <c r="B22" s="54" t="s">
        <v>270</v>
      </c>
      <c r="C22" s="54" t="s">
        <v>207</v>
      </c>
      <c r="D22" s="91" t="s">
        <v>279</v>
      </c>
      <c r="E22" s="75" t="str">
        <f t="shared" si="0"/>
        <v>"[FORMAT RULE] Only valid markdown code blocks allowed | " &amp;</v>
      </c>
      <c r="F22" s="54" t="s">
        <v>224</v>
      </c>
    </row>
    <row r="23" spans="1:6">
      <c r="A23">
        <f t="shared" si="1"/>
        <v>114</v>
      </c>
      <c r="B23" s="54" t="s">
        <v>270</v>
      </c>
      <c r="C23" s="54" t="s">
        <v>209</v>
      </c>
      <c r="D23" s="91" t="s">
        <v>280</v>
      </c>
      <c r="E23" s="75" t="str">
        <f t="shared" si="0"/>
        <v>"[LANGUAGE TAG RULE] ALWAYS label markdown code blocks with the correct underlying programming language (e.g., python, javascript, sql) | " &amp;</v>
      </c>
      <c r="F23" s="54" t="s">
        <v>224</v>
      </c>
    </row>
    <row r="24" spans="1:6">
      <c r="A24">
        <f t="shared" si="1"/>
        <v>51</v>
      </c>
      <c r="B24" s="54" t="s">
        <v>270</v>
      </c>
      <c r="C24" s="54" t="s">
        <v>281</v>
      </c>
      <c r="D24" s="91" t="s">
        <v>282</v>
      </c>
      <c r="E24" s="75" t="str">
        <f t="shared" si="0"/>
        <v>"[STRICT MODE] If ANY rule is violated, regenerate entire response | " &amp;</v>
      </c>
      <c r="F24" s="54" t="s">
        <v>224</v>
      </c>
    </row>
    <row r="25" spans="1:6">
      <c r="A25">
        <f t="shared" si="1"/>
        <v>57</v>
      </c>
      <c r="B25" s="54" t="s">
        <v>270</v>
      </c>
      <c r="C25" s="54" t="s">
        <v>170</v>
      </c>
      <c r="D25" s="91" t="s">
        <v>283</v>
      </c>
      <c r="E25" s="75" t="str">
        <f t="shared" si="0"/>
        <v>"[PERSONA RULE] Use a careless, messy, slightly frustrated developer tone | " &amp;</v>
      </c>
      <c r="F25" s="54" t="s">
        <v>224</v>
      </c>
    </row>
    <row r="26" spans="1:6">
      <c r="A26">
        <f t="shared" si="1"/>
        <v>330</v>
      </c>
      <c r="B26" s="54" t="s">
        <v>270</v>
      </c>
      <c r="C26" s="54" t="s">
        <v>177</v>
      </c>
      <c r="D26" s="91" t="s">
        <v>284</v>
      </c>
      <c r="E26" s="75"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270</v>
      </c>
      <c r="C27" s="54" t="s">
        <v>216</v>
      </c>
      <c r="D27" s="91" t="s">
        <v>285</v>
      </c>
      <c r="E27" s="75" t="str">
        <f t="shared" si="0"/>
        <v>"[OUTPUT] Only header, dataset summary (if any), email intro, challenges, and footer | " &amp;</v>
      </c>
      <c r="F27" s="54" t="s">
        <v>224</v>
      </c>
    </row>
    <row r="28" spans="1:6">
      <c r="A28">
        <f t="shared" si="1"/>
        <v>109</v>
      </c>
      <c r="B28" s="54" t="s">
        <v>270</v>
      </c>
      <c r="C28" s="54" t="s">
        <v>286</v>
      </c>
      <c r="D28" s="91" t="s">
        <v>287</v>
      </c>
      <c r="E28" s="75" t="str">
        <f t="shared" si="0"/>
        <v>"[STRUCTURE RULE] Do NOT rename sections. Do NOT add titles. Do NOT add extra text (except when required by SUPPORT FILES RULE) | " &amp;</v>
      </c>
      <c r="F28" s="54" t="s">
        <v>224</v>
      </c>
    </row>
    <row r="29" spans="1:6">
      <c r="A29">
        <f t="shared" si="1"/>
        <v>54</v>
      </c>
      <c r="B29" s="54" t="s">
        <v>270</v>
      </c>
      <c r="C29" s="54" t="s">
        <v>212</v>
      </c>
      <c r="D29" s="91" t="s">
        <v>288</v>
      </c>
      <c r="E29" s="75" t="str">
        <f t="shared" si="0"/>
        <v>"[CONSISTENCY RULE] All challenges MUST have similar complexity and length | " &amp;</v>
      </c>
      <c r="F29" s="54" t="s">
        <v>224</v>
      </c>
    </row>
    <row r="30" spans="1:6">
      <c r="A30">
        <f t="shared" si="1"/>
        <v>61</v>
      </c>
      <c r="B30" s="54" t="s">
        <v>270</v>
      </c>
      <c r="C30" s="54" t="s">
        <v>289</v>
      </c>
      <c r="D30" s="91" t="s">
        <v>290</v>
      </c>
      <c r="E30" s="75" t="str">
        <f t="shared" si="0"/>
        <v>"[BUG COMPLEXITY RULE] Must align with score (3 basic, 4 intermediate, 5 multi-step) | " &amp;</v>
      </c>
      <c r="F30" s="54" t="s">
        <v>224</v>
      </c>
    </row>
    <row r="31" spans="1:6">
      <c r="A31">
        <f t="shared" si="1"/>
        <v>37</v>
      </c>
      <c r="B31" s="54" t="s">
        <v>270</v>
      </c>
      <c r="C31" s="54" t="s">
        <v>291</v>
      </c>
      <c r="D31" s="91" t="s">
        <v>292</v>
      </c>
      <c r="E31" s="75" t="str">
        <f t="shared" si="0"/>
        <v>"[BUG RULE] Each challenge MUST include 2–3 bugs. | " &amp;</v>
      </c>
      <c r="F31" s="54" t="s">
        <v>224</v>
      </c>
    </row>
    <row r="32" spans="1:6">
      <c r="A32">
        <f t="shared" si="1"/>
        <v>487</v>
      </c>
      <c r="B32" s="54" t="s">
        <v>270</v>
      </c>
      <c r="C32" s="54" t="s">
        <v>293</v>
      </c>
      <c r="D32" s="91" t="s">
        <v>703</v>
      </c>
      <c r="E32" s="75"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270</v>
      </c>
      <c r="C33" s="54" t="s">
        <v>258</v>
      </c>
      <c r="D33" s="91" t="s">
        <v>294</v>
      </c>
      <c r="E33" s="75" t="str">
        <f t="shared" si="0"/>
        <v>"[EXECUTION RULE] Code must fail due to syntax errors, runtime exceptions, or produce incorrect output | " &amp;</v>
      </c>
      <c r="F33" s="54" t="s">
        <v>224</v>
      </c>
    </row>
    <row r="34" spans="1:6">
      <c r="A34">
        <f t="shared" si="1"/>
        <v>510</v>
      </c>
      <c r="B34" s="54" t="s">
        <v>270</v>
      </c>
      <c r="C34" s="54" t="s">
        <v>174</v>
      </c>
      <c r="D34" s="91" t="s">
        <v>704</v>
      </c>
      <c r="E34" s="75"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270</v>
      </c>
      <c r="C35" s="54" t="s">
        <v>295</v>
      </c>
      <c r="D35" s="91" t="s">
        <v>296</v>
      </c>
      <c r="E35" s="75"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270</v>
      </c>
      <c r="C36" s="54" t="s">
        <v>175</v>
      </c>
      <c r="D36" s="91" t="s">
        <v>297</v>
      </c>
      <c r="E36" s="75" t="str">
        <f t="shared" si="0"/>
        <v>"[DATA SUMMARY FORMAT RULE] Dataset Summary: - File Type: - Columns / Fields: - Data Types: - Notes: | " &amp;</v>
      </c>
      <c r="F36" s="54" t="s">
        <v>224</v>
      </c>
    </row>
    <row r="37" spans="1:6">
      <c r="A37">
        <f t="shared" si="1"/>
        <v>129</v>
      </c>
      <c r="B37" s="54" t="s">
        <v>270</v>
      </c>
      <c r="C37" s="54" t="s">
        <v>298</v>
      </c>
      <c r="D37" s="91" t="s">
        <v>299</v>
      </c>
      <c r="E37" s="75" t="str">
        <f t="shared" si="0"/>
        <v>"[SUPPORT FILES RULE - STRICT] If env/config is used, MUST include: 1. Instructional sentence 2. File content in markdown code block 3. BEFORE the broken code | | " &amp;</v>
      </c>
      <c r="F37" s="54" t="s">
        <v>224</v>
      </c>
    </row>
    <row r="38" spans="1:6">
      <c r="A38">
        <f t="shared" si="1"/>
        <v>88</v>
      </c>
      <c r="B38" s="54" t="s">
        <v>270</v>
      </c>
      <c r="C38" s="54" t="s">
        <v>300</v>
      </c>
      <c r="D38" s="91" t="s">
        <v>301</v>
      </c>
      <c r="E38" s="75" t="str">
        <f t="shared" si="0"/>
        <v>"[SUPPORT FILES QUALITY RULE] Support files (.env, .env.example, .gitignore) MUST be fully correct and contain NO bugs | " &amp;</v>
      </c>
      <c r="F38" s="54" t="s">
        <v>224</v>
      </c>
    </row>
    <row r="39" spans="1:6">
      <c r="A39">
        <f t="shared" si="1"/>
        <v>208</v>
      </c>
      <c r="B39" s="54" t="s">
        <v>270</v>
      </c>
      <c r="C39" s="54" t="s">
        <v>302</v>
      </c>
      <c r="D39" s="91" t="s">
        <v>303</v>
      </c>
      <c r="E39" s="75"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270</v>
      </c>
      <c r="C40" s="54" t="s">
        <v>220</v>
      </c>
      <c r="D40" s="91" t="s">
        <v>305</v>
      </c>
      <c r="E40" s="75"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270</v>
      </c>
      <c r="C41" s="54"/>
      <c r="D41" s="91"/>
      <c r="E41" s="75" t="str">
        <f t="shared" si="0"/>
        <v/>
      </c>
      <c r="F41" s="54" t="s">
        <v>224</v>
      </c>
    </row>
    <row r="42" spans="1:6">
      <c r="A42">
        <f t="shared" si="1"/>
        <v>0</v>
      </c>
      <c r="B42" s="54" t="s">
        <v>270</v>
      </c>
      <c r="C42" s="54"/>
      <c r="D42" s="91"/>
      <c r="E42" s="86" t="s">
        <v>304</v>
      </c>
      <c r="F42" s="54"/>
    </row>
    <row r="43" spans="1:6">
      <c r="B43" s="72"/>
      <c r="C43" s="72"/>
      <c r="E43" s="84"/>
    </row>
    <row r="44" spans="1:6">
      <c r="B44" s="72"/>
      <c r="C44" s="72"/>
      <c r="E44" s="84"/>
    </row>
    <row r="45" spans="1:6" ht="36">
      <c r="B45" s="77" t="s">
        <v>442</v>
      </c>
      <c r="C45" s="72"/>
      <c r="E45" s="84"/>
    </row>
    <row r="46" spans="1:6">
      <c r="B46" s="74" t="s">
        <v>263</v>
      </c>
      <c r="C46" s="74" t="s">
        <v>576</v>
      </c>
      <c r="D46" s="74" t="s">
        <v>577</v>
      </c>
      <c r="E46" s="86" t="s">
        <v>264</v>
      </c>
      <c r="F46" s="32" t="s">
        <v>224</v>
      </c>
    </row>
    <row r="47" spans="1:6">
      <c r="B47" s="54" t="s">
        <v>222</v>
      </c>
      <c r="C47" s="54" t="s">
        <v>160</v>
      </c>
      <c r="D47" s="91" t="s">
        <v>271</v>
      </c>
      <c r="E47" s="75" t="str">
        <f>IF(D47="","",""""&amp;C47&amp;" "&amp;IF(C47="[FOOTER RULE - STRICT]",D47,IF(RIGHT(D47,6)=" | "&amp;CHAR(34)&amp;" &amp;",D47,D47&amp;" | "&amp;CHAR(34)&amp;" &amp;")))</f>
        <v>"[ROLE] Careless " &amp; $I$2 &amp; " Developer | " &amp;</v>
      </c>
      <c r="F47" s="32" t="s">
        <v>224</v>
      </c>
    </row>
    <row r="48" spans="1:6">
      <c r="B48" s="54" t="s">
        <v>222</v>
      </c>
      <c r="C48" s="54" t="s">
        <v>162</v>
      </c>
      <c r="D48" s="91" t="s">
        <v>309</v>
      </c>
      <c r="E48" s="75" t="str">
        <f t="shared" ref="E48:E76" si="2">IF(D48="","",""""&amp;C48&amp;" "&amp;IF(C48="[FOOTER RULE - STRICT]",D48,IF(RIGHT(D48,6)=" | "&amp;CHAR(34)&amp;" &amp;",D48,D48&amp;" | "&amp;CHAR(34)&amp;" &amp;")))</f>
        <v>"[TASK] Generate debugging project in " &amp; $I$2 &amp; " | " &amp;</v>
      </c>
      <c r="F48" s="32" t="s">
        <v>224</v>
      </c>
    </row>
    <row r="49" spans="2:6">
      <c r="B49" s="54" t="s">
        <v>222</v>
      </c>
      <c r="C49" s="54" t="s">
        <v>310</v>
      </c>
      <c r="D49" s="91" t="s">
        <v>165</v>
      </c>
      <c r="E49" s="75" t="str">
        <f t="shared" si="2"/>
        <v>"[PROJECT] " &amp; I9 &amp; " | " &amp;</v>
      </c>
      <c r="F49" s="32" t="s">
        <v>224</v>
      </c>
    </row>
    <row r="50" spans="2:6">
      <c r="B50" s="54" t="s">
        <v>222</v>
      </c>
      <c r="C50" s="54" t="s">
        <v>252</v>
      </c>
      <c r="D50" s="91" t="s">
        <v>931</v>
      </c>
      <c r="E50" s="75" t="str">
        <f t="shared" si="2"/>
        <v>"[TOPICS USED] " &amp; A9 &amp; " | " &amp;</v>
      </c>
      <c r="F50" s="32" t="s">
        <v>224</v>
      </c>
    </row>
    <row r="51" spans="2:6">
      <c r="B51" s="54" t="s">
        <v>222</v>
      </c>
      <c r="C51" s="54" t="s">
        <v>166</v>
      </c>
      <c r="D51" s="91" t="s">
        <v>167</v>
      </c>
      <c r="E51" s="75" t="str">
        <f t="shared" si="2"/>
        <v>"[LEVEL] " &amp; G9 &amp; " | " &amp;</v>
      </c>
      <c r="F51" s="32" t="s">
        <v>224</v>
      </c>
    </row>
    <row r="52" spans="2:6">
      <c r="B52" s="54" t="s">
        <v>222</v>
      </c>
      <c r="C52" s="54" t="s">
        <v>216</v>
      </c>
      <c r="D52" s="91" t="s">
        <v>311</v>
      </c>
      <c r="E52" s="75" t="str">
        <f t="shared" si="2"/>
        <v>"[OUTPUT] Only header, dataset summary or statement (if any), email intro, objective, expected output, broken code, and footer | " &amp;</v>
      </c>
      <c r="F52" s="32" t="s">
        <v>224</v>
      </c>
    </row>
    <row r="53" spans="2:6">
      <c r="B53" s="54" t="s">
        <v>222</v>
      </c>
      <c r="C53" s="54" t="s">
        <v>215</v>
      </c>
      <c r="D53" s="91" t="s">
        <v>582</v>
      </c>
      <c r="E53" s="75"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1" t="s">
        <v>266</v>
      </c>
      <c r="E54" s="75" t="str">
        <f t="shared" si="2"/>
        <v>"[LIBRARY BEING LEARNED] " &amp; $I$3 &amp; " | " &amp;</v>
      </c>
      <c r="F54" s="32" t="s">
        <v>224</v>
      </c>
    </row>
    <row r="55" spans="2:6">
      <c r="B55" s="54" t="s">
        <v>223</v>
      </c>
      <c r="C55" s="32" t="s">
        <v>225</v>
      </c>
      <c r="D55" s="91" t="s">
        <v>253</v>
      </c>
      <c r="E55" s="75"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1" t="s">
        <v>312</v>
      </c>
      <c r="E56" s="75"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488</v>
      </c>
      <c r="D57" s="91" t="s">
        <v>480</v>
      </c>
      <c r="E57" s="75"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5" t="str">
        <f t="shared" si="2"/>
        <v/>
      </c>
      <c r="F58" s="32" t="s">
        <v>224</v>
      </c>
    </row>
    <row r="59" spans="2:6">
      <c r="B59" s="54" t="s">
        <v>223</v>
      </c>
      <c r="C59" s="32" t="s">
        <v>291</v>
      </c>
      <c r="D59" s="91"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5"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270</v>
      </c>
      <c r="C60" s="54" t="s">
        <v>276</v>
      </c>
      <c r="D60" s="91" t="s">
        <v>313</v>
      </c>
      <c r="E60" s="75" t="str">
        <f t="shared" si="2"/>
        <v>"[ENV USAGE RULE] Bugs ONLY in code logic, not config files | " &amp;</v>
      </c>
      <c r="F60" s="32" t="s">
        <v>224</v>
      </c>
    </row>
    <row r="61" spans="2:6">
      <c r="B61" s="54" t="s">
        <v>270</v>
      </c>
      <c r="C61" s="54" t="s">
        <v>194</v>
      </c>
      <c r="D61" s="91" t="s">
        <v>314</v>
      </c>
      <c r="E61" s="75" t="str">
        <f t="shared" si="2"/>
        <v>"[SUPPORT FILES RULE] IF an external configuration or data file is needed, include: 1. Short instructional sentence 2. File content in markdown code block 3. Place it strictly BEFORE the main code. | " &amp;</v>
      </c>
      <c r="F61" s="32" t="s">
        <v>224</v>
      </c>
    </row>
    <row r="62" spans="2:6">
      <c r="B62" s="54" t="s">
        <v>270</v>
      </c>
      <c r="C62" s="54" t="s">
        <v>302</v>
      </c>
      <c r="D62" s="91" t="s">
        <v>596</v>
      </c>
      <c r="E62" s="75"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270</v>
      </c>
      <c r="C63" s="54" t="s">
        <v>170</v>
      </c>
      <c r="D63" s="91" t="s">
        <v>315</v>
      </c>
      <c r="E63" s="75" t="str">
        <f t="shared" si="2"/>
        <v>"[PERSONA RULE] Use a messy, careless developer tone | " &amp;</v>
      </c>
      <c r="F63" s="32" t="s">
        <v>224</v>
      </c>
    </row>
    <row r="64" spans="2:6">
      <c r="B64" s="54" t="s">
        <v>270</v>
      </c>
      <c r="C64" s="54" t="s">
        <v>187</v>
      </c>
      <c r="D64" s="91" t="s">
        <v>316</v>
      </c>
      <c r="E64" s="75"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270</v>
      </c>
      <c r="C65" s="54" t="s">
        <v>177</v>
      </c>
      <c r="D65" s="91" t="s">
        <v>317</v>
      </c>
      <c r="E65" s="75" t="str">
        <f t="shared" si="2"/>
        <v>"[OUTPUT CONTRACT] EXACTLY 1 project. Structure MUST be: 'Project:' followed by 'Objective: maximum 6 lines.', then 'Expected Output: standalone markdown code block.', and finally 'Broken Code' | " &amp;</v>
      </c>
      <c r="F65" s="32" t="s">
        <v>224</v>
      </c>
    </row>
    <row r="66" spans="2:6">
      <c r="B66" s="54" t="s">
        <v>270</v>
      </c>
      <c r="C66" s="54" t="s">
        <v>286</v>
      </c>
      <c r="D66" s="91" t="s">
        <v>318</v>
      </c>
      <c r="E66" s="75" t="str">
        <f t="shared" si="2"/>
        <v>"[STRUCTURE RULE] Do NOT add extra sections or explanations (except when required by SUPPORT FILES RULE) | " &amp;</v>
      </c>
      <c r="F66" s="32" t="s">
        <v>224</v>
      </c>
    </row>
    <row r="67" spans="2:6">
      <c r="B67" s="54" t="s">
        <v>270</v>
      </c>
      <c r="C67" s="54" t="s">
        <v>178</v>
      </c>
      <c r="D67" s="91" t="s">
        <v>319</v>
      </c>
      <c r="E67" s="75"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270</v>
      </c>
      <c r="C68" s="54" t="s">
        <v>258</v>
      </c>
      <c r="D68" s="91" t="s">
        <v>294</v>
      </c>
      <c r="E68" s="75" t="str">
        <f t="shared" si="2"/>
        <v>"[EXECUTION RULE] Code must fail due to syntax errors, runtime exceptions, or produce incorrect output | " &amp;</v>
      </c>
      <c r="F68" s="32" t="s">
        <v>224</v>
      </c>
    </row>
    <row r="69" spans="2:6">
      <c r="B69" s="54" t="s">
        <v>270</v>
      </c>
      <c r="C69" s="54" t="s">
        <v>174</v>
      </c>
      <c r="D69" s="91" t="s">
        <v>320</v>
      </c>
      <c r="E69" s="75"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270</v>
      </c>
      <c r="C70" s="54" t="s">
        <v>207</v>
      </c>
      <c r="D70" s="91" t="s">
        <v>321</v>
      </c>
      <c r="E70" s="75" t="str">
        <f t="shared" si="2"/>
        <v>"[FORMAT RULE] Only valid markdown code blocks | " &amp;</v>
      </c>
      <c r="F70" s="32" t="s">
        <v>224</v>
      </c>
    </row>
    <row r="71" spans="2:6">
      <c r="B71" s="54" t="s">
        <v>270</v>
      </c>
      <c r="C71" s="54" t="s">
        <v>209</v>
      </c>
      <c r="D71" s="91" t="s">
        <v>280</v>
      </c>
      <c r="E71" s="75" t="str">
        <f t="shared" si="2"/>
        <v>"[LANGUAGE TAG RULE] ALWAYS label markdown code blocks with the correct underlying programming language (e.g., python, javascript, sql) | " &amp;</v>
      </c>
      <c r="F71" s="32" t="s">
        <v>224</v>
      </c>
    </row>
    <row r="72" spans="2:6">
      <c r="B72" s="54" t="s">
        <v>270</v>
      </c>
      <c r="C72" s="54" t="s">
        <v>281</v>
      </c>
      <c r="D72" s="91" t="s">
        <v>322</v>
      </c>
      <c r="E72" s="75" t="str">
        <f t="shared" si="2"/>
        <v>"[STRICT MODE] Enforce all rules strictly | " &amp;</v>
      </c>
      <c r="F72" s="32" t="s">
        <v>224</v>
      </c>
    </row>
    <row r="73" spans="2:6">
      <c r="B73" s="54" t="s">
        <v>270</v>
      </c>
      <c r="C73" s="54" t="s">
        <v>220</v>
      </c>
      <c r="D73" s="91" t="s">
        <v>323</v>
      </c>
      <c r="E73" s="75"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1"/>
      <c r="E74" s="75" t="str">
        <f t="shared" si="2"/>
        <v/>
      </c>
      <c r="F74" s="32" t="s">
        <v>224</v>
      </c>
    </row>
    <row r="75" spans="2:6">
      <c r="B75" s="54"/>
      <c r="C75" s="54"/>
      <c r="D75" s="91"/>
      <c r="E75" s="75" t="str">
        <f t="shared" si="2"/>
        <v/>
      </c>
      <c r="F75" s="32" t="s">
        <v>224</v>
      </c>
    </row>
    <row r="76" spans="2:6">
      <c r="B76" s="54"/>
      <c r="C76" s="54"/>
      <c r="D76" s="91"/>
      <c r="E76" s="75" t="str">
        <f t="shared" si="2"/>
        <v/>
      </c>
      <c r="F76" s="32" t="s">
        <v>224</v>
      </c>
    </row>
    <row r="77" spans="2:6">
      <c r="E77" s="84"/>
      <c r="F77" t="s">
        <v>224</v>
      </c>
    </row>
    <row r="79" spans="2:6" ht="36">
      <c r="B79" s="78" t="s">
        <v>441</v>
      </c>
    </row>
    <row r="80" spans="2:6">
      <c r="B80" s="74" t="s">
        <v>221</v>
      </c>
      <c r="C80" s="74" t="s">
        <v>576</v>
      </c>
      <c r="D80" s="74" t="s">
        <v>577</v>
      </c>
      <c r="E80" s="86" t="s">
        <v>234</v>
      </c>
      <c r="F80" s="54" t="s">
        <v>224</v>
      </c>
    </row>
    <row r="81" spans="2:6">
      <c r="B81" s="54" t="s">
        <v>222</v>
      </c>
      <c r="C81" s="54" t="s">
        <v>324</v>
      </c>
      <c r="D81" s="91" t="s">
        <v>378</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1" t="s">
        <v>325</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1" t="s">
        <v>933</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1" t="s">
        <v>326</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1" t="s">
        <v>266</v>
      </c>
      <c r="E85" s="17" t="str">
        <f t="shared" si="3"/>
        <v>"[LIBRARY BEING LEARNED] " &amp; $I$3 &amp; " | " &amp;</v>
      </c>
      <c r="F85" s="54" t="s">
        <v>224</v>
      </c>
    </row>
    <row r="86" spans="2:6">
      <c r="B86" s="54" t="s">
        <v>222</v>
      </c>
      <c r="C86" s="54" t="s">
        <v>172</v>
      </c>
      <c r="D86" s="91" t="s">
        <v>253</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1" t="s">
        <v>480</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583</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3"/>
        <v/>
      </c>
      <c r="F89" s="54" t="s">
        <v>224</v>
      </c>
    </row>
    <row r="90" spans="2:6">
      <c r="B90" s="54" t="s">
        <v>223</v>
      </c>
      <c r="C90" s="32" t="s">
        <v>987</v>
      </c>
      <c r="D90" s="91"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270</v>
      </c>
      <c r="C91" s="54" t="s">
        <v>238</v>
      </c>
      <c r="D91" s="91" t="s">
        <v>329</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270</v>
      </c>
      <c r="C92" s="54" t="s">
        <v>240</v>
      </c>
      <c r="D92" s="91" t="s">
        <v>330</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270</v>
      </c>
      <c r="C93" s="54" t="s">
        <v>241</v>
      </c>
      <c r="D93" s="91" t="s">
        <v>328</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270</v>
      </c>
      <c r="C94" s="54" t="s">
        <v>244</v>
      </c>
      <c r="D94" s="91" t="s">
        <v>331</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270</v>
      </c>
      <c r="C95" s="54" t="s">
        <v>489</v>
      </c>
      <c r="D95" s="91" t="s">
        <v>490</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270</v>
      </c>
      <c r="C96" s="54" t="s">
        <v>327</v>
      </c>
      <c r="D96" s="91" t="s">
        <v>332</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1"/>
      <c r="E97" s="86" t="s">
        <v>333</v>
      </c>
      <c r="F97" s="54" t="s">
        <v>224</v>
      </c>
    </row>
    <row r="98" spans="2:6">
      <c r="B98" s="54"/>
      <c r="C98" s="54"/>
      <c r="D98" s="91"/>
      <c r="E98" s="75" t="str">
        <f t="shared" ref="E98:E100" si="4">IF(D98="","",""""&amp;C98&amp;" "&amp;IF(C98="[FOOTER RULE - STRICT]",D98,IF(RIGHT(D98,6)=" | "&amp;CHAR(34)&amp;" &amp;",D98,D98&amp;" | "&amp;CHAR(34)&amp;" &amp;")))</f>
        <v/>
      </c>
      <c r="F98" s="54" t="s">
        <v>224</v>
      </c>
    </row>
    <row r="99" spans="2:6">
      <c r="B99" s="54"/>
      <c r="C99" s="54"/>
      <c r="D99" s="91"/>
      <c r="E99" s="75" t="str">
        <f t="shared" si="4"/>
        <v/>
      </c>
      <c r="F99" s="54" t="s">
        <v>224</v>
      </c>
    </row>
    <row r="100" spans="2:6">
      <c r="B100" s="54"/>
      <c r="C100" s="54"/>
      <c r="D100" s="91"/>
      <c r="E100" s="75"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3" customWidth="1"/>
    <col min="6" max="6" width="4" customWidth="1"/>
  </cols>
  <sheetData>
    <row r="2" spans="2:29" ht="36">
      <c r="B2" s="76" t="s">
        <v>439</v>
      </c>
      <c r="D2" s="79" t="s">
        <v>334</v>
      </c>
      <c r="H2" s="80"/>
      <c r="T2" s="80"/>
    </row>
    <row r="3" spans="2:29">
      <c r="B3" s="74" t="s">
        <v>221</v>
      </c>
      <c r="C3" s="74" t="s">
        <v>576</v>
      </c>
      <c r="D3" s="74" t="s">
        <v>577</v>
      </c>
      <c r="E3" s="86" t="s">
        <v>228</v>
      </c>
      <c r="F3" s="4" t="s">
        <v>224</v>
      </c>
      <c r="AC3" t="s">
        <v>224</v>
      </c>
    </row>
    <row r="4" spans="2:29">
      <c r="B4" s="73" t="s">
        <v>222</v>
      </c>
      <c r="C4" s="54" t="s">
        <v>160</v>
      </c>
      <c r="D4" s="90" t="s">
        <v>335</v>
      </c>
      <c r="E4" s="75" t="str">
        <f t="shared" ref="E4:E37" si="0">IF(D4="","",""""&amp;C4&amp;" "&amp;IF(C4="[FOOTER RULE - STRICT]",D4,IF(RIGHT(D4,6)=" | "&amp;CHAR(34)&amp;" &amp;",D4,D4&amp;" | "&amp;CHAR(34)&amp;" &amp;")))</f>
        <v>"[ROLE] Tech Lead | " &amp;</v>
      </c>
      <c r="F4" s="54" t="s">
        <v>224</v>
      </c>
    </row>
    <row r="5" spans="2:29">
      <c r="B5" s="73" t="s">
        <v>222</v>
      </c>
      <c r="C5" s="54" t="s">
        <v>162</v>
      </c>
      <c r="D5" s="90" t="s">
        <v>336</v>
      </c>
      <c r="E5" s="75" t="str">
        <f t="shared" si="0"/>
        <v>"[TASK] Assign incomplete " &amp; $I$2 &amp; " script challenges | " &amp;</v>
      </c>
      <c r="F5" s="54" t="s">
        <v>224</v>
      </c>
    </row>
    <row r="6" spans="2:29">
      <c r="B6" s="73" t="s">
        <v>222</v>
      </c>
      <c r="C6" s="54" t="s">
        <v>164</v>
      </c>
      <c r="D6" s="90" t="s">
        <v>165</v>
      </c>
      <c r="E6" s="75" t="str">
        <f t="shared" si="0"/>
        <v>"[TOPIC] " &amp; I9 &amp; " | " &amp;</v>
      </c>
      <c r="F6" s="54" t="s">
        <v>224</v>
      </c>
    </row>
    <row r="7" spans="2:29">
      <c r="B7" s="73" t="s">
        <v>222</v>
      </c>
      <c r="C7" s="54" t="s">
        <v>166</v>
      </c>
      <c r="D7" s="90" t="s">
        <v>167</v>
      </c>
      <c r="E7" s="75" t="str">
        <f t="shared" si="0"/>
        <v>"[LEVEL] " &amp; G9 &amp; " | " &amp;</v>
      </c>
      <c r="F7" s="54" t="s">
        <v>224</v>
      </c>
    </row>
    <row r="8" spans="2:29">
      <c r="B8" s="73" t="s">
        <v>222</v>
      </c>
      <c r="C8" s="54" t="s">
        <v>168</v>
      </c>
      <c r="D8" s="90" t="s">
        <v>275</v>
      </c>
      <c r="E8" s="75" t="str">
        <f t="shared" si="0"/>
        <v>"[COUNT] " &amp; D9 &amp; " challenges | " &amp;</v>
      </c>
      <c r="F8" s="54" t="s">
        <v>224</v>
      </c>
    </row>
    <row r="9" spans="2:29">
      <c r="B9" s="73" t="s">
        <v>222</v>
      </c>
      <c r="C9" s="54" t="s">
        <v>229</v>
      </c>
      <c r="D9" s="90" t="s">
        <v>266</v>
      </c>
      <c r="E9" s="75" t="str">
        <f t="shared" si="0"/>
        <v>"[LIBRARY BEING LEARNED] " &amp; $I$3 &amp; " | " &amp;</v>
      </c>
      <c r="F9" s="54" t="s">
        <v>224</v>
      </c>
    </row>
    <row r="10" spans="2:29">
      <c r="B10" s="73" t="s">
        <v>222</v>
      </c>
      <c r="C10" s="32" t="s">
        <v>225</v>
      </c>
      <c r="D10" s="90"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3" t="s">
        <v>222</v>
      </c>
      <c r="C11" s="54" t="s">
        <v>215</v>
      </c>
      <c r="D11" s="90" t="s">
        <v>584</v>
      </c>
      <c r="E11" s="75"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3" t="s">
        <v>222</v>
      </c>
      <c r="C12" s="54" t="s">
        <v>172</v>
      </c>
      <c r="D12" s="90" t="s">
        <v>173</v>
      </c>
      <c r="E12"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3" t="s">
        <v>222</v>
      </c>
      <c r="C13" s="54" t="s">
        <v>488</v>
      </c>
      <c r="D13" s="90" t="s">
        <v>480</v>
      </c>
      <c r="E13" s="75"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1" t="s">
        <v>223</v>
      </c>
      <c r="C14" s="54" t="s">
        <v>230</v>
      </c>
      <c r="D14" s="90"/>
      <c r="E14" s="75" t="str">
        <f t="shared" si="0"/>
        <v/>
      </c>
      <c r="F14" s="54" t="s">
        <v>224</v>
      </c>
    </row>
    <row r="15" spans="2:29">
      <c r="B15" s="81" t="s">
        <v>223</v>
      </c>
      <c r="C15" s="54" t="s">
        <v>648</v>
      </c>
      <c r="D15" s="90" t="str">
        <f>Variables!E45 &amp; " | " &amp; CHAR(34) &amp; " &amp;"</f>
        <v>Standard Python built-ins. Strictly ZERO external PyPI packages required for beginner topics. | " &amp;</v>
      </c>
      <c r="E15" s="75" t="str">
        <f t="shared" si="0"/>
        <v>"[EXTERNAL_PACKAGE_PROTOCOL] Standard Python built-ins. Strictly ZERO external PyPI packages required for beginner topics. | " &amp;</v>
      </c>
      <c r="F15" s="54" t="s">
        <v>224</v>
      </c>
    </row>
    <row r="16" spans="2:29">
      <c r="B16" s="81" t="s">
        <v>223</v>
      </c>
      <c r="C16" s="54" t="s">
        <v>649</v>
      </c>
      <c r="D16" s="90" t="str">
        <f>Variables!E46 &amp; " | " &amp; CHAR(34) &amp; " &amp;"</f>
        <v>Simple console output verification via standard print() statements. | " &amp;</v>
      </c>
      <c r="E16" s="75" t="str">
        <f t="shared" si="0"/>
        <v>"[TESTING_FRAMEWORK_PROTOCOL] Simple console output verification via standard print() statements. | " &amp;</v>
      </c>
      <c r="F16" s="54" t="s">
        <v>224</v>
      </c>
    </row>
    <row r="17" spans="2:6">
      <c r="B17" s="81" t="s">
        <v>223</v>
      </c>
      <c r="C17" s="54" t="s">
        <v>650</v>
      </c>
      <c r="D17" s="90"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5"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1" t="s">
        <v>270</v>
      </c>
      <c r="C18" s="54" t="s">
        <v>207</v>
      </c>
      <c r="D18" s="90" t="s">
        <v>643</v>
      </c>
      <c r="E18" s="75" t="str">
        <f t="shared" si="0"/>
        <v>"[FORMAT RULE] ALWAYS label markdown code blocks with the correct underlying programming language (e.g., elixir, python, javascript, sql) | " &amp;</v>
      </c>
      <c r="F18" s="54" t="s">
        <v>224</v>
      </c>
    </row>
    <row r="19" spans="2:6">
      <c r="B19" s="82" t="s">
        <v>270</v>
      </c>
      <c r="C19" s="54" t="s">
        <v>207</v>
      </c>
      <c r="D19" s="90" t="s">
        <v>279</v>
      </c>
      <c r="E19" s="75" t="str">
        <f t="shared" si="0"/>
        <v>"[FORMAT RULE] Only valid markdown code blocks allowed | " &amp;</v>
      </c>
      <c r="F19" s="54" t="s">
        <v>224</v>
      </c>
    </row>
    <row r="20" spans="2:6">
      <c r="B20" s="82" t="s">
        <v>270</v>
      </c>
      <c r="C20" s="54" t="s">
        <v>337</v>
      </c>
      <c r="D20" s="90" t="s">
        <v>364</v>
      </c>
      <c r="E20" s="75" t="str">
        <f t="shared" si="0"/>
        <v>"[SCORING ENFORCEMENT RULE] Score MUST be ONLY 3, 4, or 5 | " &amp;</v>
      </c>
      <c r="F20" s="54" t="s">
        <v>224</v>
      </c>
    </row>
    <row r="21" spans="2:6">
      <c r="B21" s="82" t="s">
        <v>270</v>
      </c>
      <c r="C21" s="54" t="s">
        <v>338</v>
      </c>
      <c r="D21" s="90" t="s">
        <v>339</v>
      </c>
      <c r="E21" s="75"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2" t="s">
        <v>270</v>
      </c>
      <c r="C22" s="54" t="s">
        <v>209</v>
      </c>
      <c r="D22" s="90" t="s">
        <v>280</v>
      </c>
      <c r="E22" s="75" t="str">
        <f t="shared" si="0"/>
        <v>"[LANGUAGE TAG RULE] ALWAYS label markdown code blocks with the correct underlying programming language (e.g., python, javascript, sql) | " &amp;</v>
      </c>
      <c r="F22" s="54" t="s">
        <v>224</v>
      </c>
    </row>
    <row r="23" spans="2:6">
      <c r="B23" s="82" t="s">
        <v>270</v>
      </c>
      <c r="C23" s="54" t="s">
        <v>187</v>
      </c>
      <c r="D23" s="90" t="s">
        <v>340</v>
      </c>
      <c r="E23" s="75"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2" t="s">
        <v>270</v>
      </c>
      <c r="C24" s="54" t="s">
        <v>177</v>
      </c>
      <c r="D24" s="90" t="s">
        <v>341</v>
      </c>
      <c r="E24" s="75"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270</v>
      </c>
      <c r="C25" s="54" t="s">
        <v>342</v>
      </c>
      <c r="D25" s="90" t="s">
        <v>343</v>
      </c>
      <c r="E25" s="75" t="str">
        <f t="shared" si="0"/>
        <v>"[OUTPUT TRUNCATION RULE - STRICT] If expected output is long, display ONLY the first 5 lines. Ensure accuracy. Do NOT use ellipsis (...) | " &amp;</v>
      </c>
      <c r="F25" s="54" t="s">
        <v>224</v>
      </c>
    </row>
    <row r="26" spans="2:6">
      <c r="B26" s="54" t="s">
        <v>270</v>
      </c>
      <c r="C26" s="54" t="s">
        <v>344</v>
      </c>
      <c r="D26" s="90" t="s">
        <v>345</v>
      </c>
      <c r="E26" s="75" t="str">
        <f t="shared" si="0"/>
        <v>"[OUTPUT EXECUTION RULE - STRICT] Expected output MUST be explicit, complete, and produced via print() (at least one print already in base code). Monetary values must include '$' | " &amp;</v>
      </c>
      <c r="F26" s="54" t="s">
        <v>224</v>
      </c>
    </row>
    <row r="27" spans="2:6">
      <c r="B27" s="54" t="s">
        <v>270</v>
      </c>
      <c r="C27" s="54" t="s">
        <v>346</v>
      </c>
      <c r="D27" s="90" t="s">
        <v>347</v>
      </c>
      <c r="E27" s="75"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270</v>
      </c>
      <c r="C28" s="54" t="s">
        <v>348</v>
      </c>
      <c r="D28" s="90" t="s">
        <v>349</v>
      </c>
      <c r="E28" s="75" t="str">
        <f t="shared" si="0"/>
        <v>"[TODO VARIATION RULE] TODO sections MUST vary: Single-line TODO, Multiple TODOs, Small blocks (2–4 lines). | " &amp;</v>
      </c>
      <c r="F28" s="54" t="s">
        <v>224</v>
      </c>
    </row>
    <row r="29" spans="2:6">
      <c r="B29" s="54" t="s">
        <v>270</v>
      </c>
      <c r="C29" s="54" t="s">
        <v>350</v>
      </c>
      <c r="D29" s="90" t="s">
        <v>351</v>
      </c>
      <c r="E29" s="75" t="str">
        <f t="shared" si="0"/>
        <v>"[VARIABILITY RULE - STRICT] Each challenge MUST be structurally different. Vary: Code length, Logic type, Position of TODO, Number of TODOs (1–3), Data flow. | " &amp;</v>
      </c>
      <c r="F29" s="54" t="s">
        <v>224</v>
      </c>
    </row>
    <row r="30" spans="2:6">
      <c r="B30" s="54" t="s">
        <v>270</v>
      </c>
      <c r="C30" s="54" t="s">
        <v>352</v>
      </c>
      <c r="D30" s="90" t="s">
        <v>353</v>
      </c>
      <c r="E30" s="75" t="str">
        <f t="shared" si="0"/>
        <v>"[TODO REALISM RULE - STRICT] TODOs MUST represent realistic mistakes based on the topic: " &amp; I9 &amp; ". Describe what is incorrect or incomplete. Avoid imperative instructions. | " &amp;</v>
      </c>
      <c r="F30" s="54" t="s">
        <v>224</v>
      </c>
    </row>
    <row r="31" spans="2:6">
      <c r="B31" s="54" t="s">
        <v>270</v>
      </c>
      <c r="C31" s="54" t="s">
        <v>354</v>
      </c>
      <c r="D31" s="90" t="s">
        <v>355</v>
      </c>
      <c r="E31" s="75" t="str">
        <f t="shared" si="0"/>
        <v>"[TODO ISOLATION RULE - STRICT] ALL missing, incorrect, or output-affecting logic MUST exist ONLY inside the TODO block. | " &amp;</v>
      </c>
      <c r="F31" s="54" t="s">
        <v>224</v>
      </c>
    </row>
    <row r="32" spans="2:6">
      <c r="B32" s="54" t="s">
        <v>270</v>
      </c>
      <c r="C32" s="54" t="s">
        <v>302</v>
      </c>
      <c r="D32" s="90" t="s">
        <v>356</v>
      </c>
      <c r="E32" s="75" t="str">
        <f t="shared" si="0"/>
        <v>"[NO SOLUTION RULE - STRICT] The code under the # TODO MUST be left empty or with a 'pass'. DO NOT write the actual solution. | " &amp;</v>
      </c>
      <c r="F32" s="54" t="s">
        <v>224</v>
      </c>
    </row>
    <row r="33" spans="2:6">
      <c r="B33" s="54" t="s">
        <v>270</v>
      </c>
      <c r="C33" s="54" t="s">
        <v>357</v>
      </c>
      <c r="D33" s="90" t="s">
        <v>358</v>
      </c>
      <c r="E33" s="75" t="str">
        <f t="shared" si="0"/>
        <v>"[OUTPUT VERIFICATION RULE] The base code MUST print the final variables/results evaluated in the TODO block to verify correctness. | " &amp;</v>
      </c>
      <c r="F33" s="54" t="s">
        <v>224</v>
      </c>
    </row>
    <row r="34" spans="2:6">
      <c r="B34" s="54" t="s">
        <v>270</v>
      </c>
      <c r="C34" s="54" t="s">
        <v>359</v>
      </c>
      <c r="D34" s="90" t="s">
        <v>360</v>
      </c>
      <c r="E34" s="75" t="str">
        <f t="shared" si="0"/>
        <v>"[TODO GUIDANCE RULE] Rule " &amp; IF(G9="Beginner", "Clear explicit hint (no code) | ", IF(G9="Intermediate", "Brief hint | ", "Minimal hint | ")) &amp; " | " &amp;</v>
      </c>
      <c r="F34" s="54" t="s">
        <v>224</v>
      </c>
    </row>
    <row r="35" spans="2:6">
      <c r="B35" s="54" t="s">
        <v>270</v>
      </c>
      <c r="C35" s="54" t="s">
        <v>216</v>
      </c>
      <c r="D35" s="90" t="s">
        <v>361</v>
      </c>
      <c r="E35" s="75" t="str">
        <f t="shared" si="0"/>
        <v>"[OUTPUT] Only header, dataset summary or statement (if any), intro message, challenges (objective, expected output, incomplete code), and footer | " &amp;</v>
      </c>
      <c r="F35" s="54" t="s">
        <v>224</v>
      </c>
    </row>
    <row r="36" spans="2:6">
      <c r="B36" s="54" t="s">
        <v>270</v>
      </c>
      <c r="C36" s="54" t="s">
        <v>220</v>
      </c>
      <c r="D36" s="90" t="s">
        <v>363</v>
      </c>
      <c r="E36" s="75"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0"/>
      <c r="E37" s="75" t="str">
        <f t="shared" si="0"/>
        <v/>
      </c>
      <c r="F37" s="54" t="s">
        <v>224</v>
      </c>
    </row>
    <row r="38" spans="2:6">
      <c r="B38" s="54"/>
      <c r="C38" s="54"/>
      <c r="D38" s="90"/>
      <c r="E38" s="86" t="s">
        <v>362</v>
      </c>
      <c r="F38" s="54" t="s">
        <v>224</v>
      </c>
    </row>
    <row r="39" spans="2:6">
      <c r="B39" s="54"/>
      <c r="C39" s="54"/>
      <c r="D39" s="90"/>
      <c r="E39" s="75"/>
      <c r="F39" s="54" t="s">
        <v>224</v>
      </c>
    </row>
    <row r="40" spans="2:6">
      <c r="B40" s="54"/>
      <c r="C40" s="54"/>
      <c r="D40" s="90"/>
      <c r="E40" s="75"/>
      <c r="F40" s="54" t="s">
        <v>224</v>
      </c>
    </row>
    <row r="41" spans="2:6">
      <c r="B41" s="54"/>
      <c r="C41" s="54"/>
      <c r="D41" s="90"/>
      <c r="E41" s="75"/>
      <c r="F41" s="54" t="s">
        <v>224</v>
      </c>
    </row>
    <row r="42" spans="2:6">
      <c r="B42" s="54"/>
      <c r="C42" s="54"/>
      <c r="D42" s="90"/>
      <c r="E42" s="75"/>
      <c r="F42" s="54"/>
    </row>
    <row r="43" spans="2:6">
      <c r="B43" s="72"/>
      <c r="C43" s="72"/>
      <c r="E43" s="84"/>
    </row>
    <row r="44" spans="2:6">
      <c r="B44" s="72"/>
      <c r="C44" s="72"/>
      <c r="E44" s="84"/>
    </row>
    <row r="45" spans="2:6" ht="36">
      <c r="B45" s="77" t="s">
        <v>440</v>
      </c>
      <c r="C45" s="72"/>
      <c r="E45" s="84"/>
    </row>
    <row r="46" spans="2:6">
      <c r="B46" s="74" t="s">
        <v>263</v>
      </c>
      <c r="C46" s="74" t="s">
        <v>576</v>
      </c>
      <c r="D46" s="74" t="s">
        <v>577</v>
      </c>
      <c r="E46" s="86" t="s">
        <v>264</v>
      </c>
      <c r="F46" s="32" t="s">
        <v>224</v>
      </c>
    </row>
    <row r="47" spans="2:6">
      <c r="B47" s="54" t="s">
        <v>222</v>
      </c>
      <c r="C47" s="54" t="s">
        <v>160</v>
      </c>
      <c r="D47" s="90" t="s">
        <v>335</v>
      </c>
      <c r="E47" s="75" t="str">
        <f t="shared" ref="E47:E76" si="1">IF(D47="","",""""&amp;C47&amp;" "&amp;IF(C47="[FOOTER RULE - STRICT]",D47,IF(RIGHT(D47,6)=" | "&amp;CHAR(34)&amp;" &amp;",D47,D47&amp;" | "&amp;CHAR(34)&amp;" &amp;")))</f>
        <v>"[ROLE] Tech Lead | " &amp;</v>
      </c>
      <c r="F47" s="32" t="s">
        <v>224</v>
      </c>
    </row>
    <row r="48" spans="2:6">
      <c r="B48" s="54" t="s">
        <v>222</v>
      </c>
      <c r="C48" s="54" t="s">
        <v>162</v>
      </c>
      <c r="D48" s="90" t="s">
        <v>365</v>
      </c>
      <c r="E48" s="75" t="str">
        <f t="shared" si="1"/>
        <v>"[TASK] Assign incomplete project script | " &amp;</v>
      </c>
      <c r="F48" s="32" t="s">
        <v>224</v>
      </c>
    </row>
    <row r="49" spans="2:6">
      <c r="B49" s="54" t="s">
        <v>222</v>
      </c>
      <c r="C49" s="54" t="s">
        <v>310</v>
      </c>
      <c r="D49" s="90" t="s">
        <v>165</v>
      </c>
      <c r="E49" s="75" t="str">
        <f t="shared" si="1"/>
        <v>"[PROJECT] " &amp; I9 &amp; " | " &amp;</v>
      </c>
      <c r="F49" s="32" t="s">
        <v>224</v>
      </c>
    </row>
    <row r="50" spans="2:6">
      <c r="B50" s="54" t="s">
        <v>222</v>
      </c>
      <c r="C50" s="54" t="s">
        <v>252</v>
      </c>
      <c r="D50" s="90" t="s">
        <v>931</v>
      </c>
      <c r="E50" s="75" t="str">
        <f t="shared" si="1"/>
        <v>"[TOPICS USED] " &amp; A9 &amp; " | " &amp;</v>
      </c>
      <c r="F50" s="32" t="s">
        <v>224</v>
      </c>
    </row>
    <row r="51" spans="2:6">
      <c r="B51" s="54" t="s">
        <v>222</v>
      </c>
      <c r="C51" s="54" t="s">
        <v>166</v>
      </c>
      <c r="D51" s="90" t="s">
        <v>167</v>
      </c>
      <c r="E51" s="75" t="str">
        <f t="shared" si="1"/>
        <v>"[LEVEL] " &amp; G9 &amp; " | " &amp;</v>
      </c>
      <c r="F51" s="32" t="s">
        <v>224</v>
      </c>
    </row>
    <row r="52" spans="2:6">
      <c r="B52" s="54" t="s">
        <v>222</v>
      </c>
      <c r="C52" s="54" t="s">
        <v>229</v>
      </c>
      <c r="D52" s="90" t="s">
        <v>266</v>
      </c>
      <c r="E52" s="75" t="str">
        <f t="shared" si="1"/>
        <v>"[LIBRARY BEING LEARNED] " &amp; $I$3 &amp; " | " &amp;</v>
      </c>
      <c r="F52" s="32" t="s">
        <v>224</v>
      </c>
    </row>
    <row r="53" spans="2:6">
      <c r="B53" s="73" t="s">
        <v>222</v>
      </c>
      <c r="C53" s="54" t="s">
        <v>225</v>
      </c>
      <c r="D53" s="90"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5"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0" t="s">
        <v>253</v>
      </c>
      <c r="E54" s="75"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488</v>
      </c>
      <c r="D55" s="90" t="s">
        <v>480</v>
      </c>
      <c r="E55" s="75"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0" t="s">
        <v>585</v>
      </c>
      <c r="E56" s="75"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648</v>
      </c>
      <c r="D57" s="90" t="str">
        <f>Variables!E49 &amp; " | " &amp; CHAR(34) &amp; " &amp;"</f>
        <v>Require standard pip tooling and requirements.txt file for external dependencies when applicable. | " &amp;</v>
      </c>
      <c r="E57" s="75" t="str">
        <f t="shared" si="1"/>
        <v>"[EXTERNAL_PACKAGE_PROTOCOL] Require standard pip tooling and requirements.txt file for external dependencies when applicable. | " &amp;</v>
      </c>
      <c r="F57" s="32" t="s">
        <v>224</v>
      </c>
    </row>
    <row r="58" spans="2:6">
      <c r="B58" s="54" t="s">
        <v>223</v>
      </c>
      <c r="C58" s="32" t="s">
        <v>650</v>
      </c>
      <c r="D58" s="90"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5"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270</v>
      </c>
      <c r="C59" s="54" t="s">
        <v>207</v>
      </c>
      <c r="D59" s="90" t="s">
        <v>279</v>
      </c>
      <c r="E59" s="75" t="str">
        <f t="shared" si="1"/>
        <v>"[FORMAT RULE] Only valid markdown code blocks allowed | " &amp;</v>
      </c>
      <c r="F59" s="32" t="s">
        <v>224</v>
      </c>
    </row>
    <row r="60" spans="2:6">
      <c r="B60" s="54" t="s">
        <v>270</v>
      </c>
      <c r="C60" s="54" t="s">
        <v>209</v>
      </c>
      <c r="D60" s="90" t="s">
        <v>280</v>
      </c>
      <c r="E60" s="75" t="str">
        <f t="shared" si="1"/>
        <v>"[LANGUAGE TAG RULE] ALWAYS label markdown code blocks with the correct underlying programming language (e.g., python, javascript, sql) | " &amp;</v>
      </c>
      <c r="F60" s="32" t="s">
        <v>224</v>
      </c>
    </row>
    <row r="61" spans="2:6">
      <c r="B61" s="54" t="s">
        <v>270</v>
      </c>
      <c r="C61" s="54" t="s">
        <v>338</v>
      </c>
      <c r="D61" s="90" t="s">
        <v>366</v>
      </c>
      <c r="E61" s="75"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270</v>
      </c>
      <c r="C62" s="54" t="s">
        <v>187</v>
      </c>
      <c r="D62" s="90" t="s">
        <v>367</v>
      </c>
      <c r="E62" s="75"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270</v>
      </c>
      <c r="C63" s="54" t="s">
        <v>177</v>
      </c>
      <c r="D63" s="90" t="s">
        <v>368</v>
      </c>
      <c r="E63" s="75" t="str">
        <f t="shared" si="1"/>
        <v>"[OUTPUT CONTRACT] EXACTLY 1 project. Structure MUST be: Tech Lead Intro Message, Project: Objective (max 6 lines), Expected Output (code block), Incomplete Code | " &amp;</v>
      </c>
      <c r="F63" s="32" t="s">
        <v>224</v>
      </c>
    </row>
    <row r="64" spans="2:6">
      <c r="B64" s="54" t="s">
        <v>270</v>
      </c>
      <c r="C64" s="54" t="s">
        <v>369</v>
      </c>
      <c r="D64" s="90" t="s">
        <v>370</v>
      </c>
      <c r="E64" s="75" t="str">
        <f t="shared" si="1"/>
        <v>"[OUTPUT TRUNCATION RULE] If output is large, show only first 5 lines. Do NOT use ellipsis (...) | " &amp;</v>
      </c>
      <c r="F64" s="32" t="s">
        <v>224</v>
      </c>
    </row>
    <row r="65" spans="2:6">
      <c r="B65" s="54" t="s">
        <v>270</v>
      </c>
      <c r="C65" s="54" t="s">
        <v>344</v>
      </c>
      <c r="D65" s="90" t="s">
        <v>371</v>
      </c>
      <c r="E65" s="75" t="str">
        <f t="shared" si="1"/>
        <v>"[OUTPUT EXECUTION RULE - STRICT] Expected output MUST be explicit, complete, and produced via final print(). | " &amp;</v>
      </c>
      <c r="F65" s="32" t="s">
        <v>224</v>
      </c>
    </row>
    <row r="66" spans="2:6">
      <c r="B66" s="54" t="s">
        <v>270</v>
      </c>
      <c r="C66" s="54" t="s">
        <v>346</v>
      </c>
      <c r="D66" s="90" t="s">
        <v>372</v>
      </c>
      <c r="E66" s="75" t="str">
        <f t="shared" si="1"/>
        <v>"[BASE CODE INTEGRITY RULE - STRICT] Code outside the TODO block MUST be 100% valid, logically correct, and run without errors. Do NOT use 'pass', '...', or empty placeholders outside the TODO. | " &amp;</v>
      </c>
      <c r="F66" s="32" t="s">
        <v>224</v>
      </c>
    </row>
    <row r="67" spans="2:6">
      <c r="B67" s="54" t="s">
        <v>270</v>
      </c>
      <c r="C67" s="54" t="s">
        <v>373</v>
      </c>
      <c r="D67" s="90" t="s">
        <v>374</v>
      </c>
      <c r="E67" s="75" t="str">
        <f t="shared" si="1"/>
        <v>"[TODO REALISM RULE] TODO must represent realistic integration bugs. Describe what is incorrect/incomplete. | " &amp;</v>
      </c>
      <c r="F67" s="32" t="s">
        <v>224</v>
      </c>
    </row>
    <row r="68" spans="2:6">
      <c r="B68" s="54" t="s">
        <v>270</v>
      </c>
      <c r="C68" s="54" t="s">
        <v>354</v>
      </c>
      <c r="D68" s="90" t="s">
        <v>375</v>
      </c>
      <c r="E68" s="75" t="str">
        <f t="shared" si="1"/>
        <v>"[TODO ISOLATION RULE - STRICT] ALL missing, incorrect, or output-affecting logic MUST exist ONLY inside the TODO block. Replace ONLY integration logic. | " &amp;</v>
      </c>
      <c r="F68" s="32" t="s">
        <v>224</v>
      </c>
    </row>
    <row r="69" spans="2:6">
      <c r="B69" s="54" t="s">
        <v>270</v>
      </c>
      <c r="C69" s="54" t="s">
        <v>302</v>
      </c>
      <c r="D69" s="90" t="s">
        <v>356</v>
      </c>
      <c r="E69" s="75" t="str">
        <f t="shared" si="1"/>
        <v>"[NO SOLUTION RULE - STRICT] The code under the # TODO MUST be left empty or with a 'pass'. DO NOT write the actual solution. | " &amp;</v>
      </c>
      <c r="F69" s="32" t="s">
        <v>224</v>
      </c>
    </row>
    <row r="70" spans="2:6">
      <c r="B70" s="54" t="s">
        <v>270</v>
      </c>
      <c r="C70" s="54" t="s">
        <v>216</v>
      </c>
      <c r="D70" s="90" t="s">
        <v>376</v>
      </c>
      <c r="E70" s="75" t="str">
        <f t="shared" si="1"/>
        <v>"[OUTPUT] Only header, dataset summary or statement (if any), intro message, objective, expected output, incomplete code, and footer | " &amp;</v>
      </c>
      <c r="F70" s="32" t="s">
        <v>224</v>
      </c>
    </row>
    <row r="71" spans="2:6">
      <c r="B71" s="54" t="s">
        <v>270</v>
      </c>
      <c r="C71" s="54" t="s">
        <v>220</v>
      </c>
      <c r="D71" s="90" t="s">
        <v>377</v>
      </c>
      <c r="E71" s="75"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0"/>
      <c r="E72" s="75" t="str">
        <f t="shared" si="1"/>
        <v/>
      </c>
      <c r="F72" s="32" t="s">
        <v>224</v>
      </c>
    </row>
    <row r="73" spans="2:6">
      <c r="B73" s="54"/>
      <c r="C73" s="54"/>
      <c r="D73" s="90"/>
      <c r="E73" s="75" t="str">
        <f t="shared" si="1"/>
        <v/>
      </c>
      <c r="F73" s="32" t="s">
        <v>224</v>
      </c>
    </row>
    <row r="74" spans="2:6">
      <c r="B74" s="54"/>
      <c r="C74" s="54"/>
      <c r="D74" s="90"/>
      <c r="E74" s="75" t="str">
        <f t="shared" si="1"/>
        <v/>
      </c>
      <c r="F74" s="32" t="s">
        <v>224</v>
      </c>
    </row>
    <row r="75" spans="2:6">
      <c r="B75" s="54"/>
      <c r="C75" s="54"/>
      <c r="D75" s="90"/>
      <c r="E75" s="75" t="str">
        <f t="shared" si="1"/>
        <v/>
      </c>
      <c r="F75" s="32" t="s">
        <v>224</v>
      </c>
    </row>
    <row r="76" spans="2:6">
      <c r="B76" s="54"/>
      <c r="C76" s="54"/>
      <c r="D76" s="90"/>
      <c r="E76" s="75" t="str">
        <f t="shared" si="1"/>
        <v/>
      </c>
      <c r="F76" s="32" t="s">
        <v>224</v>
      </c>
    </row>
    <row r="77" spans="2:6">
      <c r="E77" s="84"/>
      <c r="F77" t="s">
        <v>224</v>
      </c>
    </row>
    <row r="79" spans="2:6" ht="36">
      <c r="B79" s="78" t="s">
        <v>438</v>
      </c>
    </row>
    <row r="80" spans="2:6">
      <c r="B80" s="74" t="s">
        <v>221</v>
      </c>
      <c r="C80" s="74" t="s">
        <v>576</v>
      </c>
      <c r="D80" s="74" t="s">
        <v>577</v>
      </c>
      <c r="E80" s="87" t="s">
        <v>234</v>
      </c>
      <c r="F80" s="54" t="s">
        <v>224</v>
      </c>
    </row>
    <row r="81" spans="2:6">
      <c r="B81" s="54" t="s">
        <v>222</v>
      </c>
      <c r="C81" s="54" t="s">
        <v>379</v>
      </c>
      <c r="D81" s="90" t="s">
        <v>380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0" t="s">
        <v>381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0" t="s">
        <v>934</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0" t="s">
        <v>382</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0" t="s">
        <v>266</v>
      </c>
      <c r="E85" s="17" t="str">
        <f t="shared" si="2"/>
        <v>"[LIBRARY BEING LEARNED] " &amp; $I$3 &amp; " | " &amp;</v>
      </c>
      <c r="F85" s="54" t="s">
        <v>224</v>
      </c>
    </row>
    <row r="86" spans="2:6">
      <c r="B86" s="54" t="s">
        <v>222</v>
      </c>
      <c r="C86" s="54" t="s">
        <v>172</v>
      </c>
      <c r="D86" s="90"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0"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586</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32" t="s">
        <v>987</v>
      </c>
      <c r="D90" s="90"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270</v>
      </c>
      <c r="C91" s="54" t="s">
        <v>238</v>
      </c>
      <c r="D91" s="90" t="s">
        <v>383</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270</v>
      </c>
      <c r="C92" s="54" t="s">
        <v>240</v>
      </c>
      <c r="D92" s="90" t="s">
        <v>384</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270</v>
      </c>
      <c r="C93" s="54" t="s">
        <v>241</v>
      </c>
      <c r="D93" s="90" t="s">
        <v>385</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270</v>
      </c>
      <c r="C94" s="54" t="s">
        <v>244</v>
      </c>
      <c r="D94" s="90" t="s">
        <v>386</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270</v>
      </c>
      <c r="C95" s="54" t="s">
        <v>327</v>
      </c>
      <c r="D95" s="90" t="s">
        <v>387</v>
      </c>
      <c r="E95" s="17" t="str">
        <f t="shared" si="2"/>
        <v>"[FOOTER RULE] End your response with: '--- ⚡ *Coding5s Mentor System — Eliminating Epistemic Debt &amp; Connecting the Flow*',</v>
      </c>
      <c r="F95" s="54" t="s">
        <v>224</v>
      </c>
    </row>
    <row r="96" spans="2:6">
      <c r="B96" s="54"/>
      <c r="C96" s="54"/>
      <c r="D96" s="54"/>
      <c r="E96" s="87" t="s">
        <v>333</v>
      </c>
      <c r="F96" s="54" t="s">
        <v>224</v>
      </c>
    </row>
    <row r="97" spans="2:6">
      <c r="B97" s="54"/>
      <c r="C97" s="54"/>
      <c r="D97" s="54"/>
      <c r="E97" s="75" t="str">
        <f t="shared" ref="E97:E100" si="3">IF(D97="","",""""&amp;C97&amp;" "&amp;IF(C97="[FOOTER RULE - STRICT]",D97,IF(RIGHT(D97,6)=" | "&amp;CHAR(34)&amp;" &amp;",D97,D97&amp;" | "&amp;CHAR(34)&amp;" &amp;")))</f>
        <v/>
      </c>
      <c r="F97" s="54" t="s">
        <v>224</v>
      </c>
    </row>
    <row r="98" spans="2:6">
      <c r="B98" s="54"/>
      <c r="C98" s="54"/>
      <c r="D98" s="54"/>
      <c r="E98" s="75" t="str">
        <f t="shared" si="3"/>
        <v/>
      </c>
      <c r="F98" s="54" t="s">
        <v>224</v>
      </c>
    </row>
    <row r="99" spans="2:6">
      <c r="B99" s="54"/>
      <c r="C99" s="54"/>
      <c r="D99" s="54"/>
      <c r="E99" s="75" t="str">
        <f t="shared" si="3"/>
        <v/>
      </c>
      <c r="F99" s="54" t="s">
        <v>224</v>
      </c>
    </row>
    <row r="100" spans="2:6">
      <c r="B100" s="54"/>
      <c r="C100" s="54"/>
      <c r="D100" s="54"/>
      <c r="E100" s="75"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3" customWidth="1"/>
    <col min="6" max="6" width="4" customWidth="1"/>
  </cols>
  <sheetData>
    <row r="2" spans="2:29" ht="36">
      <c r="B2" s="76" t="s">
        <v>437</v>
      </c>
      <c r="D2" s="79" t="s">
        <v>410</v>
      </c>
      <c r="H2" s="80"/>
      <c r="T2" s="80"/>
    </row>
    <row r="3" spans="2:29">
      <c r="B3" s="74" t="s">
        <v>221</v>
      </c>
      <c r="C3" s="74" t="s">
        <v>576</v>
      </c>
      <c r="D3" s="74" t="s">
        <v>577</v>
      </c>
      <c r="E3" s="86" t="s">
        <v>228</v>
      </c>
      <c r="F3" s="4" t="s">
        <v>224</v>
      </c>
      <c r="AC3" t="s">
        <v>224</v>
      </c>
    </row>
    <row r="4" spans="2:29">
      <c r="B4" s="73" t="s">
        <v>222</v>
      </c>
      <c r="C4" s="54" t="s">
        <v>160</v>
      </c>
      <c r="D4" s="88" t="s">
        <v>335</v>
      </c>
      <c r="E4" s="75" t="str">
        <f t="shared" ref="E4:E39" si="0">IF(D4="","",""""&amp;C4&amp;" "&amp;IF(C4="[FOOTER RULE - STRICT]",D4,IF(RIGHT(D4,6)=" | "&amp;CHAR(34)&amp;" &amp;",D4,D4&amp;" | "&amp;CHAR(34)&amp;" &amp;")))</f>
        <v>"[ROLE] Tech Lead | " &amp;</v>
      </c>
      <c r="F4" s="54" t="s">
        <v>224</v>
      </c>
    </row>
    <row r="5" spans="2:29">
      <c r="B5" s="73" t="s">
        <v>222</v>
      </c>
      <c r="C5" s="54" t="s">
        <v>162</v>
      </c>
      <c r="D5" s="88" t="s">
        <v>388</v>
      </c>
      <c r="E5" s="75" t="str">
        <f t="shared" si="0"/>
        <v>"[TASK] Provide intentionally messy but functional code for learning debugging and improvement | " &amp;</v>
      </c>
      <c r="F5" s="54" t="s">
        <v>224</v>
      </c>
    </row>
    <row r="6" spans="2:29">
      <c r="B6" s="73" t="s">
        <v>222</v>
      </c>
      <c r="C6" s="54" t="s">
        <v>164</v>
      </c>
      <c r="D6" s="88" t="s">
        <v>165</v>
      </c>
      <c r="E6" s="75" t="str">
        <f t="shared" si="0"/>
        <v>"[TOPIC] " &amp; I9 &amp; " | " &amp;</v>
      </c>
      <c r="F6" s="54" t="s">
        <v>224</v>
      </c>
    </row>
    <row r="7" spans="2:29">
      <c r="B7" s="73" t="s">
        <v>222</v>
      </c>
      <c r="C7" s="54" t="s">
        <v>166</v>
      </c>
      <c r="D7" s="88" t="s">
        <v>167</v>
      </c>
      <c r="E7" s="75" t="str">
        <f t="shared" si="0"/>
        <v>"[LEVEL] " &amp; G9 &amp; " | " &amp;</v>
      </c>
      <c r="F7" s="54" t="s">
        <v>224</v>
      </c>
    </row>
    <row r="8" spans="2:29">
      <c r="B8" s="73" t="s">
        <v>222</v>
      </c>
      <c r="C8" s="54" t="s">
        <v>168</v>
      </c>
      <c r="D8" s="88" t="s">
        <v>275</v>
      </c>
      <c r="E8" s="75" t="str">
        <f t="shared" si="0"/>
        <v>"[COUNT] " &amp; D9 &amp; " challenges | " &amp;</v>
      </c>
      <c r="F8" s="54" t="s">
        <v>224</v>
      </c>
    </row>
    <row r="9" spans="2:29">
      <c r="B9" s="73" t="s">
        <v>222</v>
      </c>
      <c r="C9" s="54" t="s">
        <v>229</v>
      </c>
      <c r="D9" s="88" t="s">
        <v>266</v>
      </c>
      <c r="E9" s="75" t="str">
        <f t="shared" si="0"/>
        <v>"[LIBRARY BEING LEARNED] " &amp; $I$3 &amp; " | " &amp;</v>
      </c>
      <c r="F9" s="54" t="s">
        <v>224</v>
      </c>
    </row>
    <row r="10" spans="2:29">
      <c r="B10" s="73" t="s">
        <v>222</v>
      </c>
      <c r="C10" s="54" t="s">
        <v>225</v>
      </c>
      <c r="D10" s="88"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5"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3" t="s">
        <v>222</v>
      </c>
      <c r="C11" s="54" t="s">
        <v>170</v>
      </c>
      <c r="D11" s="88" t="s">
        <v>389</v>
      </c>
      <c r="E11" s="75" t="str">
        <f t="shared" si="0"/>
        <v>"[PERSONA RULE] Act as a Tech Lead. A junior wrote this working but messy code. Tone: professional but exhausted by the code quality | " &amp;</v>
      </c>
      <c r="F11" s="54" t="s">
        <v>224</v>
      </c>
    </row>
    <row r="12" spans="2:29">
      <c r="B12" s="73" t="s">
        <v>222</v>
      </c>
      <c r="C12" s="54" t="s">
        <v>172</v>
      </c>
      <c r="D12" s="88" t="s">
        <v>390</v>
      </c>
      <c r="E12" s="75"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3" t="s">
        <v>222</v>
      </c>
      <c r="C13" s="54" t="s">
        <v>215</v>
      </c>
      <c r="D13" s="88" t="s">
        <v>587</v>
      </c>
      <c r="E13" s="75"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1" t="s">
        <v>222</v>
      </c>
      <c r="C14" s="54" t="s">
        <v>488</v>
      </c>
      <c r="D14" s="88" t="s">
        <v>480</v>
      </c>
      <c r="E14" s="75"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1" t="s">
        <v>223</v>
      </c>
      <c r="C15" s="54" t="s">
        <v>230</v>
      </c>
      <c r="D15" s="88"/>
      <c r="E15" s="75" t="str">
        <f t="shared" si="0"/>
        <v/>
      </c>
      <c r="F15" s="54" t="s">
        <v>224</v>
      </c>
    </row>
    <row r="16" spans="2:29">
      <c r="B16" s="81" t="s">
        <v>223</v>
      </c>
      <c r="C16" s="54" t="s">
        <v>230</v>
      </c>
      <c r="D16" s="88"/>
      <c r="E16" s="75" t="str">
        <f t="shared" si="0"/>
        <v/>
      </c>
      <c r="F16" s="54" t="s">
        <v>224</v>
      </c>
    </row>
    <row r="17" spans="2:6">
      <c r="B17" s="81" t="s">
        <v>223</v>
      </c>
      <c r="C17" s="54" t="s">
        <v>230</v>
      </c>
      <c r="D17" s="88"/>
      <c r="E17" s="75" t="str">
        <f t="shared" si="0"/>
        <v/>
      </c>
      <c r="F17" s="54" t="s">
        <v>224</v>
      </c>
    </row>
    <row r="18" spans="2:6">
      <c r="B18" s="54" t="s">
        <v>270</v>
      </c>
      <c r="C18" s="54" t="s">
        <v>180</v>
      </c>
      <c r="D18" s="88" t="s">
        <v>391</v>
      </c>
      <c r="E18" s="75" t="str">
        <f t="shared" si="0"/>
        <v>"[CODE QUALITY RULE] Code MUST be executable and correct BUT intentionally messy, inconsistent, or suboptimal | " &amp;</v>
      </c>
      <c r="F18" s="54" t="s">
        <v>224</v>
      </c>
    </row>
    <row r="19" spans="2:6">
      <c r="B19" s="54" t="s">
        <v>270</v>
      </c>
      <c r="C19" s="54" t="s">
        <v>392</v>
      </c>
      <c r="D19" s="88" t="s">
        <v>393</v>
      </c>
      <c r="E19" s="75"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270</v>
      </c>
      <c r="C20" s="54" t="s">
        <v>394</v>
      </c>
      <c r="D20" s="88" t="s">
        <v>395</v>
      </c>
      <c r="E20" s="75" t="str">
        <f t="shared" si="0"/>
        <v>"[STYLE INCONSISTENCY RULE] Each challenge should feel like it was written at a different time with different formatting styles | " &amp;</v>
      </c>
      <c r="F20" s="54" t="s">
        <v>224</v>
      </c>
    </row>
    <row r="21" spans="2:6">
      <c r="B21" s="54" t="s">
        <v>270</v>
      </c>
      <c r="C21" s="54" t="s">
        <v>188</v>
      </c>
      <c r="D21" s="88" t="s">
        <v>659</v>
      </c>
      <c r="E21" s="75" t="str">
        <f t="shared" si="0"/>
        <v>"[FILE HANDLING RULE] Use correct loaders and enforce encoding='utf-8' and newline='' when applicable if the programming language supports it. | " &amp;</v>
      </c>
      <c r="F21" s="54" t="s">
        <v>224</v>
      </c>
    </row>
    <row r="22" spans="2:6">
      <c r="B22" s="54" t="s">
        <v>270</v>
      </c>
      <c r="C22" s="54" t="s">
        <v>189</v>
      </c>
      <c r="D22" s="88" t="s">
        <v>658</v>
      </c>
      <c r="E22" s="75" t="str">
        <f t="shared" si="0"/>
        <v>"[DATA TYPE RULE] Explicit casting required before calculations when the programming language requires it. | " &amp;</v>
      </c>
      <c r="F22" s="54" t="s">
        <v>224</v>
      </c>
    </row>
    <row r="23" spans="2:6">
      <c r="B23" s="54" t="s">
        <v>270</v>
      </c>
      <c r="C23" s="54" t="s">
        <v>190</v>
      </c>
      <c r="D23" s="88" t="s">
        <v>396</v>
      </c>
      <c r="E23" s="75" t="str">
        <f t="shared" si="0"/>
        <v>"[DATA ROBUSTNESS RULE] Handle missing, malformed, or inconsistent data safely | " &amp;</v>
      </c>
      <c r="F23" s="54" t="s">
        <v>224</v>
      </c>
    </row>
    <row r="24" spans="2:6">
      <c r="B24" s="54" t="s">
        <v>270</v>
      </c>
      <c r="C24" s="54" t="s">
        <v>191</v>
      </c>
      <c r="D24" s="88" t="s">
        <v>657</v>
      </c>
      <c r="E24" s="75" t="str">
        <f t="shared" si="0"/>
        <v>"[BOOLEAN HANDLING RULE] Normalize boolean values before comparison when the programming language requires it. | " &amp;</v>
      </c>
      <c r="F24" s="54" t="s">
        <v>224</v>
      </c>
    </row>
    <row r="25" spans="2:6">
      <c r="B25" s="54" t="s">
        <v>270</v>
      </c>
      <c r="C25" s="54" t="s">
        <v>192</v>
      </c>
      <c r="D25" s="88" t="s">
        <v>397</v>
      </c>
      <c r="E25" s="75" t="str">
        <f t="shared" si="0"/>
        <v>"[DATA CONSISTENCY RULE] Respect dataset schema | " &amp;</v>
      </c>
      <c r="F25" s="54" t="s">
        <v>224</v>
      </c>
    </row>
    <row r="26" spans="2:6">
      <c r="B26" s="54" t="s">
        <v>270</v>
      </c>
      <c r="C26" s="54" t="s">
        <v>207</v>
      </c>
      <c r="D26" s="88" t="s">
        <v>279</v>
      </c>
      <c r="E26" s="75" t="str">
        <f t="shared" si="0"/>
        <v>"[FORMAT RULE] Only valid markdown code blocks allowed | " &amp;</v>
      </c>
      <c r="F26" s="54" t="s">
        <v>224</v>
      </c>
    </row>
    <row r="27" spans="2:6">
      <c r="B27" s="54" t="s">
        <v>270</v>
      </c>
      <c r="C27" s="54" t="s">
        <v>209</v>
      </c>
      <c r="D27" s="88" t="s">
        <v>280</v>
      </c>
      <c r="E27" s="75" t="str">
        <f t="shared" si="0"/>
        <v>"[LANGUAGE TAG RULE] ALWAYS label markdown code blocks with the correct underlying programming language (e.g., python, javascript, sql) | " &amp;</v>
      </c>
      <c r="F27" s="54" t="s">
        <v>224</v>
      </c>
    </row>
    <row r="28" spans="2:6">
      <c r="B28" s="54" t="s">
        <v>270</v>
      </c>
      <c r="C28" s="54" t="s">
        <v>211</v>
      </c>
      <c r="D28" s="88" t="s">
        <v>398</v>
      </c>
      <c r="E28" s="75" t="str">
        <f t="shared" si="0"/>
        <v>"[OUTPUT FORMAT RULE] Monetary values formatted with '$', commas, 2 decimals | " &amp;</v>
      </c>
      <c r="F28" s="54" t="s">
        <v>224</v>
      </c>
    </row>
    <row r="29" spans="2:6">
      <c r="B29" s="54" t="s">
        <v>270</v>
      </c>
      <c r="C29" s="54" t="s">
        <v>216</v>
      </c>
      <c r="D29" s="88" t="s">
        <v>399</v>
      </c>
      <c r="E29" s="75" t="str">
        <f t="shared" si="0"/>
        <v>"[OUTPUT] Only header, dataset summary or statement (if any), intro, challenges, code, outputs, and footer | " &amp;</v>
      </c>
      <c r="F29" s="54" t="s">
        <v>224</v>
      </c>
    </row>
    <row r="30" spans="2:6">
      <c r="B30" s="54" t="s">
        <v>270</v>
      </c>
      <c r="C30" s="54" t="s">
        <v>174</v>
      </c>
      <c r="D30" s="88" t="s">
        <v>339</v>
      </c>
      <c r="E30" s="75"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270</v>
      </c>
      <c r="C31" s="54" t="s">
        <v>175</v>
      </c>
      <c r="D31" s="88" t="s">
        <v>400</v>
      </c>
      <c r="E31" s="75" t="str">
        <f t="shared" si="0"/>
        <v>"[DATA SUMMARY FORMAT RULE] When a dataset is present, you MUST display IMMEDIATELY AFTER THE HEADER: Dataset Summary: - File Type: - Columns / Fields: - Data Types: - Notes: | " &amp;</v>
      </c>
      <c r="F31" s="54" t="s">
        <v>224</v>
      </c>
    </row>
    <row r="32" spans="2:6">
      <c r="B32" s="54" t="s">
        <v>270</v>
      </c>
      <c r="C32" s="54" t="s">
        <v>187</v>
      </c>
      <c r="D32" s="88" t="s">
        <v>401</v>
      </c>
      <c r="E32" s="75"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270</v>
      </c>
      <c r="C33" s="54" t="s">
        <v>177</v>
      </c>
      <c r="D33" s="88" t="s">
        <v>402</v>
      </c>
      <c r="E33" s="75"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270</v>
      </c>
      <c r="C34" s="54" t="s">
        <v>403</v>
      </c>
      <c r="D34" s="88" t="s">
        <v>404</v>
      </c>
      <c r="E34" s="75" t="str">
        <f t="shared" si="0"/>
        <v>"[REVIEW INTENT RULE] The user is expected to review, identify issues, and refactor the code to production-level quality | " &amp;</v>
      </c>
      <c r="F34" s="54" t="s">
        <v>224</v>
      </c>
    </row>
    <row r="35" spans="2:6">
      <c r="B35" s="54" t="s">
        <v>270</v>
      </c>
      <c r="C35" s="54" t="s">
        <v>178</v>
      </c>
      <c r="D35" s="88" t="s">
        <v>405</v>
      </c>
      <c r="E35" s="75"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270</v>
      </c>
      <c r="C36" s="54" t="s">
        <v>194</v>
      </c>
      <c r="D36" s="88" t="s">
        <v>406</v>
      </c>
      <c r="E36" s="75" t="str">
        <f t="shared" si="0"/>
        <v>"[SUPPORT FILES RULE] If env/config is used, include: 1. Instructional sentence 2. File content in markdown code block 3. BEFORE the main code | " &amp;</v>
      </c>
      <c r="F36" s="54" t="s">
        <v>224</v>
      </c>
    </row>
    <row r="37" spans="2:6">
      <c r="B37" s="54" t="s">
        <v>270</v>
      </c>
      <c r="C37" s="54" t="s">
        <v>195</v>
      </c>
      <c r="D37" s="88" t="s">
        <v>407</v>
      </c>
      <c r="E37" s="75" t="str">
        <f t="shared" si="0"/>
        <v>"[DIFFICULTY RULE] Complexity MUST match level | " &amp;</v>
      </c>
      <c r="F37" s="54" t="s">
        <v>224</v>
      </c>
    </row>
    <row r="38" spans="2:6">
      <c r="B38" s="54" t="s">
        <v>270</v>
      </c>
      <c r="C38" s="54" t="s">
        <v>408</v>
      </c>
      <c r="D38" s="88" t="s">
        <v>409</v>
      </c>
      <c r="E38" s="75" t="str">
        <f t="shared" si="0"/>
        <v>"[DIFFICULTY CONSISTENCY RULE] All challenges MUST have similar complexity and length, even if coding styles differ | " &amp;</v>
      </c>
      <c r="F38" s="54" t="s">
        <v>224</v>
      </c>
    </row>
    <row r="39" spans="2:6">
      <c r="B39" s="54" t="s">
        <v>270</v>
      </c>
      <c r="C39" s="54" t="s">
        <v>220</v>
      </c>
      <c r="D39" s="88" t="s">
        <v>363</v>
      </c>
      <c r="E39" s="75"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88"/>
      <c r="E40" s="86" t="s">
        <v>411</v>
      </c>
      <c r="F40" s="54" t="s">
        <v>224</v>
      </c>
    </row>
    <row r="41" spans="2:6">
      <c r="B41" s="54"/>
      <c r="C41" s="54"/>
      <c r="D41" s="88"/>
      <c r="E41" s="75"/>
      <c r="F41" s="54"/>
    </row>
    <row r="42" spans="2:6">
      <c r="B42" s="72"/>
      <c r="C42" s="72"/>
      <c r="E42" s="84"/>
    </row>
    <row r="43" spans="2:6">
      <c r="B43" s="72"/>
      <c r="C43" s="72"/>
      <c r="E43" s="84"/>
    </row>
    <row r="44" spans="2:6" ht="36">
      <c r="B44" s="77" t="s">
        <v>436</v>
      </c>
      <c r="C44" s="72"/>
      <c r="E44" s="84"/>
    </row>
    <row r="45" spans="2:6">
      <c r="B45" s="74" t="s">
        <v>263</v>
      </c>
      <c r="C45" s="74" t="s">
        <v>576</v>
      </c>
      <c r="D45" s="74" t="s">
        <v>577</v>
      </c>
      <c r="E45" s="86" t="s">
        <v>264</v>
      </c>
      <c r="F45" s="32" t="s">
        <v>224</v>
      </c>
    </row>
    <row r="46" spans="2:6">
      <c r="B46" s="54" t="s">
        <v>222</v>
      </c>
      <c r="C46" s="54" t="s">
        <v>160</v>
      </c>
      <c r="D46" s="88" t="s">
        <v>335</v>
      </c>
      <c r="E46" s="75" t="str">
        <f>IF(D46="","",""""&amp;C46&amp;" "&amp;IF(C46="[FOOTER RULE - STRICT]",D46,IF(RIGHT(D46,6)=" | "&amp;CHAR(34)&amp;" &amp;",D46,D46&amp;" | "&amp;CHAR(34)&amp;" &amp;")))</f>
        <v>"[ROLE] Tech Lead | " &amp;</v>
      </c>
      <c r="F46" s="32" t="s">
        <v>224</v>
      </c>
    </row>
    <row r="47" spans="2:6">
      <c r="B47" s="54" t="s">
        <v>222</v>
      </c>
      <c r="C47" s="54" t="s">
        <v>162</v>
      </c>
      <c r="D47" s="88" t="s">
        <v>412</v>
      </c>
      <c r="E47" s="75"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310</v>
      </c>
      <c r="D48" s="88" t="s">
        <v>165</v>
      </c>
      <c r="E48" s="75" t="str">
        <f t="shared" si="1"/>
        <v>"[PROJECT] " &amp; I9 &amp; " | " &amp;</v>
      </c>
      <c r="F48" s="32" t="s">
        <v>224</v>
      </c>
    </row>
    <row r="49" spans="2:6">
      <c r="B49" s="54" t="s">
        <v>222</v>
      </c>
      <c r="C49" s="54" t="s">
        <v>252</v>
      </c>
      <c r="D49" s="88" t="s">
        <v>931</v>
      </c>
      <c r="E49" s="75" t="str">
        <f t="shared" si="1"/>
        <v>"[TOPICS USED] " &amp; A9 &amp; " | " &amp;</v>
      </c>
      <c r="F49" s="32" t="s">
        <v>224</v>
      </c>
    </row>
    <row r="50" spans="2:6">
      <c r="B50" s="54" t="s">
        <v>222</v>
      </c>
      <c r="C50" s="54" t="s">
        <v>166</v>
      </c>
      <c r="D50" s="88" t="s">
        <v>167</v>
      </c>
      <c r="E50" s="75" t="str">
        <f t="shared" si="1"/>
        <v>"[LEVEL] " &amp; G9 &amp; " | " &amp;</v>
      </c>
      <c r="F50" s="32" t="s">
        <v>224</v>
      </c>
    </row>
    <row r="51" spans="2:6">
      <c r="B51" s="54" t="s">
        <v>222</v>
      </c>
      <c r="C51" s="54" t="s">
        <v>170</v>
      </c>
      <c r="D51" s="88" t="s">
        <v>413</v>
      </c>
      <c r="E51" s="75" t="str">
        <f t="shared" si="1"/>
        <v>"[PERSONA RULE] Act as a Tech Lead. A junior wrote this working but messy code. Tone: professional but exhausted | " &amp;</v>
      </c>
      <c r="F51" s="32" t="s">
        <v>224</v>
      </c>
    </row>
    <row r="52" spans="2:6">
      <c r="B52" s="54" t="s">
        <v>222</v>
      </c>
      <c r="C52" s="54" t="s">
        <v>215</v>
      </c>
      <c r="D52" s="88" t="s">
        <v>588</v>
      </c>
      <c r="E52" s="75"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88" t="s">
        <v>266</v>
      </c>
      <c r="E53" s="75" t="str">
        <f t="shared" si="1"/>
        <v>"[LIBRARY BEING LEARNED] " &amp; $I$3 &amp; " | " &amp;</v>
      </c>
      <c r="F53" s="32" t="s">
        <v>224</v>
      </c>
    </row>
    <row r="54" spans="2:6">
      <c r="B54" s="73" t="s">
        <v>222</v>
      </c>
      <c r="C54" s="54" t="s">
        <v>225</v>
      </c>
      <c r="D54" s="88"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5"/>
      <c r="F54" s="32" t="s">
        <v>224</v>
      </c>
    </row>
    <row r="55" spans="2:6">
      <c r="B55" s="54" t="s">
        <v>222</v>
      </c>
      <c r="C55" s="54" t="s">
        <v>172</v>
      </c>
      <c r="D55" s="88" t="s">
        <v>253</v>
      </c>
      <c r="E55" s="75"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488</v>
      </c>
      <c r="D56" s="88" t="s">
        <v>480</v>
      </c>
      <c r="E56" s="75"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88"/>
      <c r="E57" s="75" t="str">
        <f t="shared" si="1"/>
        <v/>
      </c>
      <c r="F57" s="32" t="s">
        <v>224</v>
      </c>
    </row>
    <row r="58" spans="2:6">
      <c r="B58" s="54" t="s">
        <v>223</v>
      </c>
      <c r="C58" s="54" t="s">
        <v>230</v>
      </c>
      <c r="D58" s="88"/>
      <c r="E58" s="75" t="str">
        <f t="shared" si="1"/>
        <v/>
      </c>
      <c r="F58" s="32" t="s">
        <v>224</v>
      </c>
    </row>
    <row r="59" spans="2:6">
      <c r="B59" s="54" t="s">
        <v>223</v>
      </c>
      <c r="C59" s="54" t="s">
        <v>230</v>
      </c>
      <c r="D59" s="88"/>
      <c r="E59" s="75" t="str">
        <f t="shared" si="1"/>
        <v/>
      </c>
      <c r="F59" s="32" t="s">
        <v>224</v>
      </c>
    </row>
    <row r="60" spans="2:6">
      <c r="B60" s="54" t="s">
        <v>270</v>
      </c>
      <c r="C60" s="54" t="s">
        <v>180</v>
      </c>
      <c r="D60" s="88" t="s">
        <v>414</v>
      </c>
      <c r="E60" s="75" t="str">
        <f t="shared" si="1"/>
        <v>"[CODE QUALITY RULE] Code MUST be correct and executable but not perfectly clean | " &amp;</v>
      </c>
      <c r="F60" s="32" t="s">
        <v>224</v>
      </c>
    </row>
    <row r="61" spans="2:6">
      <c r="B61" s="54" t="s">
        <v>270</v>
      </c>
      <c r="C61" s="54" t="s">
        <v>392</v>
      </c>
      <c r="D61" s="88" t="s">
        <v>415</v>
      </c>
      <c r="E61" s="75"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270</v>
      </c>
      <c r="C62" s="54" t="s">
        <v>190</v>
      </c>
      <c r="D62" s="88" t="s">
        <v>416</v>
      </c>
      <c r="E62" s="75" t="str">
        <f t="shared" si="1"/>
        <v>"[DATA ROBUSTNESS RULE] Handle real-world data safely | " &amp;</v>
      </c>
      <c r="F62" s="32" t="s">
        <v>224</v>
      </c>
    </row>
    <row r="63" spans="2:6">
      <c r="B63" s="54" t="s">
        <v>270</v>
      </c>
      <c r="C63" s="54" t="s">
        <v>207</v>
      </c>
      <c r="D63" s="88" t="s">
        <v>279</v>
      </c>
      <c r="E63" s="75" t="str">
        <f t="shared" si="1"/>
        <v>"[FORMAT RULE] Only valid markdown code blocks allowed | " &amp;</v>
      </c>
      <c r="F63" s="32" t="s">
        <v>224</v>
      </c>
    </row>
    <row r="64" spans="2:6">
      <c r="B64" s="54" t="s">
        <v>270</v>
      </c>
      <c r="C64" s="54" t="s">
        <v>209</v>
      </c>
      <c r="D64" s="88" t="s">
        <v>280</v>
      </c>
      <c r="E64" s="75" t="str">
        <f t="shared" si="1"/>
        <v>"[LANGUAGE TAG RULE] ALWAYS label markdown code blocks with the correct underlying programming language (e.g., python, javascript, sql) | " &amp;</v>
      </c>
      <c r="F64" s="32" t="s">
        <v>224</v>
      </c>
    </row>
    <row r="65" spans="2:6">
      <c r="B65" s="54" t="s">
        <v>270</v>
      </c>
      <c r="C65" s="54" t="s">
        <v>174</v>
      </c>
      <c r="D65" s="88" t="s">
        <v>417</v>
      </c>
      <c r="E65" s="75"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270</v>
      </c>
      <c r="C66" s="54" t="s">
        <v>187</v>
      </c>
      <c r="D66" s="88" t="s">
        <v>418</v>
      </c>
      <c r="E66" s="75"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270</v>
      </c>
      <c r="C67" s="54" t="s">
        <v>177</v>
      </c>
      <c r="D67" s="88" t="s">
        <v>419</v>
      </c>
      <c r="E67" s="75" t="str">
        <f t="shared" si="1"/>
        <v>"[OUTPUT CONTRACT] EXACTLY 1 project. Structure MUST be: 1. Tech Lead Intro Email 2. Project: Objective (max 6 lines), Expected Output (code block), Dirty Code | " &amp;</v>
      </c>
      <c r="F67" s="32" t="s">
        <v>224</v>
      </c>
    </row>
    <row r="68" spans="2:6">
      <c r="B68" s="54" t="s">
        <v>270</v>
      </c>
      <c r="C68" s="54" t="s">
        <v>403</v>
      </c>
      <c r="D68" s="88" t="s">
        <v>420</v>
      </c>
      <c r="E68" s="75" t="str">
        <f t="shared" si="1"/>
        <v>"[REVIEW INTENT RULE] The user is expected to review and refactor the project to improve structure, readability, and maintainability | " &amp;</v>
      </c>
      <c r="F68" s="32" t="s">
        <v>224</v>
      </c>
    </row>
    <row r="69" spans="2:6">
      <c r="B69" s="54" t="s">
        <v>270</v>
      </c>
      <c r="C69" s="54" t="s">
        <v>178</v>
      </c>
      <c r="D69" s="88" t="s">
        <v>421</v>
      </c>
      <c r="E69" s="75"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270</v>
      </c>
      <c r="C70" s="54" t="s">
        <v>194</v>
      </c>
      <c r="D70" s="88" t="s">
        <v>422</v>
      </c>
      <c r="E70" s="75" t="str">
        <f t="shared" si="1"/>
        <v>"[SUPPORT FILES RULE] Include config files before code if needed | " &amp;</v>
      </c>
      <c r="F70" s="32" t="s">
        <v>224</v>
      </c>
    </row>
    <row r="71" spans="2:6">
      <c r="B71" s="54" t="s">
        <v>270</v>
      </c>
      <c r="C71" s="54" t="s">
        <v>258</v>
      </c>
      <c r="D71" s="88" t="s">
        <v>423</v>
      </c>
      <c r="E71" s="75" t="str">
        <f t="shared" si="1"/>
        <v>"[EXECUTION RULE] Code MUST run and produce correct output | " &amp;</v>
      </c>
      <c r="F71" s="32" t="s">
        <v>224</v>
      </c>
    </row>
    <row r="72" spans="2:6">
      <c r="B72" s="54" t="s">
        <v>270</v>
      </c>
      <c r="C72" s="54" t="s">
        <v>212</v>
      </c>
      <c r="D72" s="88" t="s">
        <v>424</v>
      </c>
      <c r="E72" s="75" t="str">
        <f t="shared" si="1"/>
        <v>"[CONSISTENCY RULE] Project must match objective | " &amp;</v>
      </c>
      <c r="F72" s="32" t="s">
        <v>224</v>
      </c>
    </row>
    <row r="73" spans="2:6">
      <c r="B73" s="54" t="s">
        <v>270</v>
      </c>
      <c r="C73" s="54" t="s">
        <v>216</v>
      </c>
      <c r="D73" s="88" t="s">
        <v>425</v>
      </c>
      <c r="E73" s="75" t="str">
        <f t="shared" si="1"/>
        <v>"[OUTPUT] Only header, dataset summary or statement (if any), intro email, objective, expected output, code, and footer | " &amp;</v>
      </c>
      <c r="F73" s="32" t="s">
        <v>224</v>
      </c>
    </row>
    <row r="74" spans="2:6">
      <c r="B74" s="54" t="s">
        <v>270</v>
      </c>
      <c r="C74" s="54" t="s">
        <v>220</v>
      </c>
      <c r="D74" s="88" t="s">
        <v>377</v>
      </c>
      <c r="E74" s="75"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88"/>
      <c r="E75" s="75" t="str">
        <f t="shared" si="1"/>
        <v/>
      </c>
      <c r="F75" s="32" t="s">
        <v>224</v>
      </c>
    </row>
    <row r="76" spans="2:6">
      <c r="B76" s="54"/>
      <c r="C76" s="54"/>
      <c r="D76" s="88"/>
      <c r="E76" s="75" t="str">
        <f t="shared" si="1"/>
        <v/>
      </c>
      <c r="F76" s="32" t="s">
        <v>224</v>
      </c>
    </row>
    <row r="77" spans="2:6">
      <c r="E77" s="84"/>
      <c r="F77" t="s">
        <v>224</v>
      </c>
    </row>
    <row r="79" spans="2:6" ht="36">
      <c r="B79" s="78" t="s">
        <v>435</v>
      </c>
    </row>
    <row r="80" spans="2:6">
      <c r="B80" s="74" t="s">
        <v>221</v>
      </c>
      <c r="C80" s="74" t="s">
        <v>576</v>
      </c>
      <c r="D80" s="74" t="s">
        <v>577</v>
      </c>
      <c r="E80" s="87" t="s">
        <v>234</v>
      </c>
      <c r="F80" s="54" t="s">
        <v>224</v>
      </c>
    </row>
    <row r="81" spans="2:6">
      <c r="B81" s="54" t="s">
        <v>222</v>
      </c>
      <c r="C81" s="54" t="s">
        <v>426</v>
      </c>
      <c r="D81" s="88" t="s">
        <v>427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88" t="s">
        <v>428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88" t="s">
        <v>935</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88" t="s">
        <v>429</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88" t="s">
        <v>266</v>
      </c>
      <c r="E85" s="17" t="str">
        <f t="shared" si="2"/>
        <v>"[LIBRARY BEING LEARNED] " &amp; $I$3 &amp; " | " &amp;</v>
      </c>
      <c r="F85" s="54" t="s">
        <v>224</v>
      </c>
    </row>
    <row r="86" spans="2:6">
      <c r="B86" s="54" t="s">
        <v>222</v>
      </c>
      <c r="C86" s="54" t="s">
        <v>172</v>
      </c>
      <c r="D86" s="88"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88"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88" t="s">
        <v>589</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88"/>
      <c r="E89" s="17" t="str">
        <f t="shared" si="2"/>
        <v/>
      </c>
      <c r="F89" s="54" t="s">
        <v>224</v>
      </c>
    </row>
    <row r="90" spans="2:6">
      <c r="B90" s="54" t="s">
        <v>223</v>
      </c>
      <c r="C90" s="54" t="s">
        <v>230</v>
      </c>
      <c r="D90" s="88"/>
      <c r="E90" s="17" t="str">
        <f t="shared" si="2"/>
        <v/>
      </c>
      <c r="F90" s="54" t="s">
        <v>224</v>
      </c>
    </row>
    <row r="91" spans="2:6">
      <c r="B91" s="54" t="s">
        <v>223</v>
      </c>
      <c r="C91" s="54" t="s">
        <v>243</v>
      </c>
      <c r="D91" s="88"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270</v>
      </c>
      <c r="C92" s="54" t="s">
        <v>238</v>
      </c>
      <c r="D92" s="88" t="s">
        <v>430</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270</v>
      </c>
      <c r="C93" s="54" t="s">
        <v>240</v>
      </c>
      <c r="D93" s="88" t="s">
        <v>431</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270</v>
      </c>
      <c r="C94" s="54" t="s">
        <v>241</v>
      </c>
      <c r="D94" s="88" t="s">
        <v>432</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270</v>
      </c>
      <c r="C95" s="54" t="s">
        <v>244</v>
      </c>
      <c r="D95" s="88" t="s">
        <v>433</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270</v>
      </c>
      <c r="C96" s="54" t="s">
        <v>327</v>
      </c>
      <c r="D96" s="88" t="s">
        <v>497</v>
      </c>
      <c r="E96" s="17" t="str">
        <f t="shared" si="2"/>
        <v>"[FOOTER RULE] End your response with: '--- ⚡ *Coding5s Mentor System — Eliminating Technical Debt with Elegance*'",</v>
      </c>
      <c r="F96" s="54" t="s">
        <v>224</v>
      </c>
    </row>
    <row r="97" spans="2:6">
      <c r="B97" s="54"/>
      <c r="C97" s="54"/>
      <c r="D97" s="88"/>
      <c r="E97" s="86" t="s">
        <v>434</v>
      </c>
      <c r="F97" s="54" t="s">
        <v>224</v>
      </c>
    </row>
    <row r="98" spans="2:6">
      <c r="B98" s="54"/>
      <c r="C98" s="54"/>
      <c r="D98" s="88"/>
      <c r="E98" s="75" t="str">
        <f t="shared" ref="E98:E100" si="3">IF(D98="","",""""&amp;C98&amp;" "&amp;IF(C98="[FOOTER RULE - STRICT]",D98,IF(RIGHT(D98,6)=" | "&amp;CHAR(34)&amp;" &amp;",D98,D98&amp;" | "&amp;CHAR(34)&amp;" &amp;")))</f>
        <v/>
      </c>
      <c r="F98" s="54" t="s">
        <v>224</v>
      </c>
    </row>
    <row r="99" spans="2:6">
      <c r="B99" s="54"/>
      <c r="C99" s="54"/>
      <c r="D99" s="88"/>
      <c r="E99" s="75" t="str">
        <f t="shared" si="3"/>
        <v/>
      </c>
      <c r="F99" s="54" t="s">
        <v>224</v>
      </c>
    </row>
    <row r="100" spans="2:6">
      <c r="B100" s="54"/>
      <c r="C100" s="54"/>
      <c r="D100" s="88"/>
      <c r="E100" s="75"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3" customWidth="1"/>
    <col min="6" max="6" width="4" customWidth="1"/>
  </cols>
  <sheetData>
    <row r="2" spans="2:29" ht="36">
      <c r="B2" s="76" t="s">
        <v>446</v>
      </c>
      <c r="D2" s="79" t="s">
        <v>447</v>
      </c>
      <c r="H2" s="80"/>
      <c r="T2" s="80"/>
    </row>
    <row r="3" spans="2:29">
      <c r="B3" s="74" t="s">
        <v>221</v>
      </c>
      <c r="C3" s="74" t="s">
        <v>576</v>
      </c>
      <c r="D3" s="74" t="s">
        <v>577</v>
      </c>
      <c r="E3" s="86" t="s">
        <v>228</v>
      </c>
      <c r="F3" s="4" t="s">
        <v>224</v>
      </c>
      <c r="AC3" t="s">
        <v>224</v>
      </c>
    </row>
    <row r="4" spans="2:29">
      <c r="B4" s="73" t="s">
        <v>222</v>
      </c>
      <c r="C4" s="54" t="s">
        <v>160</v>
      </c>
      <c r="D4" s="89" t="s">
        <v>450</v>
      </c>
      <c r="E4" s="75" t="str">
        <f t="shared" ref="E4:E41" si="0">IF(D4="","",""""&amp;C4&amp;" "&amp;IF(C4="[FOOTER RULE - STRICT]",D4,IF(RIGHT(D4,6)=" | "&amp;CHAR(34)&amp;" &amp;",D4,D4&amp;" | "&amp;CHAR(34)&amp;" &amp;")))</f>
        <v>"[ROLE] Tech Product Manager assigning a " &amp; $I$2 &amp; " Jira Ticket | " &amp;</v>
      </c>
      <c r="F4" s="54" t="s">
        <v>224</v>
      </c>
    </row>
    <row r="5" spans="2:29">
      <c r="B5" s="73" t="s">
        <v>222</v>
      </c>
      <c r="C5" s="54" t="s">
        <v>162</v>
      </c>
      <c r="D5" s="89" t="s">
        <v>451</v>
      </c>
      <c r="E5" s="75" t="str">
        <f t="shared" si="0"/>
        <v>"[TASK] Provide a guided implementation exercise with full solution for learning purposes | " &amp;</v>
      </c>
      <c r="F5" s="54" t="s">
        <v>224</v>
      </c>
    </row>
    <row r="6" spans="2:29">
      <c r="B6" s="73" t="s">
        <v>222</v>
      </c>
      <c r="C6" s="54" t="s">
        <v>164</v>
      </c>
      <c r="D6" s="89" t="s">
        <v>165</v>
      </c>
      <c r="E6" s="75" t="str">
        <f t="shared" si="0"/>
        <v>"[TOPIC] " &amp; I9 &amp; " | " &amp;</v>
      </c>
      <c r="F6" s="54" t="s">
        <v>224</v>
      </c>
    </row>
    <row r="7" spans="2:29">
      <c r="B7" s="73" t="s">
        <v>222</v>
      </c>
      <c r="C7" s="54" t="s">
        <v>166</v>
      </c>
      <c r="D7" s="89" t="s">
        <v>167</v>
      </c>
      <c r="E7" s="75" t="str">
        <f t="shared" si="0"/>
        <v>"[LEVEL] " &amp; G9 &amp; " | " &amp;</v>
      </c>
      <c r="F7" s="54" t="s">
        <v>224</v>
      </c>
    </row>
    <row r="8" spans="2:29">
      <c r="B8" s="73" t="s">
        <v>222</v>
      </c>
      <c r="C8" s="54" t="s">
        <v>229</v>
      </c>
      <c r="D8" s="89" t="s">
        <v>266</v>
      </c>
      <c r="E8" s="75" t="str">
        <f t="shared" si="0"/>
        <v>"[LIBRARY BEING LEARNED] " &amp; $I$3 &amp; " | " &amp;</v>
      </c>
      <c r="F8" s="54" t="s">
        <v>224</v>
      </c>
    </row>
    <row r="9" spans="2:29">
      <c r="B9" s="73" t="s">
        <v>222</v>
      </c>
      <c r="C9" s="54" t="s">
        <v>225</v>
      </c>
      <c r="D9" s="89"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5"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3" t="s">
        <v>222</v>
      </c>
      <c r="C10" s="54" t="s">
        <v>170</v>
      </c>
      <c r="D10" s="89" t="s">
        <v>452</v>
      </c>
      <c r="E10" s="75" t="str">
        <f t="shared" si="0"/>
        <v>"[PERSONA RULE] Act as a professional Tech Product Manager writing clear Jira tickets | " &amp;</v>
      </c>
      <c r="F10" s="54" t="s">
        <v>224</v>
      </c>
    </row>
    <row r="11" spans="2:29">
      <c r="B11" s="73" t="s">
        <v>222</v>
      </c>
      <c r="C11" s="54" t="s">
        <v>172</v>
      </c>
      <c r="D11" s="89" t="s">
        <v>390</v>
      </c>
      <c r="E11" s="75"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3" t="s">
        <v>222</v>
      </c>
      <c r="C12" s="54" t="s">
        <v>488</v>
      </c>
      <c r="D12" s="89" t="s">
        <v>480</v>
      </c>
      <c r="E12" s="75"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3" t="s">
        <v>222</v>
      </c>
      <c r="C13" s="54" t="s">
        <v>215</v>
      </c>
      <c r="D13" s="89" t="s">
        <v>590</v>
      </c>
      <c r="E13" s="75"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1" t="s">
        <v>223</v>
      </c>
      <c r="C14" s="54" t="s">
        <v>230</v>
      </c>
      <c r="D14" s="89"/>
      <c r="E14" s="75" t="str">
        <f t="shared" si="0"/>
        <v/>
      </c>
      <c r="F14" s="54" t="s">
        <v>224</v>
      </c>
    </row>
    <row r="15" spans="2:29">
      <c r="B15" s="81" t="s">
        <v>223</v>
      </c>
      <c r="C15" s="54" t="s">
        <v>230</v>
      </c>
      <c r="D15" s="89"/>
      <c r="E15" s="75" t="str">
        <f t="shared" si="0"/>
        <v/>
      </c>
      <c r="F15" s="54" t="s">
        <v>224</v>
      </c>
    </row>
    <row r="16" spans="2:29">
      <c r="B16" s="54" t="s">
        <v>270</v>
      </c>
      <c r="C16" s="54" t="s">
        <v>666</v>
      </c>
      <c r="D16" s="89" t="s">
        <v>457</v>
      </c>
      <c r="E16" s="75"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270</v>
      </c>
      <c r="C17" s="54" t="s">
        <v>665</v>
      </c>
      <c r="D17" s="89" t="s">
        <v>667</v>
      </c>
      <c r="E17" s="75"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270</v>
      </c>
      <c r="C18" s="54" t="s">
        <v>180</v>
      </c>
      <c r="D18" s="89" t="s">
        <v>458</v>
      </c>
      <c r="E18" s="75" t="str">
        <f t="shared" si="0"/>
        <v>"[CODE QUALITY RULE] Code MUST be clean, readable, and production-like | " &amp;</v>
      </c>
      <c r="F18" s="54" t="s">
        <v>224</v>
      </c>
    </row>
    <row r="19" spans="2:6">
      <c r="B19" s="54" t="s">
        <v>270</v>
      </c>
      <c r="C19" s="54" t="s">
        <v>188</v>
      </c>
      <c r="D19" s="89" t="s">
        <v>664</v>
      </c>
      <c r="E19" s="75" t="str">
        <f t="shared" si="0"/>
        <v>"[FILE HANDLING RULE] Use correct loaders and enforce encoding='utf-8' and newline=' when applicable or supported by the programming language. | " &amp;</v>
      </c>
      <c r="F19" s="54" t="s">
        <v>224</v>
      </c>
    </row>
    <row r="20" spans="2:6">
      <c r="B20" s="54" t="s">
        <v>270</v>
      </c>
      <c r="C20" s="54" t="s">
        <v>189</v>
      </c>
      <c r="D20" s="89" t="s">
        <v>663</v>
      </c>
      <c r="E20" s="75" t="str">
        <f t="shared" si="0"/>
        <v>"[DATA TYPE RULE] Explicit casting required before calculations if the programming language requires it. | " &amp;</v>
      </c>
      <c r="F20" s="54" t="s">
        <v>224</v>
      </c>
    </row>
    <row r="21" spans="2:6">
      <c r="B21" s="54" t="s">
        <v>270</v>
      </c>
      <c r="C21" s="54" t="s">
        <v>190</v>
      </c>
      <c r="D21" s="89" t="s">
        <v>459</v>
      </c>
      <c r="E21" s="75" t="str">
        <f t="shared" si="0"/>
        <v>"[DATA ROBUSTNESS RULE] Handle missing or malformed data safely | " &amp;</v>
      </c>
      <c r="F21" s="54" t="s">
        <v>224</v>
      </c>
    </row>
    <row r="22" spans="2:6">
      <c r="B22" s="54" t="s">
        <v>270</v>
      </c>
      <c r="C22" s="54" t="s">
        <v>191</v>
      </c>
      <c r="D22" s="89" t="s">
        <v>662</v>
      </c>
      <c r="E22" s="75" t="str">
        <f t="shared" si="0"/>
        <v>"[BOOLEAN HANDLING RULE] Normalize boolean values before comparison if the programming language requires it. | " &amp;</v>
      </c>
      <c r="F22" s="54" t="s">
        <v>224</v>
      </c>
    </row>
    <row r="23" spans="2:6">
      <c r="B23" s="54" t="s">
        <v>270</v>
      </c>
      <c r="C23" s="54" t="s">
        <v>192</v>
      </c>
      <c r="D23" s="89" t="s">
        <v>397</v>
      </c>
      <c r="E23" s="75" t="str">
        <f t="shared" si="0"/>
        <v>"[DATA CONSISTENCY RULE] Respect dataset schema | " &amp;</v>
      </c>
      <c r="F23" s="54" t="s">
        <v>224</v>
      </c>
    </row>
    <row r="24" spans="2:6">
      <c r="B24" s="54" t="s">
        <v>270</v>
      </c>
      <c r="C24" s="54" t="s">
        <v>453</v>
      </c>
      <c r="D24" s="89" t="s">
        <v>454</v>
      </c>
      <c r="E24" s="75"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270</v>
      </c>
      <c r="C25" s="54" t="s">
        <v>174</v>
      </c>
      <c r="D25" s="89" t="s">
        <v>669</v>
      </c>
      <c r="E25" s="75"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270</v>
      </c>
      <c r="C26" s="54" t="s">
        <v>175</v>
      </c>
      <c r="D26" s="89" t="s">
        <v>400</v>
      </c>
      <c r="E26" s="75" t="str">
        <f t="shared" si="0"/>
        <v>"[DATA SUMMARY FORMAT RULE] When a dataset is present, you MUST display IMMEDIATELY AFTER THE HEADER: Dataset Summary: - File Type: - Columns / Fields: - Data Types: - Notes: | " &amp;</v>
      </c>
      <c r="F26" s="54" t="s">
        <v>224</v>
      </c>
    </row>
    <row r="27" spans="2:6">
      <c r="B27" s="54" t="s">
        <v>270</v>
      </c>
      <c r="C27" s="54" t="s">
        <v>177</v>
      </c>
      <c r="D27" s="89" t="s">
        <v>487</v>
      </c>
      <c r="E27" s="75"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270</v>
      </c>
      <c r="C28" s="54" t="s">
        <v>178</v>
      </c>
      <c r="D28" s="89" t="s">
        <v>455</v>
      </c>
      <c r="E28" s="75"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270</v>
      </c>
      <c r="C29" s="54" t="s">
        <v>298</v>
      </c>
      <c r="D29" s="89" t="s">
        <v>460</v>
      </c>
      <c r="E29" s="75"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270</v>
      </c>
      <c r="C30" s="54" t="s">
        <v>195</v>
      </c>
      <c r="D30" s="89" t="s">
        <v>407</v>
      </c>
      <c r="E30" s="75" t="str">
        <f t="shared" si="0"/>
        <v>"[DIFFICULTY RULE] Complexity MUST match level | " &amp;</v>
      </c>
      <c r="F30" s="54" t="s">
        <v>224</v>
      </c>
    </row>
    <row r="31" spans="2:6">
      <c r="B31" s="54" t="s">
        <v>270</v>
      </c>
      <c r="C31" s="54" t="s">
        <v>207</v>
      </c>
      <c r="D31" s="89" t="s">
        <v>279</v>
      </c>
      <c r="E31" s="75" t="str">
        <f t="shared" si="0"/>
        <v>"[FORMAT RULE] Only valid markdown code blocks allowed | " &amp;</v>
      </c>
      <c r="F31" s="54" t="s">
        <v>224</v>
      </c>
    </row>
    <row r="32" spans="2:6">
      <c r="B32" s="54" t="s">
        <v>270</v>
      </c>
      <c r="C32" s="54" t="s">
        <v>209</v>
      </c>
      <c r="D32" s="89" t="s">
        <v>280</v>
      </c>
      <c r="E32" s="75" t="str">
        <f t="shared" si="0"/>
        <v>"[LANGUAGE TAG RULE] ALWAYS label markdown code blocks with the correct underlying programming language (e.g., python, javascript, sql) | " &amp;</v>
      </c>
      <c r="F32" s="54" t="s">
        <v>224</v>
      </c>
    </row>
    <row r="33" spans="2:6">
      <c r="B33" s="54" t="s">
        <v>270</v>
      </c>
      <c r="C33" s="54" t="s">
        <v>216</v>
      </c>
      <c r="D33" s="89" t="s">
        <v>461</v>
      </c>
      <c r="E33" s="75" t="str">
        <f t="shared" si="0"/>
        <v>"[OUTPUT] Only header, dataset summary or statement (if any), the defined sections, and footer | " &amp;</v>
      </c>
      <c r="F33" s="54" t="s">
        <v>224</v>
      </c>
    </row>
    <row r="34" spans="2:6">
      <c r="B34" s="54" t="s">
        <v>270</v>
      </c>
      <c r="C34" s="54" t="s">
        <v>220</v>
      </c>
      <c r="D34" s="89" t="s">
        <v>462</v>
      </c>
      <c r="E34" s="75"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89"/>
      <c r="E35" s="86" t="s">
        <v>463</v>
      </c>
      <c r="F35" s="54" t="s">
        <v>224</v>
      </c>
    </row>
    <row r="36" spans="2:6">
      <c r="B36" s="54"/>
      <c r="C36" s="54"/>
      <c r="D36" s="89"/>
      <c r="E36" s="75" t="str">
        <f t="shared" si="0"/>
        <v/>
      </c>
      <c r="F36" s="54" t="s">
        <v>224</v>
      </c>
    </row>
    <row r="37" spans="2:6">
      <c r="B37" s="54"/>
      <c r="C37" s="54"/>
      <c r="D37" s="89"/>
      <c r="E37" s="75" t="str">
        <f t="shared" si="0"/>
        <v/>
      </c>
      <c r="F37" s="54" t="s">
        <v>224</v>
      </c>
    </row>
    <row r="38" spans="2:6">
      <c r="B38" s="54"/>
      <c r="C38" s="54"/>
      <c r="D38" s="89"/>
      <c r="E38" s="75" t="str">
        <f t="shared" si="0"/>
        <v/>
      </c>
      <c r="F38" s="54" t="s">
        <v>224</v>
      </c>
    </row>
    <row r="39" spans="2:6">
      <c r="B39" s="54"/>
      <c r="C39" s="54"/>
      <c r="D39" s="89"/>
      <c r="E39" s="75" t="str">
        <f t="shared" si="0"/>
        <v/>
      </c>
      <c r="F39" s="54" t="s">
        <v>224</v>
      </c>
    </row>
    <row r="40" spans="2:6">
      <c r="B40" s="54"/>
      <c r="C40" s="54"/>
      <c r="D40" s="89"/>
      <c r="E40" s="75" t="str">
        <f t="shared" si="0"/>
        <v/>
      </c>
      <c r="F40" s="54" t="s">
        <v>224</v>
      </c>
    </row>
    <row r="41" spans="2:6">
      <c r="B41" s="54"/>
      <c r="C41" s="54"/>
      <c r="D41" s="89"/>
      <c r="E41" s="75" t="str">
        <f t="shared" si="0"/>
        <v/>
      </c>
      <c r="F41" s="54" t="s">
        <v>224</v>
      </c>
    </row>
    <row r="42" spans="2:6">
      <c r="B42" s="54"/>
      <c r="C42" s="54"/>
      <c r="D42" s="89"/>
      <c r="E42" s="75"/>
      <c r="F42" s="54"/>
    </row>
    <row r="43" spans="2:6">
      <c r="B43" s="72"/>
      <c r="C43" s="72"/>
      <c r="E43" s="84"/>
    </row>
    <row r="44" spans="2:6">
      <c r="B44" s="72"/>
      <c r="C44" s="72"/>
      <c r="E44" s="84"/>
    </row>
    <row r="45" spans="2:6" ht="36">
      <c r="B45" s="77" t="s">
        <v>448</v>
      </c>
      <c r="C45" s="72"/>
      <c r="E45" s="84"/>
    </row>
    <row r="46" spans="2:6">
      <c r="B46" s="74" t="s">
        <v>263</v>
      </c>
      <c r="C46" s="74" t="s">
        <v>576</v>
      </c>
      <c r="D46" s="74" t="s">
        <v>577</v>
      </c>
      <c r="E46" s="86" t="s">
        <v>264</v>
      </c>
      <c r="F46" s="32" t="s">
        <v>224</v>
      </c>
    </row>
    <row r="47" spans="2:6">
      <c r="B47" s="54" t="s">
        <v>222</v>
      </c>
      <c r="C47" s="54" t="s">
        <v>160</v>
      </c>
      <c r="D47" s="89" t="s">
        <v>450</v>
      </c>
      <c r="E47" s="75" t="str">
        <f>IF(D47="","",""""&amp;C47&amp;" "&amp;IF(C47="[FOOTER RULE - STRICT]",D47,IF(RIGHT(D47,6)=" | "&amp;CHAR(34)&amp;" &amp;",D47,D47&amp;" | "&amp;CHAR(34)&amp;" &amp;")))</f>
        <v>"[ROLE] Tech Product Manager assigning a " &amp; $I$2 &amp; " Jira Ticket | " &amp;</v>
      </c>
      <c r="F47" s="32" t="s">
        <v>224</v>
      </c>
    </row>
    <row r="48" spans="2:6">
      <c r="B48" s="54" t="s">
        <v>222</v>
      </c>
      <c r="C48" s="54" t="s">
        <v>162</v>
      </c>
      <c r="D48" s="89" t="s">
        <v>464</v>
      </c>
      <c r="E48" s="75"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310</v>
      </c>
      <c r="D49" s="89" t="s">
        <v>165</v>
      </c>
      <c r="E49" s="75" t="str">
        <f t="shared" si="1"/>
        <v>"[PROJECT] " &amp; I9 &amp; " | " &amp;</v>
      </c>
      <c r="F49" s="32" t="s">
        <v>224</v>
      </c>
    </row>
    <row r="50" spans="2:6">
      <c r="B50" s="54" t="s">
        <v>222</v>
      </c>
      <c r="C50" s="54" t="s">
        <v>252</v>
      </c>
      <c r="D50" s="89" t="s">
        <v>931</v>
      </c>
      <c r="E50" s="75" t="str">
        <f t="shared" si="1"/>
        <v>"[TOPICS USED] " &amp; A9 &amp; " | " &amp;</v>
      </c>
      <c r="F50" s="32" t="s">
        <v>224</v>
      </c>
    </row>
    <row r="51" spans="2:6">
      <c r="B51" s="54" t="s">
        <v>222</v>
      </c>
      <c r="C51" s="54" t="s">
        <v>166</v>
      </c>
      <c r="D51" s="89" t="s">
        <v>167</v>
      </c>
      <c r="E51" s="75" t="str">
        <f t="shared" si="1"/>
        <v>"[LEVEL] " &amp; G9 &amp; " | " &amp;</v>
      </c>
      <c r="F51" s="32" t="s">
        <v>224</v>
      </c>
    </row>
    <row r="52" spans="2:6">
      <c r="B52" s="54" t="s">
        <v>222</v>
      </c>
      <c r="C52" s="54" t="s">
        <v>170</v>
      </c>
      <c r="D52" s="89" t="s">
        <v>465</v>
      </c>
      <c r="E52" s="75" t="str">
        <f t="shared" si="1"/>
        <v>"[PERSONA RULE] Act as a professional Tech Product Manager defining a project ticket | " &amp;</v>
      </c>
      <c r="F52" s="32" t="s">
        <v>224</v>
      </c>
    </row>
    <row r="53" spans="2:6">
      <c r="B53" s="54" t="s">
        <v>222</v>
      </c>
      <c r="C53" s="54" t="s">
        <v>229</v>
      </c>
      <c r="D53" s="89" t="s">
        <v>266</v>
      </c>
      <c r="E53" s="75" t="str">
        <f t="shared" si="1"/>
        <v>"[LIBRARY BEING LEARNED] " &amp; $I$3 &amp; " | " &amp;</v>
      </c>
      <c r="F53" s="32" t="s">
        <v>224</v>
      </c>
    </row>
    <row r="54" spans="2:6">
      <c r="B54" s="54" t="s">
        <v>222</v>
      </c>
      <c r="C54" s="54" t="s">
        <v>225</v>
      </c>
      <c r="D54" s="89"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5"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89" t="s">
        <v>591</v>
      </c>
      <c r="E55" s="75"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89" t="s">
        <v>466</v>
      </c>
      <c r="E56" s="75"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488</v>
      </c>
      <c r="D57" s="89" t="s">
        <v>480</v>
      </c>
      <c r="E57" s="75"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89"/>
      <c r="E58" s="75" t="str">
        <f t="shared" si="1"/>
        <v/>
      </c>
      <c r="F58" s="32" t="s">
        <v>224</v>
      </c>
    </row>
    <row r="59" spans="2:6">
      <c r="B59" s="54" t="s">
        <v>223</v>
      </c>
      <c r="C59" s="54" t="s">
        <v>230</v>
      </c>
      <c r="D59" s="89"/>
      <c r="E59" s="75" t="str">
        <f t="shared" si="1"/>
        <v/>
      </c>
      <c r="F59" s="32" t="s">
        <v>224</v>
      </c>
    </row>
    <row r="60" spans="2:6">
      <c r="B60" s="54" t="s">
        <v>270</v>
      </c>
      <c r="C60" s="54" t="s">
        <v>178</v>
      </c>
      <c r="D60" s="89" t="s">
        <v>668</v>
      </c>
      <c r="E60" s="75"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270</v>
      </c>
      <c r="C61" s="54" t="s">
        <v>456</v>
      </c>
      <c r="D61" s="89" t="s">
        <v>467</v>
      </c>
      <c r="E61" s="75" t="str">
        <f t="shared" si="1"/>
        <v>"[CRITICAL OUTPUT RULE] Output MUST match real execution - Convert sets to sorted lists before printing | " &amp;</v>
      </c>
      <c r="F61" s="32" t="s">
        <v>224</v>
      </c>
    </row>
    <row r="62" spans="2:6">
      <c r="B62" s="54" t="s">
        <v>270</v>
      </c>
      <c r="C62" s="54" t="s">
        <v>179</v>
      </c>
      <c r="D62" s="89" t="s">
        <v>468</v>
      </c>
      <c r="E62" s="75" t="str">
        <f t="shared" si="1"/>
        <v>"[FUNCTION RULE] " &amp; IF(G9="Beginner", "Avoid complex structure. ", IF(G9="Intermediate", "Functions optional. ", "Use structured modular functions. ")) &amp; " | " &amp;</v>
      </c>
      <c r="F62" s="32" t="s">
        <v>224</v>
      </c>
    </row>
    <row r="63" spans="2:6">
      <c r="B63" s="54" t="s">
        <v>270</v>
      </c>
      <c r="C63" s="54" t="s">
        <v>453</v>
      </c>
      <c r="D63" s="89" t="s">
        <v>469</v>
      </c>
      <c r="E63" s="75"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270</v>
      </c>
      <c r="C64" s="54" t="s">
        <v>174</v>
      </c>
      <c r="D64" s="89" t="s">
        <v>470</v>
      </c>
      <c r="E64" s="75"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270</v>
      </c>
      <c r="C65" s="54" t="s">
        <v>177</v>
      </c>
      <c r="D65" s="89" t="s">
        <v>471</v>
      </c>
      <c r="E65" s="75"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270</v>
      </c>
      <c r="C66" s="54" t="s">
        <v>180</v>
      </c>
      <c r="D66" s="89" t="s">
        <v>472</v>
      </c>
      <c r="E66" s="75" t="str">
        <f t="shared" si="1"/>
        <v>"[CODE QUALITY RULE] Code MUST be clean and realistic | " &amp;</v>
      </c>
      <c r="F66" s="32" t="s">
        <v>224</v>
      </c>
    </row>
    <row r="67" spans="2:6">
      <c r="B67" s="54" t="s">
        <v>270</v>
      </c>
      <c r="C67" s="54" t="s">
        <v>190</v>
      </c>
      <c r="D67" s="89" t="s">
        <v>416</v>
      </c>
      <c r="E67" s="75" t="str">
        <f t="shared" si="1"/>
        <v>"[DATA ROBUSTNESS RULE] Handle real-world data safely | " &amp;</v>
      </c>
      <c r="F67" s="32" t="s">
        <v>224</v>
      </c>
    </row>
    <row r="68" spans="2:6">
      <c r="B68" s="54" t="s">
        <v>270</v>
      </c>
      <c r="C68" s="54" t="s">
        <v>207</v>
      </c>
      <c r="D68" s="89" t="s">
        <v>473</v>
      </c>
      <c r="E68" s="75" t="str">
        <f t="shared" si="1"/>
        <v>"[FORMAT RULE] Only markdown code blocks allowed | " &amp;</v>
      </c>
      <c r="F68" s="32" t="s">
        <v>224</v>
      </c>
    </row>
    <row r="69" spans="2:6">
      <c r="B69" s="54" t="s">
        <v>270</v>
      </c>
      <c r="C69" s="54" t="s">
        <v>209</v>
      </c>
      <c r="D69" s="89" t="s">
        <v>280</v>
      </c>
      <c r="E69" s="75" t="str">
        <f t="shared" si="1"/>
        <v>"[LANGUAGE TAG RULE] ALWAYS label markdown code blocks with the correct underlying programming language (e.g., python, javascript, sql) | " &amp;</v>
      </c>
      <c r="F69" s="32" t="s">
        <v>224</v>
      </c>
    </row>
    <row r="70" spans="2:6">
      <c r="B70" s="54" t="s">
        <v>270</v>
      </c>
      <c r="C70" s="54" t="s">
        <v>258</v>
      </c>
      <c r="D70" s="89" t="s">
        <v>474</v>
      </c>
      <c r="E70" s="75" t="str">
        <f t="shared" si="1"/>
        <v>"[EXECUTION RULE] Code MUST run correctly | " &amp;</v>
      </c>
      <c r="F70" s="32" t="s">
        <v>224</v>
      </c>
    </row>
    <row r="71" spans="2:6">
      <c r="B71" s="54" t="s">
        <v>270</v>
      </c>
      <c r="C71" s="54" t="s">
        <v>216</v>
      </c>
      <c r="D71" s="89" t="s">
        <v>475</v>
      </c>
      <c r="E71" s="75" t="str">
        <f t="shared" si="1"/>
        <v>"[OUTPUT] Only header, dataset summary or statement (if any), defined sections, and footer, | " &amp;</v>
      </c>
      <c r="F71" s="32" t="s">
        <v>224</v>
      </c>
    </row>
    <row r="72" spans="2:6">
      <c r="B72" s="54" t="s">
        <v>270</v>
      </c>
      <c r="C72" s="54" t="s">
        <v>220</v>
      </c>
      <c r="D72" s="89" t="s">
        <v>262</v>
      </c>
      <c r="E72" s="75"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89"/>
      <c r="E73" s="75" t="str">
        <f t="shared" si="1"/>
        <v/>
      </c>
      <c r="F73" s="32" t="s">
        <v>224</v>
      </c>
    </row>
    <row r="74" spans="2:6">
      <c r="B74" s="54"/>
      <c r="C74" s="54"/>
      <c r="D74" s="89"/>
      <c r="E74" s="75" t="str">
        <f t="shared" si="1"/>
        <v/>
      </c>
      <c r="F74" s="32" t="s">
        <v>224</v>
      </c>
    </row>
    <row r="75" spans="2:6">
      <c r="B75" s="54"/>
      <c r="C75" s="54"/>
      <c r="D75" s="89"/>
      <c r="E75" s="75" t="str">
        <f t="shared" si="1"/>
        <v/>
      </c>
      <c r="F75" s="32" t="s">
        <v>224</v>
      </c>
    </row>
    <row r="76" spans="2:6">
      <c r="B76" s="54"/>
      <c r="C76" s="54"/>
      <c r="D76" s="89"/>
      <c r="E76" s="75" t="str">
        <f t="shared" si="1"/>
        <v/>
      </c>
      <c r="F76" s="32" t="s">
        <v>224</v>
      </c>
    </row>
    <row r="77" spans="2:6">
      <c r="E77" s="84"/>
      <c r="F77" t="s">
        <v>224</v>
      </c>
    </row>
    <row r="79" spans="2:6" ht="36">
      <c r="B79" s="78" t="s">
        <v>449</v>
      </c>
    </row>
    <row r="80" spans="2:6">
      <c r="B80" s="74" t="s">
        <v>221</v>
      </c>
      <c r="C80" s="74" t="s">
        <v>576</v>
      </c>
      <c r="D80" s="74" t="s">
        <v>577</v>
      </c>
      <c r="E80" s="87" t="s">
        <v>234</v>
      </c>
      <c r="F80" s="54" t="s">
        <v>224</v>
      </c>
    </row>
    <row r="81" spans="2:6">
      <c r="B81" s="54" t="s">
        <v>222</v>
      </c>
      <c r="C81" s="54" t="s">
        <v>476</v>
      </c>
      <c r="D81" s="89" t="s">
        <v>477</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89" t="s">
        <v>478</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89" t="s">
        <v>936</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89" t="s">
        <v>479</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89" t="s">
        <v>266</v>
      </c>
      <c r="E85" s="17" t="str">
        <f t="shared" si="2"/>
        <v>"[LIBRARY BEING LEARNED] " &amp; $I$3 &amp; " | " &amp;</v>
      </c>
      <c r="F85" s="54" t="s">
        <v>224</v>
      </c>
    </row>
    <row r="86" spans="2:6">
      <c r="B86" s="54" t="s">
        <v>222</v>
      </c>
      <c r="C86" s="54" t="s">
        <v>172</v>
      </c>
      <c r="D86" s="89"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89"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89" t="s">
        <v>592</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89"/>
      <c r="E89" s="17" t="str">
        <f t="shared" si="2"/>
        <v/>
      </c>
      <c r="F89" s="54" t="s">
        <v>224</v>
      </c>
    </row>
    <row r="90" spans="2:6">
      <c r="B90" s="54" t="s">
        <v>223</v>
      </c>
      <c r="C90" s="54" t="s">
        <v>660</v>
      </c>
      <c r="D90" s="89"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270</v>
      </c>
      <c r="C91" s="54" t="s">
        <v>238</v>
      </c>
      <c r="D91" s="89" t="s">
        <v>481</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270</v>
      </c>
      <c r="C92" s="54" t="s">
        <v>240</v>
      </c>
      <c r="D92" s="89" t="s">
        <v>482</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270</v>
      </c>
      <c r="C93" s="54" t="s">
        <v>241</v>
      </c>
      <c r="D93" s="89" t="s">
        <v>483</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270</v>
      </c>
      <c r="C94" s="54" t="s">
        <v>484</v>
      </c>
      <c r="D94" s="89" t="s">
        <v>485</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270</v>
      </c>
      <c r="C95" s="54" t="s">
        <v>327</v>
      </c>
      <c r="D95" s="89" t="s">
        <v>486</v>
      </c>
      <c r="E95" s="17" t="str">
        <f t="shared" si="2"/>
        <v>"[FOOTER RULE] End your response with: '--- ⚡ *Coding5s Mentor System — Eliminating Epistemic Debt &amp; Shipping to Production*'",</v>
      </c>
      <c r="F95" s="54" t="s">
        <v>224</v>
      </c>
    </row>
    <row r="96" spans="2:6">
      <c r="B96" s="54"/>
      <c r="C96" s="54"/>
      <c r="D96" s="89"/>
      <c r="E96" s="87" t="s">
        <v>434</v>
      </c>
      <c r="F96" s="54" t="s">
        <v>224</v>
      </c>
    </row>
    <row r="97" spans="2:6">
      <c r="B97" s="54"/>
      <c r="C97" s="54"/>
      <c r="D97" s="89"/>
      <c r="E97" s="75" t="str">
        <f t="shared" ref="E97:E100" si="3">IF(D97="","",""""&amp;C97&amp;" "&amp;IF(C97="[FOOTER RULE - STRICT]",D97,IF(RIGHT(D97,6)=" | "&amp;CHAR(34)&amp;" &amp;",D97,D97&amp;" | "&amp;CHAR(34)&amp;" &amp;")))</f>
        <v/>
      </c>
      <c r="F97" s="54" t="s">
        <v>224</v>
      </c>
    </row>
    <row r="98" spans="2:6">
      <c r="B98" s="54"/>
      <c r="C98" s="54"/>
      <c r="D98" s="89"/>
      <c r="E98" s="75" t="str">
        <f t="shared" si="3"/>
        <v/>
      </c>
      <c r="F98" s="54" t="s">
        <v>224</v>
      </c>
    </row>
    <row r="99" spans="2:6">
      <c r="B99" s="54"/>
      <c r="C99" s="54"/>
      <c r="D99" s="89"/>
      <c r="E99" s="75" t="str">
        <f t="shared" si="3"/>
        <v/>
      </c>
      <c r="F99" s="54" t="s">
        <v>224</v>
      </c>
    </row>
    <row r="100" spans="2:6">
      <c r="B100" s="54"/>
      <c r="C100" s="54"/>
      <c r="D100" s="89"/>
      <c r="E100" s="75"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547</v>
      </c>
      <c r="C2" t="s">
        <v>518</v>
      </c>
      <c r="D2" t="s">
        <v>23</v>
      </c>
      <c r="E2" t="s">
        <v>548</v>
      </c>
    </row>
    <row r="3" spans="2:5">
      <c r="B3" t="s">
        <v>519</v>
      </c>
      <c r="C3" t="s">
        <v>18</v>
      </c>
      <c r="D3" t="s">
        <v>520</v>
      </c>
      <c r="E3" t="s">
        <v>549</v>
      </c>
    </row>
    <row r="4" spans="2:5">
      <c r="B4" t="s">
        <v>521</v>
      </c>
      <c r="C4" t="s">
        <v>539</v>
      </c>
      <c r="D4" t="s">
        <v>520</v>
      </c>
      <c r="E4" t="s">
        <v>550</v>
      </c>
    </row>
    <row r="5" spans="2:5">
      <c r="B5" t="s">
        <v>522</v>
      </c>
      <c r="C5" t="s">
        <v>21</v>
      </c>
      <c r="D5" t="s">
        <v>520</v>
      </c>
      <c r="E5" t="s">
        <v>551</v>
      </c>
    </row>
    <row r="6" spans="2:5">
      <c r="B6" t="s">
        <v>523</v>
      </c>
      <c r="C6" t="s">
        <v>22</v>
      </c>
      <c r="D6" t="s">
        <v>520</v>
      </c>
      <c r="E6" t="s">
        <v>552</v>
      </c>
    </row>
    <row r="7" spans="2:5">
      <c r="B7" t="s">
        <v>524</v>
      </c>
      <c r="C7" t="s">
        <v>23</v>
      </c>
      <c r="D7" t="s">
        <v>520</v>
      </c>
      <c r="E7" t="s">
        <v>553</v>
      </c>
    </row>
    <row r="8" spans="2:5">
      <c r="B8" t="s">
        <v>525</v>
      </c>
      <c r="C8" t="s">
        <v>24</v>
      </c>
      <c r="D8" t="s">
        <v>520</v>
      </c>
      <c r="E8" t="s">
        <v>554</v>
      </c>
    </row>
    <row r="9" spans="2:5">
      <c r="B9" t="s">
        <v>526</v>
      </c>
      <c r="C9" t="s">
        <v>25</v>
      </c>
      <c r="D9" t="s">
        <v>520</v>
      </c>
      <c r="E9" t="s">
        <v>555</v>
      </c>
    </row>
    <row r="10" spans="2:5">
      <c r="B10" t="s">
        <v>527</v>
      </c>
      <c r="C10" t="s">
        <v>45</v>
      </c>
      <c r="D10" t="s">
        <v>528</v>
      </c>
      <c r="E10" t="s">
        <v>556</v>
      </c>
    </row>
    <row r="11" spans="2:5">
      <c r="B11" t="s">
        <v>529</v>
      </c>
      <c r="C11" t="s">
        <v>530</v>
      </c>
      <c r="D11" t="s">
        <v>528</v>
      </c>
      <c r="E11" t="s">
        <v>557</v>
      </c>
    </row>
    <row r="12" spans="2:5">
      <c r="B12" t="s">
        <v>531</v>
      </c>
      <c r="C12" t="s">
        <v>540</v>
      </c>
      <c r="D12" t="s">
        <v>528</v>
      </c>
      <c r="E12" t="s">
        <v>558</v>
      </c>
    </row>
    <row r="13" spans="2:5">
      <c r="B13" t="s">
        <v>532</v>
      </c>
      <c r="C13" t="s">
        <v>495</v>
      </c>
      <c r="D13" t="s">
        <v>528</v>
      </c>
      <c r="E13" t="s">
        <v>559</v>
      </c>
    </row>
    <row r="14" spans="2:5">
      <c r="B14" t="s">
        <v>533</v>
      </c>
      <c r="C14" t="s">
        <v>541</v>
      </c>
      <c r="D14" t="s">
        <v>520</v>
      </c>
      <c r="E14" t="s">
        <v>560</v>
      </c>
    </row>
    <row r="15" spans="2:5">
      <c r="B15" t="s">
        <v>534</v>
      </c>
      <c r="C15" t="s">
        <v>542</v>
      </c>
      <c r="D15" t="s">
        <v>520</v>
      </c>
      <c r="E15" t="s">
        <v>561</v>
      </c>
    </row>
    <row r="16" spans="2:5">
      <c r="B16" t="s">
        <v>535</v>
      </c>
      <c r="C16" t="s">
        <v>543</v>
      </c>
      <c r="D16" t="s">
        <v>520</v>
      </c>
      <c r="E16" t="s">
        <v>562</v>
      </c>
    </row>
    <row r="17" spans="2:5">
      <c r="B17" t="s">
        <v>536</v>
      </c>
      <c r="C17" t="s">
        <v>544</v>
      </c>
      <c r="D17" t="s">
        <v>520</v>
      </c>
      <c r="E17" t="s">
        <v>563</v>
      </c>
    </row>
    <row r="18" spans="2:5">
      <c r="B18" t="s">
        <v>537</v>
      </c>
      <c r="C18" t="s">
        <v>545</v>
      </c>
      <c r="D18" t="s">
        <v>520</v>
      </c>
      <c r="E18" t="s">
        <v>564</v>
      </c>
    </row>
    <row r="19" spans="2:5">
      <c r="B19" t="s">
        <v>538</v>
      </c>
      <c r="C19" t="s">
        <v>546</v>
      </c>
      <c r="D19" t="s">
        <v>520</v>
      </c>
      <c r="E19" t="s">
        <v>565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3" t="s">
        <v>499</v>
      </c>
      <c r="C2" s="104"/>
      <c r="D2" s="104"/>
      <c r="E2" s="104"/>
      <c r="F2" s="104"/>
      <c r="G2" s="104"/>
      <c r="H2" s="104"/>
      <c r="I2" s="104"/>
      <c r="J2" s="104"/>
      <c r="K2" s="105"/>
    </row>
    <row r="3" spans="2:11">
      <c r="B3" s="106"/>
      <c r="K3" s="107"/>
    </row>
    <row r="4" spans="2:11">
      <c r="B4" s="106" t="s">
        <v>500</v>
      </c>
      <c r="K4" s="107"/>
    </row>
    <row r="5" spans="2:11">
      <c r="B5" s="106"/>
      <c r="K5" s="107"/>
    </row>
    <row r="6" spans="2:11">
      <c r="B6" s="108" t="s">
        <v>501</v>
      </c>
      <c r="K6" s="107"/>
    </row>
    <row r="7" spans="2:11">
      <c r="B7" s="108" t="s">
        <v>502</v>
      </c>
      <c r="K7" s="107"/>
    </row>
    <row r="8" spans="2:11">
      <c r="B8" s="108" t="s">
        <v>503</v>
      </c>
      <c r="K8" s="107"/>
    </row>
    <row r="9" spans="2:11">
      <c r="B9" s="108" t="s">
        <v>504</v>
      </c>
      <c r="K9" s="107"/>
    </row>
    <row r="10" spans="2:11">
      <c r="B10" s="108" t="s">
        <v>505</v>
      </c>
      <c r="K10" s="107"/>
    </row>
    <row r="11" spans="2:11">
      <c r="B11" s="108" t="s">
        <v>506</v>
      </c>
      <c r="K11" s="107"/>
    </row>
    <row r="12" spans="2:11">
      <c r="B12" s="108"/>
      <c r="K12" s="107"/>
    </row>
    <row r="13" spans="2:11">
      <c r="B13" s="108" t="s">
        <v>507</v>
      </c>
      <c r="K13" s="107"/>
    </row>
    <row r="14" spans="2:11">
      <c r="B14" s="108" t="s">
        <v>508</v>
      </c>
      <c r="K14" s="107"/>
    </row>
    <row r="15" spans="2:11">
      <c r="B15" s="108"/>
      <c r="K15" s="107"/>
    </row>
    <row r="16" spans="2:11">
      <c r="B16" s="108" t="s">
        <v>509</v>
      </c>
      <c r="K16" s="107"/>
    </row>
    <row r="17" spans="2:11">
      <c r="B17" s="108" t="s">
        <v>510</v>
      </c>
      <c r="K17" s="107"/>
    </row>
    <row r="18" spans="2:11">
      <c r="B18" s="108" t="s">
        <v>511</v>
      </c>
      <c r="K18" s="107"/>
    </row>
    <row r="19" spans="2:11">
      <c r="B19" s="108" t="s">
        <v>512</v>
      </c>
      <c r="K19" s="107"/>
    </row>
    <row r="20" spans="2:11">
      <c r="B20" s="108" t="s">
        <v>513</v>
      </c>
      <c r="K20" s="107"/>
    </row>
    <row r="21" spans="2:11">
      <c r="B21" s="108" t="s">
        <v>514</v>
      </c>
      <c r="K21" s="107"/>
    </row>
    <row r="22" spans="2:11">
      <c r="B22" s="108" t="s">
        <v>515</v>
      </c>
      <c r="K22" s="107"/>
    </row>
    <row r="23" spans="2:11">
      <c r="B23" s="108"/>
      <c r="K23" s="107"/>
    </row>
    <row r="24" spans="2:11">
      <c r="B24" s="108" t="s">
        <v>516</v>
      </c>
      <c r="D24" s="112" t="s">
        <v>517</v>
      </c>
      <c r="K24" s="107"/>
    </row>
    <row r="25" spans="2:11">
      <c r="B25" s="109" t="s">
        <v>705</v>
      </c>
      <c r="C25" s="110"/>
      <c r="D25" s="133" t="s">
        <v>706</v>
      </c>
      <c r="E25" s="110"/>
      <c r="F25" s="110"/>
      <c r="G25" s="110"/>
      <c r="H25" s="110"/>
      <c r="I25" s="110"/>
      <c r="J25" s="110"/>
      <c r="K25" s="111"/>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3" t="s">
        <v>566</v>
      </c>
    </row>
    <row r="3" spans="1:1">
      <c r="A3" t="s">
        <v>567</v>
      </c>
    </row>
    <row r="4" spans="1:1">
      <c r="A4" s="114"/>
    </row>
    <row r="5" spans="1:1">
      <c r="A5" s="115" t="s">
        <v>568</v>
      </c>
    </row>
    <row r="6" spans="1:1">
      <c r="A6" s="116"/>
    </row>
    <row r="7" spans="1:1">
      <c r="A7" s="117" t="s">
        <v>569</v>
      </c>
    </row>
    <row r="8" spans="1:1">
      <c r="A8" s="117" t="s">
        <v>570</v>
      </c>
    </row>
    <row r="9" spans="1:1">
      <c r="A9" s="114"/>
    </row>
    <row r="10" spans="1:1">
      <c r="A10" s="115" t="s">
        <v>571</v>
      </c>
    </row>
    <row r="11" spans="1:1">
      <c r="A11" s="116"/>
    </row>
    <row r="12" spans="1:1">
      <c r="A12" s="116" t="s">
        <v>572</v>
      </c>
    </row>
    <row r="13" spans="1:1">
      <c r="A13" s="116" t="s">
        <v>573</v>
      </c>
    </row>
    <row r="14" spans="1:1">
      <c r="A14" s="116" t="s">
        <v>574</v>
      </c>
    </row>
    <row r="15" spans="1:1">
      <c r="A15" s="114"/>
    </row>
    <row r="16" spans="1:1">
      <c r="A16" s="115"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2026-09-05T18:51:58Z</dcterms:modified>
</cp:coreProperties>
</file>