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updateLinks="never"/>
  <mc:AlternateContent xmlns:mc="http://schemas.openxmlformats.org/markup-compatibility/2006">
    <mc:Choice Requires="x15">
      <x15ac:absPath xmlns:x15ac="http://schemas.microsoft.com/office/spreadsheetml/2010/11/ac" url="https://d.docs.live.net/013e65a0c3c0c727/Trabajo/Cotizador/CotizadorGDV-Electron/"/>
    </mc:Choice>
  </mc:AlternateContent>
  <bookViews>
    <workbookView xWindow="0" yWindow="0" windowWidth="20490" windowHeight="6930"/>
  </bookViews>
  <sheets>
    <sheet name="COTIZA PRESUPUESTO" sheetId="18" r:id="rId1"/>
    <sheet name="Aux Ctos y Gtos" sheetId="5" r:id="rId2"/>
    <sheet name="COTIZA BETA" sheetId="4" r:id="rId3"/>
    <sheet name="Preguntas" sheetId="16" r:id="rId4"/>
    <sheet name="GENERALES - TABLAS" sheetId="2" r:id="rId5"/>
    <sheet name="PRODUCTIVIDAD" sheetId="15" r:id="rId6"/>
    <sheet name="INSUMOS Y OTROS" sheetId="13"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s>
  <definedNames>
    <definedName name="_CRC1">[1]Tablas!$L$3:$L$5</definedName>
    <definedName name="_ti2" localSheetId="0">#REF!</definedName>
    <definedName name="_ti2">#REF!</definedName>
    <definedName name="ACUMULADO_ORDENES_DE_COMPRA" localSheetId="0">'[2]Acumulados y Tablas'!#REF!</definedName>
    <definedName name="ACUMULADO_ORDENES_DE_COMPRA">'[2]Acumulados y Tablas'!#REF!</definedName>
    <definedName name="afirma">[1]Tablas!$I$3:$I$4</definedName>
    <definedName name="AGENCIA" localSheetId="0">#REF!</definedName>
    <definedName name="AGENCIA">#REF!</definedName>
    <definedName name="Agencias" localSheetId="0">#REF!</definedName>
    <definedName name="Agencias">#REF!</definedName>
    <definedName name="Aguinaldo" localSheetId="0">#REF!</definedName>
    <definedName name="Aguinaldo">#REF!</definedName>
    <definedName name="AlgNn">'[2]Acumulados y Tablas'!$R$1004</definedName>
    <definedName name="ANEXO" localSheetId="0">#REF!</definedName>
    <definedName name="ANEXO">#REF!</definedName>
    <definedName name="bb" localSheetId="0">#REF!</definedName>
    <definedName name="bb">#REF!</definedName>
    <definedName name="bp" localSheetId="0">#REF!</definedName>
    <definedName name="bp">#REF!</definedName>
    <definedName name="CalcCount">'[2]Acumulados y Tablas'!$T$1002</definedName>
    <definedName name="CATALOGO_DE_CUENTAS" localSheetId="0">'[2]Acumulados y Tablas'!#REF!</definedName>
    <definedName name="CATALOGO_DE_CUENTAS">'[2]Acumulados y Tablas'!#REF!</definedName>
    <definedName name="categoria">[1]Tablas!$B$61:$B$102</definedName>
    <definedName name="cc" localSheetId="0">#REF!</definedName>
    <definedName name="cc">#REF!</definedName>
    <definedName name="código">'[2]Acumulados y Tablas'!$R$1003</definedName>
    <definedName name="Código_Administrativo" localSheetId="0">#REF!</definedName>
    <definedName name="Código_Administrativo">#REF!</definedName>
    <definedName name="CONSECUTIVO">'[3]COPIA CONS'!$A$4:$AZ$1499</definedName>
    <definedName name="COP">[4]Oper!$E$20</definedName>
    <definedName name="costo" localSheetId="0">#REF!</definedName>
    <definedName name="costo">#REF!</definedName>
    <definedName name="COSTOS">'[2]Acumulados y Tablas'!$F$2:$F$93</definedName>
    <definedName name="CRC">[1]Tablas!$K$3:$K$5</definedName>
    <definedName name="dd" localSheetId="0">#REF!</definedName>
    <definedName name="dd">#REF!</definedName>
    <definedName name="denied">'[2]Acumulados y Tablas'!$T$997</definedName>
    <definedName name="diasop">[4]Cal!$F$3</definedName>
    <definedName name="ee" localSheetId="0">#REF!</definedName>
    <definedName name="ee">#REF!</definedName>
    <definedName name="ejec">[5]PRoject!$C$112:$C$125</definedName>
    <definedName name="ejecutivos">[1]Tablas!$B$119:$B$134</definedName>
    <definedName name="es" localSheetId="0">#REF!</definedName>
    <definedName name="es">#REF!</definedName>
    <definedName name="ff" localSheetId="0">#REF!</definedName>
    <definedName name="ff">#REF!</definedName>
    <definedName name="gastos">'[6]Resumen NvaVer'!$G$42:$G$58</definedName>
    <definedName name="GeneralInfo_MRDNumber" localSheetId="0">[7]Consecutivo!#REF!</definedName>
    <definedName name="GeneralInfo_MRDNumber">[7]Consecutivo!#REF!</definedName>
    <definedName name="gg" localSheetId="0">#REF!</definedName>
    <definedName name="gg">#REF!</definedName>
    <definedName name="Id887_">'[2]Acumulados y Tablas'!$R$1005</definedName>
    <definedName name="idcliente">[1]Clientes!$A$2:$A$313</definedName>
    <definedName name="IDPERSONAL">'[8]Directorio Personal'!$A$3:$A$3772</definedName>
    <definedName name="idtabulador">[8]Tabuladores!$A$2:$A$45</definedName>
    <definedName name="INV" localSheetId="0">#REF!</definedName>
    <definedName name="INV">#REF!</definedName>
    <definedName name="keyauth" localSheetId="0">'[2]Acumulados y Tablas'!#REF!</definedName>
    <definedName name="keyauth">'[2]Acumulados y Tablas'!#REF!</definedName>
    <definedName name="keyMaster1">'[2]Acumulados y Tablas'!$T$1005</definedName>
    <definedName name="KeyProj">'[2]Acumulados y Tablas'!$R$1001</definedName>
    <definedName name="L" localSheetId="0">#REF!</definedName>
    <definedName name="L">#REF!</definedName>
    <definedName name="Logc">'[2]Acumulados y Tablas'!$T$998</definedName>
    <definedName name="MaxMov">'[2]Acumulados y Tablas'!$S$1001</definedName>
    <definedName name="np" localSheetId="0">#REF!</definedName>
    <definedName name="np">#REF!</definedName>
    <definedName name="porcentaje">[1]Tablas!$G$3:$G$100</definedName>
    <definedName name="prestaciones">[8]Vacaciones!$E$2:$E$5</definedName>
    <definedName name="Presupuesto" localSheetId="0">'[2]Acumulados y Tablas'!#REF!</definedName>
    <definedName name="Presupuesto">'[2]Acumulados y Tablas'!#REF!</definedName>
    <definedName name="pro" localSheetId="0">#REF!</definedName>
    <definedName name="pro">#REF!</definedName>
    <definedName name="Project" localSheetId="0">#REF!</definedName>
    <definedName name="Project">#REF!</definedName>
    <definedName name="propproy">[1]Tablas!$J$3:$J$4</definedName>
    <definedName name="proveedores">'[2]Acumulados y Tablas'!$K$2:$K$807</definedName>
    <definedName name="Q" localSheetId="0">#REF!</definedName>
    <definedName name="Q">#REF!</definedName>
    <definedName name="sino" localSheetId="0">#REF!</definedName>
    <definedName name="sino">#REF!</definedName>
    <definedName name="status" localSheetId="0">#REF!</definedName>
    <definedName name="status">#REF!</definedName>
    <definedName name="suk" localSheetId="0">#REF!</definedName>
    <definedName name="suk">#REF!</definedName>
    <definedName name="suo" localSheetId="0">#REF!</definedName>
    <definedName name="suo">#REF!</definedName>
    <definedName name="SUP">[4]Oper!$E$22</definedName>
    <definedName name="tabpuesto" localSheetId="0">#REF!</definedName>
    <definedName name="tabpuesto">#REF!</definedName>
    <definedName name="TipServ">[1]Tablas!$A$4:$A$10</definedName>
    <definedName name="tis" localSheetId="0">#REF!</definedName>
    <definedName name="tis">#REF!</definedName>
    <definedName name="tmetodo">[1]Tablas!$A$140:$A$148</definedName>
    <definedName name="tproyecto">[1]Tablas!$B$14:$B$58</definedName>
    <definedName name="Tracker">'[2]Acumulados y Tablas'!$V$1001</definedName>
    <definedName name="tselentrevistado">[1]Tablas!$A$151:$A$157</definedName>
    <definedName name="unblock_Cod">'[2]Acumulados y Tablas'!$V$1003</definedName>
    <definedName name="vacaciones">'[9]Personal Questiona'!$AB$456:$AC$486</definedName>
    <definedName name="Val">[8]Vacaciones!$E$11:$E$12</definedName>
    <definedName name="Value1">'[2]Acumulados y Tablas'!$S$1005</definedName>
    <definedName name="xx" localSheetId="0">#REF!</definedName>
    <definedName name="xx">#REF!</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15" i="18" l="1"/>
  <c r="N315" i="18"/>
  <c r="M315" i="18"/>
  <c r="L315" i="18"/>
  <c r="K315" i="18"/>
  <c r="J315" i="18"/>
  <c r="I315" i="18"/>
  <c r="H315" i="18"/>
  <c r="G315" i="18"/>
  <c r="F315" i="18"/>
  <c r="E315" i="18"/>
  <c r="D315" i="18"/>
  <c r="O311" i="18"/>
  <c r="I311" i="18"/>
  <c r="H311" i="18"/>
  <c r="G311" i="18"/>
  <c r="O309" i="18"/>
  <c r="N309" i="18"/>
  <c r="N311" i="18" s="1"/>
  <c r="M309" i="18"/>
  <c r="M311" i="18" s="1"/>
  <c r="L309" i="18"/>
  <c r="L311" i="18" s="1"/>
  <c r="K309" i="18"/>
  <c r="K311" i="18" s="1"/>
  <c r="J309" i="18"/>
  <c r="J311" i="18" s="1"/>
  <c r="I309" i="18"/>
  <c r="H309" i="18"/>
  <c r="G309" i="18"/>
  <c r="F309" i="18"/>
  <c r="F311" i="18" s="1"/>
  <c r="E309" i="18"/>
  <c r="E311" i="18" s="1"/>
  <c r="D309" i="18"/>
  <c r="D311" i="18" s="1"/>
  <c r="C311" i="18" s="1"/>
  <c r="C304" i="18"/>
  <c r="C303" i="18"/>
  <c r="I299" i="18"/>
  <c r="I301" i="18" s="1"/>
  <c r="O298" i="18"/>
  <c r="N298" i="18"/>
  <c r="M298" i="18"/>
  <c r="L298" i="18"/>
  <c r="K298" i="18"/>
  <c r="J298" i="18"/>
  <c r="I298" i="18"/>
  <c r="H298" i="18"/>
  <c r="G298" i="18"/>
  <c r="F298" i="18"/>
  <c r="E298" i="18"/>
  <c r="D298" i="18"/>
  <c r="O294" i="18"/>
  <c r="N294" i="18"/>
  <c r="M294" i="18"/>
  <c r="L294" i="18"/>
  <c r="K294" i="18"/>
  <c r="J294" i="18"/>
  <c r="I294" i="18"/>
  <c r="H294" i="18"/>
  <c r="G294" i="18"/>
  <c r="F294" i="18"/>
  <c r="E294" i="18"/>
  <c r="D294" i="18"/>
  <c r="C274" i="18"/>
  <c r="O261" i="18"/>
  <c r="N261" i="18"/>
  <c r="M261" i="18"/>
  <c r="L261" i="18"/>
  <c r="K261" i="18"/>
  <c r="J261" i="18"/>
  <c r="I261" i="18"/>
  <c r="H261" i="18"/>
  <c r="G261" i="18"/>
  <c r="F261" i="18"/>
  <c r="E261" i="18"/>
  <c r="D261" i="18"/>
  <c r="C257" i="18"/>
  <c r="O244" i="18"/>
  <c r="N244" i="18"/>
  <c r="M244" i="18"/>
  <c r="L244" i="18"/>
  <c r="K244" i="18"/>
  <c r="J244" i="18"/>
  <c r="I244" i="18"/>
  <c r="H244" i="18"/>
  <c r="G244" i="18"/>
  <c r="F244" i="18"/>
  <c r="E244" i="18"/>
  <c r="D244" i="18"/>
  <c r="O240" i="18"/>
  <c r="N240" i="18"/>
  <c r="M240" i="18"/>
  <c r="L240" i="18"/>
  <c r="K240" i="18"/>
  <c r="J240" i="18"/>
  <c r="I240" i="18"/>
  <c r="H240" i="18"/>
  <c r="G240" i="18"/>
  <c r="F240" i="18"/>
  <c r="E240" i="18"/>
  <c r="D240" i="18"/>
  <c r="C240" i="18"/>
  <c r="O233" i="18"/>
  <c r="N233" i="18"/>
  <c r="M233" i="18"/>
  <c r="L233" i="18"/>
  <c r="K233" i="18"/>
  <c r="J233" i="18"/>
  <c r="I233" i="18"/>
  <c r="H233" i="18"/>
  <c r="G233" i="18"/>
  <c r="F233" i="18"/>
  <c r="E233" i="18"/>
  <c r="D232" i="18"/>
  <c r="D233" i="18" s="1"/>
  <c r="O225" i="18"/>
  <c r="N225" i="18"/>
  <c r="M225" i="18"/>
  <c r="L225" i="18"/>
  <c r="K225" i="18"/>
  <c r="J225" i="18"/>
  <c r="I225" i="18"/>
  <c r="H225" i="18"/>
  <c r="G225" i="18"/>
  <c r="F225" i="18"/>
  <c r="E225" i="18"/>
  <c r="D225" i="18"/>
  <c r="O218" i="18"/>
  <c r="N218" i="18"/>
  <c r="M218" i="18"/>
  <c r="L218" i="18"/>
  <c r="K218" i="18"/>
  <c r="J218" i="18"/>
  <c r="I218" i="18"/>
  <c r="H218" i="18"/>
  <c r="G218" i="18"/>
  <c r="F218" i="18"/>
  <c r="E218" i="18"/>
  <c r="D218" i="18"/>
  <c r="O211" i="18"/>
  <c r="N211" i="18"/>
  <c r="M211" i="18"/>
  <c r="L211" i="18"/>
  <c r="K211" i="18"/>
  <c r="J211" i="18"/>
  <c r="I211" i="18"/>
  <c r="H211" i="18"/>
  <c r="G211" i="18"/>
  <c r="F211" i="18"/>
  <c r="E211" i="18"/>
  <c r="D211" i="18"/>
  <c r="O207" i="18"/>
  <c r="N207" i="18"/>
  <c r="M207" i="18"/>
  <c r="L207" i="18"/>
  <c r="K207" i="18"/>
  <c r="J207" i="18"/>
  <c r="I207" i="18"/>
  <c r="H207" i="18"/>
  <c r="G207" i="18"/>
  <c r="F207" i="18"/>
  <c r="E207" i="18"/>
  <c r="D207" i="18"/>
  <c r="C207" i="18" s="1"/>
  <c r="O203" i="18"/>
  <c r="N203" i="18"/>
  <c r="M203" i="18"/>
  <c r="L203" i="18"/>
  <c r="K203" i="18"/>
  <c r="J203" i="18"/>
  <c r="I203" i="18"/>
  <c r="H203" i="18"/>
  <c r="G203" i="18"/>
  <c r="F203" i="18"/>
  <c r="E203" i="18"/>
  <c r="D203" i="18"/>
  <c r="C203" i="18"/>
  <c r="H198" i="18"/>
  <c r="M196" i="18"/>
  <c r="M198" i="18" s="1"/>
  <c r="L196" i="18"/>
  <c r="L198" i="18" s="1"/>
  <c r="K196" i="18"/>
  <c r="K198" i="18" s="1"/>
  <c r="J196" i="18"/>
  <c r="J198" i="18" s="1"/>
  <c r="E196" i="18"/>
  <c r="E198" i="18" s="1"/>
  <c r="D196" i="18"/>
  <c r="J194" i="18"/>
  <c r="I194" i="18"/>
  <c r="H194" i="18"/>
  <c r="O192" i="18"/>
  <c r="N192" i="18"/>
  <c r="N194" i="18" s="1"/>
  <c r="M192" i="18"/>
  <c r="M194" i="18" s="1"/>
  <c r="L192" i="18"/>
  <c r="L194" i="18" s="1"/>
  <c r="K192" i="18"/>
  <c r="K194" i="18" s="1"/>
  <c r="J192" i="18"/>
  <c r="I192" i="18"/>
  <c r="I196" i="18" s="1"/>
  <c r="I198" i="18" s="1"/>
  <c r="H192" i="18"/>
  <c r="H196" i="18" s="1"/>
  <c r="G192" i="18"/>
  <c r="F192" i="18"/>
  <c r="F194" i="18" s="1"/>
  <c r="E192" i="18"/>
  <c r="E194" i="18" s="1"/>
  <c r="D192" i="18"/>
  <c r="D194" i="18" s="1"/>
  <c r="O188" i="18"/>
  <c r="N188" i="18"/>
  <c r="M188" i="18"/>
  <c r="L188" i="18"/>
  <c r="K188" i="18"/>
  <c r="J188" i="18"/>
  <c r="I188" i="18"/>
  <c r="H188" i="18"/>
  <c r="G188" i="18"/>
  <c r="F188" i="18"/>
  <c r="E188" i="18"/>
  <c r="D188" i="18"/>
  <c r="C188" i="18"/>
  <c r="O184" i="18"/>
  <c r="N184" i="18"/>
  <c r="M184" i="18"/>
  <c r="L184" i="18"/>
  <c r="K184" i="18"/>
  <c r="J184" i="18"/>
  <c r="I184" i="18"/>
  <c r="H184" i="18"/>
  <c r="G184" i="18"/>
  <c r="F184" i="18"/>
  <c r="E184" i="18"/>
  <c r="D184" i="18"/>
  <c r="O180" i="18"/>
  <c r="N180" i="18"/>
  <c r="M180" i="18"/>
  <c r="L180" i="18"/>
  <c r="K180" i="18"/>
  <c r="J180" i="18"/>
  <c r="I180" i="18"/>
  <c r="H180" i="18"/>
  <c r="G180" i="18"/>
  <c r="F180" i="18"/>
  <c r="E180" i="18"/>
  <c r="D180" i="18"/>
  <c r="C180" i="18" s="1"/>
  <c r="C179" i="18"/>
  <c r="C178" i="18"/>
  <c r="C177" i="18"/>
  <c r="C176" i="18"/>
  <c r="C175" i="18"/>
  <c r="C174" i="18"/>
  <c r="C173" i="18"/>
  <c r="C172" i="18"/>
  <c r="C171" i="18"/>
  <c r="C170" i="18"/>
  <c r="O167" i="18"/>
  <c r="N167" i="18"/>
  <c r="M167" i="18"/>
  <c r="L167" i="18"/>
  <c r="K167" i="18"/>
  <c r="J167" i="18"/>
  <c r="I167" i="18"/>
  <c r="H167" i="18"/>
  <c r="G167" i="18"/>
  <c r="F167" i="18"/>
  <c r="E167" i="18"/>
  <c r="D167" i="18"/>
  <c r="O164" i="18"/>
  <c r="N164" i="18"/>
  <c r="M164" i="18"/>
  <c r="L164" i="18"/>
  <c r="K164" i="18"/>
  <c r="J164" i="18"/>
  <c r="I164" i="18"/>
  <c r="H164" i="18"/>
  <c r="G164" i="18"/>
  <c r="F164" i="18"/>
  <c r="C164" i="18" s="1"/>
  <c r="E164" i="18"/>
  <c r="D164" i="18"/>
  <c r="O159" i="18"/>
  <c r="N159" i="18"/>
  <c r="M159" i="18"/>
  <c r="L159" i="18"/>
  <c r="K159" i="18"/>
  <c r="J159" i="18"/>
  <c r="I159" i="18"/>
  <c r="H159" i="18"/>
  <c r="G159" i="18"/>
  <c r="F159" i="18"/>
  <c r="E159" i="18"/>
  <c r="D159" i="18"/>
  <c r="C159" i="18" s="1"/>
  <c r="O156" i="18"/>
  <c r="N156" i="18"/>
  <c r="M156" i="18"/>
  <c r="L156" i="18"/>
  <c r="K156" i="18"/>
  <c r="J156" i="18"/>
  <c r="I156" i="18"/>
  <c r="H156" i="18"/>
  <c r="G156" i="18"/>
  <c r="F156" i="18"/>
  <c r="E156" i="18"/>
  <c r="D156" i="18"/>
  <c r="C156" i="18"/>
  <c r="O152" i="18"/>
  <c r="N152" i="18"/>
  <c r="M152" i="18"/>
  <c r="L152" i="18"/>
  <c r="K152" i="18"/>
  <c r="J152" i="18"/>
  <c r="I152" i="18"/>
  <c r="H152" i="18"/>
  <c r="G152" i="18"/>
  <c r="F152" i="18"/>
  <c r="E152" i="18"/>
  <c r="D152" i="18"/>
  <c r="O149" i="18"/>
  <c r="N149" i="18"/>
  <c r="M149" i="18"/>
  <c r="L149" i="18"/>
  <c r="K149" i="18"/>
  <c r="J149" i="18"/>
  <c r="I149" i="18"/>
  <c r="H149" i="18"/>
  <c r="G149" i="18"/>
  <c r="F149" i="18"/>
  <c r="E149" i="18"/>
  <c r="D149" i="18"/>
  <c r="C149" i="18" s="1"/>
  <c r="O146" i="18"/>
  <c r="N146" i="18"/>
  <c r="M146" i="18"/>
  <c r="L146" i="18"/>
  <c r="K146" i="18"/>
  <c r="J146" i="18"/>
  <c r="I146" i="18"/>
  <c r="H146" i="18"/>
  <c r="G146" i="18"/>
  <c r="F146" i="18"/>
  <c r="E146" i="18"/>
  <c r="D146" i="18"/>
  <c r="C146" i="18" s="1"/>
  <c r="O143" i="18"/>
  <c r="N143" i="18"/>
  <c r="M143" i="18"/>
  <c r="L143" i="18"/>
  <c r="K143" i="18"/>
  <c r="J143" i="18"/>
  <c r="I143" i="18"/>
  <c r="H143" i="18"/>
  <c r="G143" i="18"/>
  <c r="F143" i="18"/>
  <c r="E143" i="18"/>
  <c r="D143" i="18"/>
  <c r="D138" i="18"/>
  <c r="O136" i="18"/>
  <c r="N136" i="18"/>
  <c r="M136" i="18"/>
  <c r="L136" i="18"/>
  <c r="K136" i="18"/>
  <c r="J136" i="18"/>
  <c r="I136" i="18"/>
  <c r="I138" i="18" s="1"/>
  <c r="H136" i="18"/>
  <c r="G136" i="18"/>
  <c r="F136" i="18"/>
  <c r="E136" i="18"/>
  <c r="D136" i="18"/>
  <c r="O130" i="18"/>
  <c r="N130" i="18"/>
  <c r="M130" i="18"/>
  <c r="L130" i="18"/>
  <c r="L138" i="18" s="1"/>
  <c r="K130" i="18"/>
  <c r="J130" i="18"/>
  <c r="I130" i="18"/>
  <c r="H130" i="18"/>
  <c r="G130" i="18"/>
  <c r="F130" i="18"/>
  <c r="E130" i="18"/>
  <c r="D130" i="18"/>
  <c r="O121" i="18"/>
  <c r="N121" i="18"/>
  <c r="M121" i="18"/>
  <c r="L121" i="18"/>
  <c r="K121" i="18"/>
  <c r="K138" i="18" s="1"/>
  <c r="J121" i="18"/>
  <c r="J138" i="18" s="1"/>
  <c r="I121" i="18"/>
  <c r="C121" i="18" s="1"/>
  <c r="H121" i="18"/>
  <c r="G121" i="18"/>
  <c r="F121" i="18"/>
  <c r="E121" i="18"/>
  <c r="D121" i="18"/>
  <c r="O115" i="18"/>
  <c r="N115" i="18"/>
  <c r="M115" i="18"/>
  <c r="L115" i="18"/>
  <c r="K115" i="18"/>
  <c r="J115" i="18"/>
  <c r="I115" i="18"/>
  <c r="H115" i="18"/>
  <c r="G115" i="18"/>
  <c r="F115" i="18"/>
  <c r="E115" i="18"/>
  <c r="D115" i="18"/>
  <c r="O107" i="18"/>
  <c r="N107" i="18"/>
  <c r="M107" i="18"/>
  <c r="L107" i="18"/>
  <c r="K107" i="18"/>
  <c r="J107" i="18"/>
  <c r="I107" i="18"/>
  <c r="H107" i="18"/>
  <c r="G107" i="18"/>
  <c r="F107" i="18"/>
  <c r="E107" i="18"/>
  <c r="D107" i="18"/>
  <c r="C107" i="18" s="1"/>
  <c r="O102" i="18"/>
  <c r="N102" i="18"/>
  <c r="M102" i="18"/>
  <c r="L102" i="18"/>
  <c r="K102" i="18"/>
  <c r="J102" i="18"/>
  <c r="I102" i="18"/>
  <c r="H102" i="18"/>
  <c r="G102" i="18"/>
  <c r="F102" i="18"/>
  <c r="E102" i="18"/>
  <c r="D102" i="18"/>
  <c r="O98" i="18"/>
  <c r="N98" i="18"/>
  <c r="M98" i="18"/>
  <c r="L98" i="18"/>
  <c r="K98" i="18"/>
  <c r="J98" i="18"/>
  <c r="I98" i="18"/>
  <c r="H98" i="18"/>
  <c r="G98" i="18"/>
  <c r="F98" i="18"/>
  <c r="E98" i="18"/>
  <c r="D98" i="18"/>
  <c r="O88" i="18"/>
  <c r="N88" i="18"/>
  <c r="M88" i="18"/>
  <c r="L88" i="18"/>
  <c r="K88" i="18"/>
  <c r="J88" i="18"/>
  <c r="I88" i="18"/>
  <c r="H88" i="18"/>
  <c r="G88" i="18"/>
  <c r="F88" i="18"/>
  <c r="E88" i="18"/>
  <c r="D88" i="18"/>
  <c r="C88" i="18"/>
  <c r="C87" i="18"/>
  <c r="J78" i="18"/>
  <c r="I78" i="18"/>
  <c r="H78" i="18"/>
  <c r="E78" i="18"/>
  <c r="C77" i="18"/>
  <c r="O76" i="18"/>
  <c r="I76" i="18"/>
  <c r="H76" i="18"/>
  <c r="G76" i="18"/>
  <c r="F76" i="18"/>
  <c r="O75" i="18"/>
  <c r="O78" i="18" s="1"/>
  <c r="N75" i="18"/>
  <c r="N78" i="18" s="1"/>
  <c r="M75" i="18"/>
  <c r="L75" i="18"/>
  <c r="K75" i="18"/>
  <c r="K78" i="18" s="1"/>
  <c r="J75" i="18"/>
  <c r="J76" i="18" s="1"/>
  <c r="I75" i="18"/>
  <c r="H75" i="18"/>
  <c r="G75" i="18"/>
  <c r="G78" i="18" s="1"/>
  <c r="F75" i="18"/>
  <c r="F78" i="18" s="1"/>
  <c r="E75" i="18"/>
  <c r="E76" i="18" s="1"/>
  <c r="D75" i="18"/>
  <c r="M64" i="18"/>
  <c r="E64" i="18"/>
  <c r="M63" i="18"/>
  <c r="K63" i="18"/>
  <c r="K64" i="18" s="1"/>
  <c r="J63" i="18"/>
  <c r="J64" i="18" s="1"/>
  <c r="H63" i="18"/>
  <c r="H64" i="18" s="1"/>
  <c r="E63" i="18"/>
  <c r="O61" i="18"/>
  <c r="N61" i="18"/>
  <c r="M61" i="18"/>
  <c r="H61" i="18"/>
  <c r="G61" i="18"/>
  <c r="F61" i="18"/>
  <c r="E61" i="18"/>
  <c r="O60" i="18"/>
  <c r="O63" i="18" s="1"/>
  <c r="O64" i="18" s="1"/>
  <c r="N60" i="18"/>
  <c r="N63" i="18" s="1"/>
  <c r="N64" i="18" s="1"/>
  <c r="M60" i="18"/>
  <c r="L60" i="18"/>
  <c r="L61" i="18" s="1"/>
  <c r="K60" i="18"/>
  <c r="K61" i="18" s="1"/>
  <c r="J60" i="18"/>
  <c r="J61" i="18" s="1"/>
  <c r="I60" i="18"/>
  <c r="I63" i="18" s="1"/>
  <c r="I64" i="18" s="1"/>
  <c r="H60" i="18"/>
  <c r="G60" i="18"/>
  <c r="G63" i="18" s="1"/>
  <c r="G64" i="18" s="1"/>
  <c r="F60" i="18"/>
  <c r="F63" i="18" s="1"/>
  <c r="F64" i="18" s="1"/>
  <c r="E60" i="18"/>
  <c r="D60" i="18"/>
  <c r="D61" i="18" s="1"/>
  <c r="O55" i="18"/>
  <c r="G55" i="18"/>
  <c r="O54" i="18"/>
  <c r="M54" i="18"/>
  <c r="M55" i="18" s="1"/>
  <c r="L54" i="18"/>
  <c r="L55" i="18" s="1"/>
  <c r="J54" i="18"/>
  <c r="J55" i="18" s="1"/>
  <c r="G54" i="18"/>
  <c r="E54" i="18"/>
  <c r="E55" i="18" s="1"/>
  <c r="D54" i="18"/>
  <c r="O52" i="18"/>
  <c r="J52" i="18"/>
  <c r="I52" i="18"/>
  <c r="H52" i="18"/>
  <c r="G52" i="18"/>
  <c r="O51" i="18"/>
  <c r="N51" i="18"/>
  <c r="N52" i="18" s="1"/>
  <c r="M51" i="18"/>
  <c r="M52" i="18" s="1"/>
  <c r="L51" i="18"/>
  <c r="L52" i="18" s="1"/>
  <c r="K51" i="18"/>
  <c r="K54" i="18" s="1"/>
  <c r="K55" i="18" s="1"/>
  <c r="J51" i="18"/>
  <c r="I51" i="18"/>
  <c r="I54" i="18" s="1"/>
  <c r="I55" i="18" s="1"/>
  <c r="H51" i="18"/>
  <c r="H54" i="18" s="1"/>
  <c r="H55" i="18" s="1"/>
  <c r="G51" i="18"/>
  <c r="F51" i="18"/>
  <c r="F52" i="18" s="1"/>
  <c r="E51" i="18"/>
  <c r="E52" i="18" s="1"/>
  <c r="D51" i="18"/>
  <c r="D52" i="18" s="1"/>
  <c r="L43" i="18"/>
  <c r="J43" i="18"/>
  <c r="I43" i="18"/>
  <c r="D43" i="18"/>
  <c r="O41" i="18"/>
  <c r="N41" i="18"/>
  <c r="J41" i="18"/>
  <c r="I41" i="18"/>
  <c r="H41" i="18"/>
  <c r="G41" i="18"/>
  <c r="F41" i="18"/>
  <c r="O40" i="18"/>
  <c r="O43" i="18" s="1"/>
  <c r="N40" i="18"/>
  <c r="N43" i="18" s="1"/>
  <c r="M40" i="18"/>
  <c r="M41" i="18" s="1"/>
  <c r="L40" i="18"/>
  <c r="L41" i="18" s="1"/>
  <c r="K40" i="18"/>
  <c r="K43" i="18" s="1"/>
  <c r="J40" i="18"/>
  <c r="I40" i="18"/>
  <c r="H40" i="18"/>
  <c r="H43" i="18" s="1"/>
  <c r="G40" i="18"/>
  <c r="G43" i="18" s="1"/>
  <c r="F40" i="18"/>
  <c r="F43" i="18" s="1"/>
  <c r="E40" i="18"/>
  <c r="E41" i="18" s="1"/>
  <c r="D40" i="18"/>
  <c r="D41" i="18" s="1"/>
  <c r="C40" i="18"/>
  <c r="I25" i="18"/>
  <c r="C24" i="18"/>
  <c r="I23" i="18"/>
  <c r="I26" i="18" s="1"/>
  <c r="C22" i="18"/>
  <c r="O21" i="18"/>
  <c r="O284" i="18" s="1"/>
  <c r="N21" i="18"/>
  <c r="N284" i="18" s="1"/>
  <c r="M21" i="18"/>
  <c r="M284" i="18" s="1"/>
  <c r="L21" i="18"/>
  <c r="L284" i="18" s="1"/>
  <c r="K21" i="18"/>
  <c r="K284" i="18" s="1"/>
  <c r="J21" i="18"/>
  <c r="J284" i="18" s="1"/>
  <c r="I21" i="18"/>
  <c r="I284" i="18" s="1"/>
  <c r="H21" i="18"/>
  <c r="H284" i="18" s="1"/>
  <c r="G21" i="18"/>
  <c r="G284" i="18" s="1"/>
  <c r="F21" i="18"/>
  <c r="F284" i="18" s="1"/>
  <c r="E21" i="18"/>
  <c r="E284" i="18" s="1"/>
  <c r="D21" i="18"/>
  <c r="D284" i="18" s="1"/>
  <c r="L20" i="18"/>
  <c r="K20" i="18"/>
  <c r="K23" i="18" s="1"/>
  <c r="J20" i="18"/>
  <c r="I20" i="18"/>
  <c r="D20" i="18"/>
  <c r="C11" i="18"/>
  <c r="E188" i="4"/>
  <c r="F188" i="4"/>
  <c r="G188" i="4"/>
  <c r="H188" i="4"/>
  <c r="I188" i="4"/>
  <c r="J188" i="4"/>
  <c r="K188" i="4"/>
  <c r="L188" i="4"/>
  <c r="M188" i="4"/>
  <c r="N188" i="4"/>
  <c r="O188" i="4"/>
  <c r="D188" i="4"/>
  <c r="D184" i="4"/>
  <c r="E184" i="4"/>
  <c r="F184" i="4"/>
  <c r="G184" i="4"/>
  <c r="H184" i="4"/>
  <c r="I184" i="4"/>
  <c r="J184" i="4"/>
  <c r="K184" i="4"/>
  <c r="L184" i="4"/>
  <c r="M184" i="4"/>
  <c r="N184" i="4"/>
  <c r="O184" i="4"/>
  <c r="E167" i="4"/>
  <c r="F167" i="4"/>
  <c r="G167" i="4"/>
  <c r="H167" i="4"/>
  <c r="I167" i="4"/>
  <c r="J167" i="4"/>
  <c r="K167" i="4"/>
  <c r="L167" i="4"/>
  <c r="M167" i="4"/>
  <c r="N167" i="4"/>
  <c r="O167" i="4"/>
  <c r="E164" i="4"/>
  <c r="F164" i="4"/>
  <c r="G164" i="4"/>
  <c r="H164" i="4"/>
  <c r="I164" i="4"/>
  <c r="J164" i="4"/>
  <c r="K164" i="4"/>
  <c r="L164" i="4"/>
  <c r="M164" i="4"/>
  <c r="N164" i="4"/>
  <c r="O164" i="4"/>
  <c r="D167" i="4"/>
  <c r="D164" i="4"/>
  <c r="C54" i="18" l="1"/>
  <c r="I68" i="18"/>
  <c r="I70" i="18" s="1"/>
  <c r="I28" i="18"/>
  <c r="I33" i="18"/>
  <c r="C284" i="18"/>
  <c r="K26" i="18"/>
  <c r="J245" i="18"/>
  <c r="J226" i="18"/>
  <c r="J212" i="18"/>
  <c r="J219" i="18"/>
  <c r="J221" i="18" s="1"/>
  <c r="J299" i="18"/>
  <c r="J301" i="18" s="1"/>
  <c r="L212" i="18"/>
  <c r="L214" i="18" s="1"/>
  <c r="L219" i="18"/>
  <c r="L221" i="18" s="1"/>
  <c r="L299" i="18"/>
  <c r="L301" i="18" s="1"/>
  <c r="L245" i="18"/>
  <c r="L226" i="18"/>
  <c r="L228" i="18" s="1"/>
  <c r="L25" i="18"/>
  <c r="L76" i="18"/>
  <c r="L78" i="18"/>
  <c r="G194" i="18"/>
  <c r="C194" i="18" s="1"/>
  <c r="G196" i="18"/>
  <c r="G198" i="18" s="1"/>
  <c r="O194" i="18"/>
  <c r="O196" i="18"/>
  <c r="O198" i="18" s="1"/>
  <c r="J228" i="18"/>
  <c r="F20" i="18"/>
  <c r="N20" i="18"/>
  <c r="E43" i="18"/>
  <c r="C43" i="18" s="1"/>
  <c r="M43" i="18"/>
  <c r="K52" i="18"/>
  <c r="F54" i="18"/>
  <c r="F55" i="18" s="1"/>
  <c r="N54" i="18"/>
  <c r="N55" i="18" s="1"/>
  <c r="I61" i="18"/>
  <c r="D63" i="18"/>
  <c r="L63" i="18"/>
  <c r="L64" i="18" s="1"/>
  <c r="M76" i="18"/>
  <c r="M78" i="18"/>
  <c r="K76" i="18"/>
  <c r="C98" i="18"/>
  <c r="I214" i="18"/>
  <c r="C233" i="18"/>
  <c r="D212" i="18"/>
  <c r="D214" i="18" s="1"/>
  <c r="D219" i="18"/>
  <c r="D299" i="18"/>
  <c r="D301" i="18" s="1"/>
  <c r="D245" i="18"/>
  <c r="D226" i="18"/>
  <c r="D228" i="18" s="1"/>
  <c r="E20" i="18"/>
  <c r="J23" i="18"/>
  <c r="D76" i="18"/>
  <c r="D78" i="18"/>
  <c r="O20" i="18"/>
  <c r="K41" i="18"/>
  <c r="C41" i="18" s="1"/>
  <c r="C152" i="18"/>
  <c r="C167" i="18"/>
  <c r="J214" i="18"/>
  <c r="C294" i="18"/>
  <c r="M20" i="18"/>
  <c r="D25" i="18"/>
  <c r="G20" i="18"/>
  <c r="D23" i="18"/>
  <c r="N76" i="18"/>
  <c r="H20" i="18"/>
  <c r="C21" i="18"/>
  <c r="D221" i="18"/>
  <c r="L23" i="18"/>
  <c r="L26" i="18" s="1"/>
  <c r="I245" i="18"/>
  <c r="I226" i="18"/>
  <c r="I212" i="18"/>
  <c r="I219" i="18"/>
  <c r="I221" i="18" s="1"/>
  <c r="I32" i="18"/>
  <c r="I262" i="18" s="1"/>
  <c r="D55" i="18"/>
  <c r="C55" i="18" s="1"/>
  <c r="E138" i="18"/>
  <c r="C138" i="18" s="1"/>
  <c r="M138" i="18"/>
  <c r="C143" i="18"/>
  <c r="C184" i="18"/>
  <c r="C102" i="18"/>
  <c r="F138" i="18"/>
  <c r="N138" i="18"/>
  <c r="C315" i="18"/>
  <c r="K212" i="18"/>
  <c r="K214" i="18" s="1"/>
  <c r="K219" i="18"/>
  <c r="K221" i="18" s="1"/>
  <c r="K299" i="18"/>
  <c r="K301" i="18" s="1"/>
  <c r="J25" i="18"/>
  <c r="K32" i="18"/>
  <c r="K262" i="18" s="1"/>
  <c r="G138" i="18"/>
  <c r="O138" i="18"/>
  <c r="K226" i="18"/>
  <c r="K228" i="18" s="1"/>
  <c r="K245" i="18"/>
  <c r="J32" i="18"/>
  <c r="J262" i="18" s="1"/>
  <c r="K25" i="18"/>
  <c r="D32" i="18"/>
  <c r="L32" i="18"/>
  <c r="L262" i="18" s="1"/>
  <c r="C75" i="18"/>
  <c r="C115" i="18"/>
  <c r="C130" i="18"/>
  <c r="H138" i="18"/>
  <c r="I228" i="18"/>
  <c r="F196" i="18"/>
  <c r="F198" i="18" s="1"/>
  <c r="N196" i="18"/>
  <c r="N198" i="18" s="1"/>
  <c r="C136" i="18"/>
  <c r="D198" i="18"/>
  <c r="E180" i="4"/>
  <c r="F180" i="4"/>
  <c r="G180" i="4"/>
  <c r="H180" i="4"/>
  <c r="I180" i="4"/>
  <c r="J180" i="4"/>
  <c r="K180" i="4"/>
  <c r="L180" i="4"/>
  <c r="M180" i="4"/>
  <c r="N180" i="4"/>
  <c r="O180" i="4"/>
  <c r="D180" i="4"/>
  <c r="C175" i="4"/>
  <c r="C176" i="4"/>
  <c r="C177" i="4"/>
  <c r="C178" i="4"/>
  <c r="C179" i="4"/>
  <c r="O107" i="4"/>
  <c r="N107" i="4"/>
  <c r="M107" i="4"/>
  <c r="L107" i="4"/>
  <c r="K107" i="4"/>
  <c r="J107" i="4"/>
  <c r="I107" i="4"/>
  <c r="H107" i="4"/>
  <c r="G107" i="4"/>
  <c r="F107" i="4"/>
  <c r="E107" i="4"/>
  <c r="D107" i="4"/>
  <c r="A7" i="13"/>
  <c r="A8" i="13" s="1"/>
  <c r="A9" i="13" s="1"/>
  <c r="A10" i="13" s="1"/>
  <c r="A11" i="13" s="1"/>
  <c r="A12" i="13" s="1"/>
  <c r="A13" i="13" s="1"/>
  <c r="A14" i="13" s="1"/>
  <c r="A15" i="13" s="1"/>
  <c r="A16" i="13" s="1"/>
  <c r="A17" i="13" s="1"/>
  <c r="A18" i="13" s="1"/>
  <c r="A19" i="13" s="1"/>
  <c r="A20" i="13" s="1"/>
  <c r="A21" i="13" s="1"/>
  <c r="A22" i="13" s="1"/>
  <c r="A23" i="13" s="1"/>
  <c r="A24" i="13" s="1"/>
  <c r="A6" i="13"/>
  <c r="F5" i="13"/>
  <c r="I82" i="18" l="1"/>
  <c r="I84" i="18" s="1"/>
  <c r="L68" i="18"/>
  <c r="L70" i="18" s="1"/>
  <c r="L33" i="18"/>
  <c r="L28" i="18"/>
  <c r="H299" i="18"/>
  <c r="H301" i="18" s="1"/>
  <c r="H245" i="18"/>
  <c r="H226" i="18"/>
  <c r="H228" i="18" s="1"/>
  <c r="H212" i="18"/>
  <c r="H214" i="18" s="1"/>
  <c r="H219" i="18"/>
  <c r="H221" i="18" s="1"/>
  <c r="H23" i="18"/>
  <c r="H26" i="18" s="1"/>
  <c r="H25" i="18"/>
  <c r="H32" i="18"/>
  <c r="H262" i="18" s="1"/>
  <c r="E219" i="18"/>
  <c r="E221" i="18" s="1"/>
  <c r="E299" i="18"/>
  <c r="E301" i="18" s="1"/>
  <c r="E245" i="18"/>
  <c r="E226" i="18"/>
  <c r="E228" i="18" s="1"/>
  <c r="E23" i="18"/>
  <c r="E25" i="18"/>
  <c r="C25" i="18" s="1"/>
  <c r="E212" i="18"/>
  <c r="E214" i="18" s="1"/>
  <c r="C214" i="18" s="1"/>
  <c r="E32" i="18"/>
  <c r="E262" i="18" s="1"/>
  <c r="N219" i="18"/>
  <c r="N221" i="18" s="1"/>
  <c r="N299" i="18"/>
  <c r="N301" i="18" s="1"/>
  <c r="N245" i="18"/>
  <c r="N226" i="18"/>
  <c r="N228" i="18" s="1"/>
  <c r="N212" i="18"/>
  <c r="N214" i="18" s="1"/>
  <c r="N23" i="18"/>
  <c r="N26" i="18" s="1"/>
  <c r="N25" i="18"/>
  <c r="N32" i="18"/>
  <c r="N262" i="18" s="1"/>
  <c r="C198" i="18"/>
  <c r="D262" i="18"/>
  <c r="C20" i="18"/>
  <c r="D64" i="18"/>
  <c r="C64" i="18" s="1"/>
  <c r="C63" i="18"/>
  <c r="F219" i="18"/>
  <c r="F221" i="18" s="1"/>
  <c r="F299" i="18"/>
  <c r="F301" i="18" s="1"/>
  <c r="F245" i="18"/>
  <c r="F226" i="18"/>
  <c r="F228" i="18" s="1"/>
  <c r="F212" i="18"/>
  <c r="F214" i="18" s="1"/>
  <c r="F23" i="18"/>
  <c r="F26" i="18" s="1"/>
  <c r="F25" i="18"/>
  <c r="F32" i="18"/>
  <c r="F262" i="18" s="1"/>
  <c r="C76" i="18"/>
  <c r="K68" i="18"/>
  <c r="K70" i="18" s="1"/>
  <c r="K33" i="18"/>
  <c r="K28" i="18"/>
  <c r="L269" i="18"/>
  <c r="L264" i="18"/>
  <c r="L271" i="18"/>
  <c r="L267" i="18"/>
  <c r="L273" i="18"/>
  <c r="I267" i="18"/>
  <c r="I273" i="18"/>
  <c r="I269" i="18"/>
  <c r="I264" i="18"/>
  <c r="I271" i="18"/>
  <c r="G219" i="18"/>
  <c r="G221" i="18" s="1"/>
  <c r="C221" i="18" s="1"/>
  <c r="G299" i="18"/>
  <c r="G301" i="18" s="1"/>
  <c r="G245" i="18"/>
  <c r="G226" i="18"/>
  <c r="G228" i="18" s="1"/>
  <c r="G212" i="18"/>
  <c r="G214" i="18" s="1"/>
  <c r="G23" i="18"/>
  <c r="G25" i="18"/>
  <c r="G32" i="18"/>
  <c r="G262" i="18" s="1"/>
  <c r="I288" i="18"/>
  <c r="I35" i="18"/>
  <c r="I45" i="18" s="1"/>
  <c r="I46" i="18" s="1"/>
  <c r="C78" i="18"/>
  <c r="K252" i="18"/>
  <c r="K247" i="18"/>
  <c r="K254" i="18"/>
  <c r="K250" i="18"/>
  <c r="K256" i="18"/>
  <c r="J26" i="18"/>
  <c r="C196" i="18"/>
  <c r="D26" i="18"/>
  <c r="D247" i="18"/>
  <c r="D254" i="18"/>
  <c r="D250" i="18"/>
  <c r="D256" i="18"/>
  <c r="D252" i="18"/>
  <c r="J273" i="18"/>
  <c r="J269" i="18"/>
  <c r="J264" i="18"/>
  <c r="J271" i="18"/>
  <c r="J267" i="18"/>
  <c r="K269" i="18"/>
  <c r="K264" i="18"/>
  <c r="K271" i="18"/>
  <c r="K267" i="18"/>
  <c r="K273" i="18"/>
  <c r="I256" i="18"/>
  <c r="I252" i="18"/>
  <c r="I247" i="18"/>
  <c r="I254" i="18"/>
  <c r="I250" i="18"/>
  <c r="O219" i="18"/>
  <c r="O221" i="18" s="1"/>
  <c r="O299" i="18"/>
  <c r="O301" i="18" s="1"/>
  <c r="O245" i="18"/>
  <c r="O226" i="18"/>
  <c r="O228" i="18" s="1"/>
  <c r="C228" i="18" s="1"/>
  <c r="O212" i="18"/>
  <c r="O214" i="18" s="1"/>
  <c r="O23" i="18"/>
  <c r="O26" i="18" s="1"/>
  <c r="O25" i="18"/>
  <c r="O32" i="18"/>
  <c r="O262" i="18" s="1"/>
  <c r="L247" i="18"/>
  <c r="L254" i="18"/>
  <c r="L250" i="18"/>
  <c r="L256" i="18"/>
  <c r="L252" i="18"/>
  <c r="J252" i="18"/>
  <c r="J247" i="18"/>
  <c r="J254" i="18"/>
  <c r="J250" i="18"/>
  <c r="J256" i="18"/>
  <c r="M219" i="18"/>
  <c r="M221" i="18" s="1"/>
  <c r="M299" i="18"/>
  <c r="M301" i="18" s="1"/>
  <c r="M245" i="18"/>
  <c r="M226" i="18"/>
  <c r="M228" i="18" s="1"/>
  <c r="M23" i="18"/>
  <c r="M26" i="18" s="1"/>
  <c r="M32" i="18"/>
  <c r="M262" i="18" s="1"/>
  <c r="M212" i="18"/>
  <c r="M214" i="18" s="1"/>
  <c r="M25" i="18"/>
  <c r="C107" i="4"/>
  <c r="E315" i="4"/>
  <c r="F315" i="4"/>
  <c r="G315" i="4"/>
  <c r="H315" i="4"/>
  <c r="I315" i="4"/>
  <c r="J315" i="4"/>
  <c r="K315" i="4"/>
  <c r="L315" i="4"/>
  <c r="M315" i="4"/>
  <c r="N315" i="4"/>
  <c r="O315" i="4"/>
  <c r="D315" i="4"/>
  <c r="E240" i="4"/>
  <c r="F240" i="4"/>
  <c r="G240" i="4"/>
  <c r="H240" i="4"/>
  <c r="I240" i="4"/>
  <c r="J240" i="4"/>
  <c r="K240" i="4"/>
  <c r="L240" i="4"/>
  <c r="M240" i="4"/>
  <c r="N240" i="4"/>
  <c r="O240" i="4"/>
  <c r="D240" i="4"/>
  <c r="F264" i="18" l="1"/>
  <c r="F271" i="18"/>
  <c r="F267" i="18"/>
  <c r="F273" i="18"/>
  <c r="F269" i="18"/>
  <c r="N264" i="18"/>
  <c r="N271" i="18"/>
  <c r="N267" i="18"/>
  <c r="N273" i="18"/>
  <c r="N275" i="18" s="1"/>
  <c r="N269" i="18"/>
  <c r="E264" i="18"/>
  <c r="E271" i="18"/>
  <c r="E267" i="18"/>
  <c r="E273" i="18"/>
  <c r="E269" i="18"/>
  <c r="H267" i="18"/>
  <c r="H273" i="18"/>
  <c r="H275" i="18" s="1"/>
  <c r="H269" i="18"/>
  <c r="H264" i="18"/>
  <c r="H271" i="18"/>
  <c r="C212" i="18"/>
  <c r="O250" i="18"/>
  <c r="O256" i="18"/>
  <c r="O252" i="18"/>
  <c r="O247" i="18"/>
  <c r="O254" i="18"/>
  <c r="I258" i="18"/>
  <c r="D68" i="18"/>
  <c r="D33" i="18"/>
  <c r="D28" i="18"/>
  <c r="G26" i="18"/>
  <c r="J258" i="18"/>
  <c r="N68" i="18"/>
  <c r="N70" i="18" s="1"/>
  <c r="N33" i="18"/>
  <c r="N28" i="18"/>
  <c r="H28" i="18"/>
  <c r="H68" i="18"/>
  <c r="H70" i="18" s="1"/>
  <c r="H33" i="18"/>
  <c r="L288" i="18"/>
  <c r="L35" i="18"/>
  <c r="L45" i="18" s="1"/>
  <c r="I275" i="18"/>
  <c r="I277" i="18" s="1"/>
  <c r="I317" i="18" s="1"/>
  <c r="I319" i="18" s="1"/>
  <c r="I323" i="18" s="1"/>
  <c r="I325" i="18" s="1"/>
  <c r="I332" i="18" s="1"/>
  <c r="E26" i="18"/>
  <c r="C26" i="18" s="1"/>
  <c r="K275" i="18"/>
  <c r="M264" i="18"/>
  <c r="M271" i="18"/>
  <c r="M267" i="18"/>
  <c r="M273" i="18"/>
  <c r="M269" i="18"/>
  <c r="K288" i="18"/>
  <c r="K35" i="18"/>
  <c r="K45" i="18" s="1"/>
  <c r="K46" i="18" s="1"/>
  <c r="M68" i="18"/>
  <c r="M70" i="18" s="1"/>
  <c r="M33" i="18"/>
  <c r="M28" i="18"/>
  <c r="O271" i="18"/>
  <c r="O267" i="18"/>
  <c r="O273" i="18"/>
  <c r="O269" i="18"/>
  <c r="O264" i="18"/>
  <c r="J68" i="18"/>
  <c r="J70" i="18" s="1"/>
  <c r="J33" i="18"/>
  <c r="J28" i="18"/>
  <c r="G250" i="18"/>
  <c r="G256" i="18"/>
  <c r="G252" i="18"/>
  <c r="G247" i="18"/>
  <c r="G254" i="18"/>
  <c r="C32" i="18"/>
  <c r="L258" i="18"/>
  <c r="C23" i="18"/>
  <c r="F33" i="18"/>
  <c r="F28" i="18"/>
  <c r="F68" i="18"/>
  <c r="F70" i="18" s="1"/>
  <c r="J275" i="18"/>
  <c r="J277" i="18" s="1"/>
  <c r="D258" i="18"/>
  <c r="K258" i="18"/>
  <c r="L275" i="18"/>
  <c r="L277" i="18" s="1"/>
  <c r="F254" i="18"/>
  <c r="F250" i="18"/>
  <c r="F256" i="18"/>
  <c r="F252" i="18"/>
  <c r="F247" i="18"/>
  <c r="D269" i="18"/>
  <c r="D264" i="18"/>
  <c r="D271" i="18"/>
  <c r="C271" i="18" s="1"/>
  <c r="D267" i="18"/>
  <c r="D273" i="18"/>
  <c r="N254" i="18"/>
  <c r="N250" i="18"/>
  <c r="N256" i="18"/>
  <c r="N252" i="18"/>
  <c r="N247" i="18"/>
  <c r="E247" i="18"/>
  <c r="C247" i="18" s="1"/>
  <c r="E254" i="18"/>
  <c r="C254" i="18" s="1"/>
  <c r="E250" i="18"/>
  <c r="E256" i="18"/>
  <c r="C256" i="18" s="1"/>
  <c r="E252" i="18"/>
  <c r="C252" i="18" s="1"/>
  <c r="O68" i="18"/>
  <c r="O70" i="18" s="1"/>
  <c r="O33" i="18"/>
  <c r="O28" i="18"/>
  <c r="C301" i="18"/>
  <c r="H250" i="18"/>
  <c r="C250" i="18" s="1"/>
  <c r="H256" i="18"/>
  <c r="H252" i="18"/>
  <c r="H247" i="18"/>
  <c r="H254" i="18"/>
  <c r="M247" i="18"/>
  <c r="M254" i="18"/>
  <c r="M250" i="18"/>
  <c r="M256" i="18"/>
  <c r="M258" i="18" s="1"/>
  <c r="M252" i="18"/>
  <c r="G271" i="18"/>
  <c r="G267" i="18"/>
  <c r="G273" i="18"/>
  <c r="G269" i="18"/>
  <c r="G264" i="18"/>
  <c r="I90" i="18"/>
  <c r="I91" i="18" s="1"/>
  <c r="I85" i="18"/>
  <c r="C240" i="4"/>
  <c r="C315" i="4"/>
  <c r="E309" i="4"/>
  <c r="E311" i="4" s="1"/>
  <c r="F309" i="4"/>
  <c r="F311" i="4" s="1"/>
  <c r="G309" i="4"/>
  <c r="G311" i="4" s="1"/>
  <c r="H309" i="4"/>
  <c r="H311" i="4" s="1"/>
  <c r="I309" i="4"/>
  <c r="I311" i="4" s="1"/>
  <c r="J309" i="4"/>
  <c r="J311" i="4" s="1"/>
  <c r="K309" i="4"/>
  <c r="K311" i="4" s="1"/>
  <c r="L309" i="4"/>
  <c r="L311" i="4" s="1"/>
  <c r="M309" i="4"/>
  <c r="M311" i="4" s="1"/>
  <c r="N309" i="4"/>
  <c r="N311" i="4" s="1"/>
  <c r="O309" i="4"/>
  <c r="O311" i="4" s="1"/>
  <c r="D309" i="4"/>
  <c r="D311" i="4" s="1"/>
  <c r="C304" i="4"/>
  <c r="C303" i="4"/>
  <c r="E298" i="4"/>
  <c r="F298" i="4"/>
  <c r="G298" i="4"/>
  <c r="H298" i="4"/>
  <c r="I298" i="4"/>
  <c r="J298" i="4"/>
  <c r="K298" i="4"/>
  <c r="L298" i="4"/>
  <c r="M298" i="4"/>
  <c r="N298" i="4"/>
  <c r="O298" i="4"/>
  <c r="D298" i="4"/>
  <c r="E294" i="4"/>
  <c r="F294" i="4"/>
  <c r="G294" i="4"/>
  <c r="H294" i="4"/>
  <c r="I294" i="4"/>
  <c r="J294" i="4"/>
  <c r="K294" i="4"/>
  <c r="L294" i="4"/>
  <c r="M294" i="4"/>
  <c r="N294" i="4"/>
  <c r="O294" i="4"/>
  <c r="D294" i="4"/>
  <c r="I329" i="18" l="1"/>
  <c r="I336" i="18"/>
  <c r="I337" i="18" s="1"/>
  <c r="I333" i="18"/>
  <c r="F258" i="18"/>
  <c r="D275" i="18"/>
  <c r="C273" i="18"/>
  <c r="K82" i="18"/>
  <c r="K84" i="18" s="1"/>
  <c r="M288" i="18"/>
  <c r="M317" i="18" s="1"/>
  <c r="M35" i="18"/>
  <c r="M45" i="18" s="1"/>
  <c r="M46" i="18" s="1"/>
  <c r="O258" i="18"/>
  <c r="L317" i="18"/>
  <c r="J288" i="18"/>
  <c r="J317" i="18" s="1"/>
  <c r="J35" i="18"/>
  <c r="J45" i="18" s="1"/>
  <c r="J46" i="18" s="1"/>
  <c r="G275" i="18"/>
  <c r="C267" i="18"/>
  <c r="M82" i="18"/>
  <c r="M84" i="18" s="1"/>
  <c r="K277" i="18"/>
  <c r="E275" i="18"/>
  <c r="D288" i="18"/>
  <c r="C33" i="18"/>
  <c r="D35" i="18"/>
  <c r="K317" i="18"/>
  <c r="N288" i="18"/>
  <c r="N35" i="18"/>
  <c r="N45" i="18" s="1"/>
  <c r="N46" i="18" s="1"/>
  <c r="D70" i="18"/>
  <c r="F275" i="18"/>
  <c r="F277" i="18" s="1"/>
  <c r="C264" i="18"/>
  <c r="F288" i="18"/>
  <c r="F35" i="18"/>
  <c r="F45" i="18" s="1"/>
  <c r="F46" i="18" s="1"/>
  <c r="O288" i="18"/>
  <c r="O35" i="18"/>
  <c r="O45" i="18" s="1"/>
  <c r="O46" i="18" s="1"/>
  <c r="C269" i="18"/>
  <c r="G258" i="18"/>
  <c r="O275" i="18"/>
  <c r="N82" i="18"/>
  <c r="N84" i="18" s="1"/>
  <c r="E68" i="18"/>
  <c r="E70" i="18" s="1"/>
  <c r="E28" i="18"/>
  <c r="C28" i="18" s="1"/>
  <c r="E33" i="18"/>
  <c r="H258" i="18"/>
  <c r="H277" i="18" s="1"/>
  <c r="N258" i="18"/>
  <c r="N277" i="18" s="1"/>
  <c r="M275" i="18"/>
  <c r="M277" i="18" s="1"/>
  <c r="L46" i="18"/>
  <c r="L82" i="18"/>
  <c r="L84" i="18" s="1"/>
  <c r="E258" i="18"/>
  <c r="C258" i="18" s="1"/>
  <c r="H288" i="18"/>
  <c r="H35" i="18"/>
  <c r="H45" i="18" s="1"/>
  <c r="H46" i="18" s="1"/>
  <c r="G33" i="18"/>
  <c r="G28" i="18"/>
  <c r="G68" i="18"/>
  <c r="G70" i="18" s="1"/>
  <c r="C311" i="4"/>
  <c r="C294" i="4"/>
  <c r="C70" i="18" l="1"/>
  <c r="E277" i="18"/>
  <c r="K85" i="18"/>
  <c r="K90" i="18"/>
  <c r="K91" i="18" s="1"/>
  <c r="G288" i="18"/>
  <c r="G35" i="18"/>
  <c r="G45" i="18" s="1"/>
  <c r="G46" i="18" s="1"/>
  <c r="O82" i="18"/>
  <c r="O84" i="18" s="1"/>
  <c r="C68" i="18"/>
  <c r="M85" i="18"/>
  <c r="M90" i="18"/>
  <c r="M91" i="18" s="1"/>
  <c r="C275" i="18"/>
  <c r="D277" i="18"/>
  <c r="H317" i="18"/>
  <c r="E288" i="18"/>
  <c r="E317" i="18" s="1"/>
  <c r="E35" i="18"/>
  <c r="E45" i="18" s="1"/>
  <c r="E46" i="18" s="1"/>
  <c r="N317" i="18"/>
  <c r="F82" i="18"/>
  <c r="F84" i="18" s="1"/>
  <c r="K319" i="18"/>
  <c r="K323" i="18" s="1"/>
  <c r="K325" i="18" s="1"/>
  <c r="K332" i="18" s="1"/>
  <c r="H82" i="18"/>
  <c r="H84" i="18" s="1"/>
  <c r="L85" i="18"/>
  <c r="L90" i="18"/>
  <c r="L91" i="18" s="1"/>
  <c r="E82" i="18"/>
  <c r="E84" i="18" s="1"/>
  <c r="F317" i="18"/>
  <c r="D45" i="18"/>
  <c r="D82" i="18" s="1"/>
  <c r="G277" i="18"/>
  <c r="N85" i="18"/>
  <c r="N90" i="18"/>
  <c r="N91" i="18" s="1"/>
  <c r="M319" i="18"/>
  <c r="M323" i="18" s="1"/>
  <c r="M325" i="18" s="1"/>
  <c r="M332" i="18" s="1"/>
  <c r="O277" i="18"/>
  <c r="O317" i="18" s="1"/>
  <c r="D317" i="18"/>
  <c r="J82" i="18"/>
  <c r="J84" i="18" s="1"/>
  <c r="C274" i="4"/>
  <c r="C257" i="4"/>
  <c r="D84" i="18" l="1"/>
  <c r="E319" i="18"/>
  <c r="E323" i="18" s="1"/>
  <c r="E325" i="18" s="1"/>
  <c r="E332" i="18" s="1"/>
  <c r="O85" i="18"/>
  <c r="O90" i="18"/>
  <c r="O91" i="18" s="1"/>
  <c r="M333" i="18"/>
  <c r="M329" i="18"/>
  <c r="M336" i="18"/>
  <c r="M337" i="18" s="1"/>
  <c r="H85" i="18"/>
  <c r="H90" i="18"/>
  <c r="H91" i="18" s="1"/>
  <c r="C277" i="18"/>
  <c r="G317" i="18"/>
  <c r="J85" i="18"/>
  <c r="J90" i="18"/>
  <c r="K336" i="18"/>
  <c r="K337" i="18" s="1"/>
  <c r="K333" i="18"/>
  <c r="K329" i="18"/>
  <c r="H319" i="18"/>
  <c r="H323" i="18" s="1"/>
  <c r="H325" i="18" s="1"/>
  <c r="H332" i="18" s="1"/>
  <c r="F85" i="18"/>
  <c r="F90" i="18"/>
  <c r="F91" i="18" s="1"/>
  <c r="N319" i="18"/>
  <c r="N323" i="18" s="1"/>
  <c r="N325" i="18" s="1"/>
  <c r="N332" i="18" s="1"/>
  <c r="F319" i="18"/>
  <c r="F323" i="18" s="1"/>
  <c r="F325" i="18" s="1"/>
  <c r="F332" i="18" s="1"/>
  <c r="L319" i="18"/>
  <c r="L323" i="18" s="1"/>
  <c r="L325" i="18" s="1"/>
  <c r="L332" i="18" s="1"/>
  <c r="C35" i="18"/>
  <c r="C288" i="18"/>
  <c r="C45" i="18"/>
  <c r="D46" i="18"/>
  <c r="C46" i="18" s="1"/>
  <c r="G82" i="18"/>
  <c r="G84" i="18" s="1"/>
  <c r="E85" i="18"/>
  <c r="E90" i="18"/>
  <c r="E91" i="18" s="1"/>
  <c r="E261" i="4"/>
  <c r="F261" i="4"/>
  <c r="G261" i="4"/>
  <c r="H261" i="4"/>
  <c r="I261" i="4"/>
  <c r="J261" i="4"/>
  <c r="K261" i="4"/>
  <c r="L261" i="4"/>
  <c r="M261" i="4"/>
  <c r="N261" i="4"/>
  <c r="O261" i="4"/>
  <c r="D261" i="4"/>
  <c r="E244" i="4"/>
  <c r="F244" i="4"/>
  <c r="G244" i="4"/>
  <c r="H244" i="4"/>
  <c r="I244" i="4"/>
  <c r="J244" i="4"/>
  <c r="K244" i="4"/>
  <c r="L244" i="4"/>
  <c r="M244" i="4"/>
  <c r="N244" i="4"/>
  <c r="O244" i="4"/>
  <c r="D244" i="4"/>
  <c r="L333" i="18" l="1"/>
  <c r="L329" i="18"/>
  <c r="L336" i="18"/>
  <c r="L337" i="18" s="1"/>
  <c r="N333" i="18"/>
  <c r="N329" i="18"/>
  <c r="N336" i="18"/>
  <c r="N337" i="18" s="1"/>
  <c r="F333" i="18"/>
  <c r="F329" i="18"/>
  <c r="F336" i="18"/>
  <c r="F337" i="18" s="1"/>
  <c r="E333" i="18"/>
  <c r="E329" i="18"/>
  <c r="E336" i="18"/>
  <c r="E337" i="18" s="1"/>
  <c r="J91" i="18"/>
  <c r="J319" i="18"/>
  <c r="J323" i="18" s="1"/>
  <c r="J325" i="18" s="1"/>
  <c r="J332" i="18" s="1"/>
  <c r="H333" i="18"/>
  <c r="H329" i="18"/>
  <c r="H336" i="18"/>
  <c r="H337" i="18" s="1"/>
  <c r="O319" i="18"/>
  <c r="O323" i="18" s="1"/>
  <c r="O325" i="18" s="1"/>
  <c r="O332" i="18" s="1"/>
  <c r="C82" i="18"/>
  <c r="G85" i="18"/>
  <c r="G90" i="18"/>
  <c r="G91" i="18" s="1"/>
  <c r="C317" i="18"/>
  <c r="C84" i="18"/>
  <c r="D85" i="18"/>
  <c r="D90" i="18"/>
  <c r="E233" i="4"/>
  <c r="F233" i="4"/>
  <c r="G233" i="4"/>
  <c r="H233" i="4"/>
  <c r="I233" i="4"/>
  <c r="J233" i="4"/>
  <c r="K233" i="4"/>
  <c r="L233" i="4"/>
  <c r="M233" i="4"/>
  <c r="N233" i="4"/>
  <c r="O233" i="4"/>
  <c r="D232" i="4"/>
  <c r="D233" i="4" s="1"/>
  <c r="E225" i="4"/>
  <c r="F225" i="4"/>
  <c r="G225" i="4"/>
  <c r="H225" i="4"/>
  <c r="I225" i="4"/>
  <c r="J225" i="4"/>
  <c r="K225" i="4"/>
  <c r="L225" i="4"/>
  <c r="M225" i="4"/>
  <c r="N225" i="4"/>
  <c r="O225" i="4"/>
  <c r="D225" i="4"/>
  <c r="E218" i="4"/>
  <c r="F218" i="4"/>
  <c r="G218" i="4"/>
  <c r="H218" i="4"/>
  <c r="I218" i="4"/>
  <c r="J218" i="4"/>
  <c r="K218" i="4"/>
  <c r="L218" i="4"/>
  <c r="M218" i="4"/>
  <c r="N218" i="4"/>
  <c r="O218" i="4"/>
  <c r="D218" i="4"/>
  <c r="E211" i="4"/>
  <c r="F211" i="4"/>
  <c r="G211" i="4"/>
  <c r="H211" i="4"/>
  <c r="I211" i="4"/>
  <c r="J211" i="4"/>
  <c r="K211" i="4"/>
  <c r="L211" i="4"/>
  <c r="M211" i="4"/>
  <c r="N211" i="4"/>
  <c r="O211" i="4"/>
  <c r="D211" i="4"/>
  <c r="E207" i="4"/>
  <c r="F207" i="4"/>
  <c r="G207" i="4"/>
  <c r="H207" i="4"/>
  <c r="I207" i="4"/>
  <c r="J207" i="4"/>
  <c r="K207" i="4"/>
  <c r="L207" i="4"/>
  <c r="M207" i="4"/>
  <c r="N207" i="4"/>
  <c r="O207" i="4"/>
  <c r="D207" i="4"/>
  <c r="C171" i="4"/>
  <c r="C172" i="4"/>
  <c r="C173" i="4"/>
  <c r="C174" i="4"/>
  <c r="C170" i="4"/>
  <c r="E203" i="4"/>
  <c r="F203" i="4"/>
  <c r="G203" i="4"/>
  <c r="H203" i="4"/>
  <c r="I203" i="4"/>
  <c r="J203" i="4"/>
  <c r="K203" i="4"/>
  <c r="L203" i="4"/>
  <c r="M203" i="4"/>
  <c r="N203" i="4"/>
  <c r="O203" i="4"/>
  <c r="D203" i="4"/>
  <c r="E192" i="4"/>
  <c r="E196" i="4" s="1"/>
  <c r="E198" i="4" s="1"/>
  <c r="F192" i="4"/>
  <c r="F194" i="4" s="1"/>
  <c r="G192" i="4"/>
  <c r="G196" i="4" s="1"/>
  <c r="G198" i="4" s="1"/>
  <c r="H192" i="4"/>
  <c r="H196" i="4" s="1"/>
  <c r="H198" i="4" s="1"/>
  <c r="I192" i="4"/>
  <c r="I194" i="4" s="1"/>
  <c r="J192" i="4"/>
  <c r="J196" i="4" s="1"/>
  <c r="J198" i="4" s="1"/>
  <c r="K192" i="4"/>
  <c r="K196" i="4" s="1"/>
  <c r="K198" i="4" s="1"/>
  <c r="L192" i="4"/>
  <c r="L196" i="4" s="1"/>
  <c r="L198" i="4" s="1"/>
  <c r="M192" i="4"/>
  <c r="M196" i="4" s="1"/>
  <c r="M198" i="4" s="1"/>
  <c r="N192" i="4"/>
  <c r="N196" i="4" s="1"/>
  <c r="N198" i="4" s="1"/>
  <c r="O192" i="4"/>
  <c r="O196" i="4" s="1"/>
  <c r="O198" i="4" s="1"/>
  <c r="D192" i="4"/>
  <c r="D196" i="4" s="1"/>
  <c r="E159" i="4"/>
  <c r="F159" i="4"/>
  <c r="G159" i="4"/>
  <c r="H159" i="4"/>
  <c r="I159" i="4"/>
  <c r="J159" i="4"/>
  <c r="K159" i="4"/>
  <c r="L159" i="4"/>
  <c r="M159" i="4"/>
  <c r="N159" i="4"/>
  <c r="O159" i="4"/>
  <c r="D159" i="4"/>
  <c r="E143" i="4"/>
  <c r="F143" i="4"/>
  <c r="G143" i="4"/>
  <c r="H143" i="4"/>
  <c r="I143" i="4"/>
  <c r="J143" i="4"/>
  <c r="K143" i="4"/>
  <c r="L143" i="4"/>
  <c r="M143" i="4"/>
  <c r="N143" i="4"/>
  <c r="O143" i="4"/>
  <c r="E146" i="4"/>
  <c r="F146" i="4"/>
  <c r="G146" i="4"/>
  <c r="H146" i="4"/>
  <c r="I146" i="4"/>
  <c r="J146" i="4"/>
  <c r="K146" i="4"/>
  <c r="L146" i="4"/>
  <c r="M146" i="4"/>
  <c r="N146" i="4"/>
  <c r="O146" i="4"/>
  <c r="E149" i="4"/>
  <c r="F149" i="4"/>
  <c r="G149" i="4"/>
  <c r="H149" i="4"/>
  <c r="I149" i="4"/>
  <c r="J149" i="4"/>
  <c r="K149" i="4"/>
  <c r="L149" i="4"/>
  <c r="M149" i="4"/>
  <c r="N149" i="4"/>
  <c r="O149" i="4"/>
  <c r="E152" i="4"/>
  <c r="F152" i="4"/>
  <c r="G152" i="4"/>
  <c r="H152" i="4"/>
  <c r="I152" i="4"/>
  <c r="J152" i="4"/>
  <c r="K152" i="4"/>
  <c r="L152" i="4"/>
  <c r="M152" i="4"/>
  <c r="N152" i="4"/>
  <c r="O152" i="4"/>
  <c r="E156" i="4"/>
  <c r="F156" i="4"/>
  <c r="G156" i="4"/>
  <c r="H156" i="4"/>
  <c r="I156" i="4"/>
  <c r="J156" i="4"/>
  <c r="K156" i="4"/>
  <c r="L156" i="4"/>
  <c r="M156" i="4"/>
  <c r="N156" i="4"/>
  <c r="O156" i="4"/>
  <c r="D156" i="4"/>
  <c r="D152" i="4"/>
  <c r="D149" i="4"/>
  <c r="D146" i="4"/>
  <c r="D143" i="4"/>
  <c r="O136" i="4"/>
  <c r="N136" i="4"/>
  <c r="M136" i="4"/>
  <c r="L136" i="4"/>
  <c r="K136" i="4"/>
  <c r="J136" i="4"/>
  <c r="I136" i="4"/>
  <c r="H136" i="4"/>
  <c r="G136" i="4"/>
  <c r="F136" i="4"/>
  <c r="E136" i="4"/>
  <c r="D136" i="4"/>
  <c r="O121" i="4"/>
  <c r="N121" i="4"/>
  <c r="M121" i="4"/>
  <c r="L121" i="4"/>
  <c r="K121" i="4"/>
  <c r="J121" i="4"/>
  <c r="I121" i="4"/>
  <c r="H121" i="4"/>
  <c r="G121" i="4"/>
  <c r="F121" i="4"/>
  <c r="E121" i="4"/>
  <c r="D121" i="4"/>
  <c r="E115" i="4"/>
  <c r="F115" i="4"/>
  <c r="G115" i="4"/>
  <c r="H115" i="4"/>
  <c r="I115" i="4"/>
  <c r="J115" i="4"/>
  <c r="K115" i="4"/>
  <c r="L115" i="4"/>
  <c r="M115" i="4"/>
  <c r="N115" i="4"/>
  <c r="O115" i="4"/>
  <c r="D115" i="4"/>
  <c r="E102" i="4"/>
  <c r="F102" i="4"/>
  <c r="G102" i="4"/>
  <c r="H102" i="4"/>
  <c r="I102" i="4"/>
  <c r="J102" i="4"/>
  <c r="K102" i="4"/>
  <c r="L102" i="4"/>
  <c r="M102" i="4"/>
  <c r="N102" i="4"/>
  <c r="O102" i="4"/>
  <c r="D102" i="4"/>
  <c r="E98" i="4"/>
  <c r="F98" i="4"/>
  <c r="G98" i="4"/>
  <c r="H98" i="4"/>
  <c r="I98" i="4"/>
  <c r="J98" i="4"/>
  <c r="K98" i="4"/>
  <c r="L98" i="4"/>
  <c r="M98" i="4"/>
  <c r="N98" i="4"/>
  <c r="O98" i="4"/>
  <c r="D98" i="4"/>
  <c r="E130" i="4"/>
  <c r="F130" i="4"/>
  <c r="G130" i="4"/>
  <c r="H130" i="4"/>
  <c r="I130" i="4"/>
  <c r="J130" i="4"/>
  <c r="K130" i="4"/>
  <c r="L130" i="4"/>
  <c r="M130" i="4"/>
  <c r="N130" i="4"/>
  <c r="O130" i="4"/>
  <c r="D130" i="4"/>
  <c r="J329" i="18" l="1"/>
  <c r="J336" i="18"/>
  <c r="J337" i="18" s="1"/>
  <c r="J333" i="18"/>
  <c r="C90" i="18"/>
  <c r="D91" i="18"/>
  <c r="C91" i="18" s="1"/>
  <c r="D319" i="18"/>
  <c r="G319" i="18"/>
  <c r="G323" i="18" s="1"/>
  <c r="G325" i="18" s="1"/>
  <c r="G332" i="18" s="1"/>
  <c r="O333" i="18"/>
  <c r="O329" i="18"/>
  <c r="O336" i="18"/>
  <c r="O337" i="18" s="1"/>
  <c r="C85" i="18"/>
  <c r="K138" i="4"/>
  <c r="J138" i="4"/>
  <c r="I138" i="4"/>
  <c r="D138" i="4"/>
  <c r="L138" i="4"/>
  <c r="E138" i="4"/>
  <c r="M138" i="4"/>
  <c r="F138" i="4"/>
  <c r="N138" i="4"/>
  <c r="G138" i="4"/>
  <c r="O138" i="4"/>
  <c r="H138" i="4"/>
  <c r="C233" i="4"/>
  <c r="J194" i="4"/>
  <c r="L194" i="4"/>
  <c r="K194" i="4"/>
  <c r="C188" i="4"/>
  <c r="E194" i="4"/>
  <c r="C203" i="4"/>
  <c r="C184" i="4"/>
  <c r="C180" i="4"/>
  <c r="M194" i="4"/>
  <c r="D198" i="4"/>
  <c r="D194" i="4"/>
  <c r="H194" i="4"/>
  <c r="O194" i="4"/>
  <c r="G194" i="4"/>
  <c r="F196" i="4"/>
  <c r="F198" i="4" s="1"/>
  <c r="N194" i="4"/>
  <c r="I196" i="4"/>
  <c r="I198" i="4" s="1"/>
  <c r="C207" i="4"/>
  <c r="C156" i="4"/>
  <c r="C159" i="4"/>
  <c r="C149" i="4"/>
  <c r="C164" i="4"/>
  <c r="C167" i="4"/>
  <c r="C143" i="4"/>
  <c r="C146" i="4"/>
  <c r="C152" i="4"/>
  <c r="C136" i="4"/>
  <c r="C121" i="4"/>
  <c r="C130" i="4"/>
  <c r="D323" i="18" l="1"/>
  <c r="C319" i="18"/>
  <c r="G333" i="18"/>
  <c r="G329" i="18"/>
  <c r="G336" i="18"/>
  <c r="G337" i="18" s="1"/>
  <c r="C138" i="4"/>
  <c r="C194" i="4"/>
  <c r="C196" i="4"/>
  <c r="C198" i="4"/>
  <c r="C323" i="18" l="1"/>
  <c r="D325" i="18"/>
  <c r="C115" i="4"/>
  <c r="C102" i="4"/>
  <c r="C77" i="4"/>
  <c r="E40" i="4"/>
  <c r="E41" i="4" s="1"/>
  <c r="F40" i="4"/>
  <c r="F41" i="4" s="1"/>
  <c r="G40" i="4"/>
  <c r="G41" i="4" s="1"/>
  <c r="H40" i="4"/>
  <c r="H41" i="4" s="1"/>
  <c r="I40" i="4"/>
  <c r="I41" i="4" s="1"/>
  <c r="J40" i="4"/>
  <c r="J41" i="4" s="1"/>
  <c r="K40" i="4"/>
  <c r="K41" i="4" s="1"/>
  <c r="L40" i="4"/>
  <c r="L41" i="4" s="1"/>
  <c r="M40" i="4"/>
  <c r="M41" i="4" s="1"/>
  <c r="N40" i="4"/>
  <c r="N41" i="4" s="1"/>
  <c r="O40" i="4"/>
  <c r="O43" i="4" s="1"/>
  <c r="E60" i="4"/>
  <c r="E61" i="4" s="1"/>
  <c r="F60" i="4"/>
  <c r="F63" i="4" s="1"/>
  <c r="F64" i="4" s="1"/>
  <c r="G60" i="4"/>
  <c r="G63" i="4" s="1"/>
  <c r="G64" i="4" s="1"/>
  <c r="H60" i="4"/>
  <c r="H63" i="4" s="1"/>
  <c r="H64" i="4" s="1"/>
  <c r="I60" i="4"/>
  <c r="I63" i="4" s="1"/>
  <c r="I64" i="4" s="1"/>
  <c r="J60" i="4"/>
  <c r="J61" i="4" s="1"/>
  <c r="K60" i="4"/>
  <c r="K61" i="4" s="1"/>
  <c r="L60" i="4"/>
  <c r="L61" i="4" s="1"/>
  <c r="M60" i="4"/>
  <c r="M61" i="4" s="1"/>
  <c r="N60" i="4"/>
  <c r="N63" i="4" s="1"/>
  <c r="N64" i="4" s="1"/>
  <c r="O60" i="4"/>
  <c r="O63" i="4" s="1"/>
  <c r="O64" i="4" s="1"/>
  <c r="E75" i="4"/>
  <c r="E76" i="4" s="1"/>
  <c r="F75" i="4"/>
  <c r="F76" i="4" s="1"/>
  <c r="G75" i="4"/>
  <c r="G76" i="4" s="1"/>
  <c r="H75" i="4"/>
  <c r="H76" i="4" s="1"/>
  <c r="I75" i="4"/>
  <c r="I78" i="4" s="1"/>
  <c r="J75" i="4"/>
  <c r="J78" i="4" s="1"/>
  <c r="K75" i="4"/>
  <c r="K76" i="4" s="1"/>
  <c r="L75" i="4"/>
  <c r="L76" i="4" s="1"/>
  <c r="M75" i="4"/>
  <c r="M76" i="4" s="1"/>
  <c r="N75" i="4"/>
  <c r="N78" i="4" s="1"/>
  <c r="O75" i="4"/>
  <c r="O78" i="4" s="1"/>
  <c r="E51" i="4"/>
  <c r="E54" i="4" s="1"/>
  <c r="E55" i="4" s="1"/>
  <c r="F51" i="4"/>
  <c r="F54" i="4" s="1"/>
  <c r="F55" i="4" s="1"/>
  <c r="G51" i="4"/>
  <c r="G52" i="4" s="1"/>
  <c r="H51" i="4"/>
  <c r="H54" i="4" s="1"/>
  <c r="H55" i="4" s="1"/>
  <c r="I51" i="4"/>
  <c r="I54" i="4" s="1"/>
  <c r="I55" i="4" s="1"/>
  <c r="J51" i="4"/>
  <c r="J52" i="4" s="1"/>
  <c r="K51" i="4"/>
  <c r="K52" i="4" s="1"/>
  <c r="L51" i="4"/>
  <c r="L52" i="4" s="1"/>
  <c r="M51" i="4"/>
  <c r="M52" i="4" s="1"/>
  <c r="N51" i="4"/>
  <c r="N52" i="4" s="1"/>
  <c r="O51" i="4"/>
  <c r="O52" i="4" s="1"/>
  <c r="D75" i="4"/>
  <c r="D76" i="4" s="1"/>
  <c r="D51" i="4"/>
  <c r="D54" i="4" s="1"/>
  <c r="D55" i="4" s="1"/>
  <c r="D60" i="4"/>
  <c r="D61" i="4" s="1"/>
  <c r="D40" i="4"/>
  <c r="D41" i="4" s="1"/>
  <c r="C87" i="4"/>
  <c r="E88" i="4"/>
  <c r="F88" i="4"/>
  <c r="G88" i="4"/>
  <c r="H88" i="4"/>
  <c r="I88" i="4"/>
  <c r="J88" i="4"/>
  <c r="K88" i="4"/>
  <c r="L88" i="4"/>
  <c r="M88" i="4"/>
  <c r="N88" i="4"/>
  <c r="O88" i="4"/>
  <c r="D88" i="4"/>
  <c r="C22" i="4"/>
  <c r="C24" i="4"/>
  <c r="C11" i="4"/>
  <c r="E21" i="4"/>
  <c r="F21" i="4"/>
  <c r="G21" i="4"/>
  <c r="H21" i="4"/>
  <c r="I21" i="4"/>
  <c r="J21" i="4"/>
  <c r="K21" i="4"/>
  <c r="L21" i="4"/>
  <c r="M21" i="4"/>
  <c r="N21" i="4"/>
  <c r="O21" i="4"/>
  <c r="D21" i="4"/>
  <c r="D332" i="18" l="1"/>
  <c r="C325" i="18"/>
  <c r="D20" i="4"/>
  <c r="D284" i="4"/>
  <c r="H20" i="4"/>
  <c r="H212" i="4" s="1"/>
  <c r="H214" i="4" s="1"/>
  <c r="H284" i="4"/>
  <c r="O20" i="4"/>
  <c r="O25" i="4" s="1"/>
  <c r="O284" i="4"/>
  <c r="G20" i="4"/>
  <c r="G219" i="4" s="1"/>
  <c r="G221" i="4" s="1"/>
  <c r="G284" i="4"/>
  <c r="I20" i="4"/>
  <c r="I284" i="4"/>
  <c r="N20" i="4"/>
  <c r="N32" i="4" s="1"/>
  <c r="N262" i="4" s="1"/>
  <c r="N284" i="4"/>
  <c r="F20" i="4"/>
  <c r="F226" i="4" s="1"/>
  <c r="F228" i="4" s="1"/>
  <c r="F284" i="4"/>
  <c r="M20" i="4"/>
  <c r="M219" i="4" s="1"/>
  <c r="M221" i="4" s="1"/>
  <c r="M284" i="4"/>
  <c r="L20" i="4"/>
  <c r="L284" i="4"/>
  <c r="E20" i="4"/>
  <c r="E25" i="4" s="1"/>
  <c r="E284" i="4"/>
  <c r="K20" i="4"/>
  <c r="K219" i="4" s="1"/>
  <c r="K221" i="4" s="1"/>
  <c r="K284" i="4"/>
  <c r="J20" i="4"/>
  <c r="J23" i="4" s="1"/>
  <c r="J284" i="4"/>
  <c r="I219" i="4"/>
  <c r="I221" i="4" s="1"/>
  <c r="I226" i="4"/>
  <c r="I228" i="4" s="1"/>
  <c r="D219" i="4"/>
  <c r="D221" i="4" s="1"/>
  <c r="D226" i="4"/>
  <c r="D228" i="4" s="1"/>
  <c r="L219" i="4"/>
  <c r="L221" i="4" s="1"/>
  <c r="L226" i="4"/>
  <c r="L228" i="4" s="1"/>
  <c r="D23" i="4"/>
  <c r="D212" i="4"/>
  <c r="I32" i="4"/>
  <c r="I262" i="4" s="1"/>
  <c r="I212" i="4"/>
  <c r="I214" i="4" s="1"/>
  <c r="L25" i="4"/>
  <c r="L212" i="4"/>
  <c r="L214" i="4" s="1"/>
  <c r="J54" i="4"/>
  <c r="J55" i="4" s="1"/>
  <c r="G78" i="4"/>
  <c r="O76" i="4"/>
  <c r="O54" i="4"/>
  <c r="O55" i="4" s="1"/>
  <c r="D32" i="4"/>
  <c r="D262" i="4" s="1"/>
  <c r="H78" i="4"/>
  <c r="D52" i="4"/>
  <c r="I52" i="4"/>
  <c r="F78" i="4"/>
  <c r="N54" i="4"/>
  <c r="N55" i="4" s="1"/>
  <c r="E52" i="4"/>
  <c r="F52" i="4"/>
  <c r="C88" i="4"/>
  <c r="I43" i="4"/>
  <c r="N61" i="4"/>
  <c r="H43" i="4"/>
  <c r="O61" i="4"/>
  <c r="G61" i="4"/>
  <c r="M54" i="4"/>
  <c r="M55" i="4" s="1"/>
  <c r="I76" i="4"/>
  <c r="C75" i="4"/>
  <c r="L32" i="4"/>
  <c r="L262" i="4" s="1"/>
  <c r="G54" i="4"/>
  <c r="G55" i="4" s="1"/>
  <c r="H52" i="4"/>
  <c r="K78" i="4"/>
  <c r="I61" i="4"/>
  <c r="D43" i="4"/>
  <c r="H61" i="4"/>
  <c r="K43" i="4"/>
  <c r="F61" i="4"/>
  <c r="E63" i="4"/>
  <c r="E64" i="4" s="1"/>
  <c r="O41" i="4"/>
  <c r="C41" i="4" s="1"/>
  <c r="L43" i="4"/>
  <c r="G43" i="4"/>
  <c r="C40" i="4"/>
  <c r="J43" i="4"/>
  <c r="N76" i="4"/>
  <c r="J76" i="4"/>
  <c r="M63" i="4"/>
  <c r="M64" i="4" s="1"/>
  <c r="L63" i="4"/>
  <c r="L64" i="4" s="1"/>
  <c r="K63" i="4"/>
  <c r="L54" i="4"/>
  <c r="L55" i="4" s="1"/>
  <c r="M78" i="4"/>
  <c r="E78" i="4"/>
  <c r="N43" i="4"/>
  <c r="F43" i="4"/>
  <c r="J63" i="4"/>
  <c r="K54" i="4"/>
  <c r="K55" i="4" s="1"/>
  <c r="L78" i="4"/>
  <c r="M43" i="4"/>
  <c r="E43" i="4"/>
  <c r="D78" i="4"/>
  <c r="C21" i="4"/>
  <c r="I23" i="4"/>
  <c r="I25" i="4"/>
  <c r="H23" i="4"/>
  <c r="H25" i="4"/>
  <c r="O23" i="4"/>
  <c r="L23" i="4"/>
  <c r="D25" i="4"/>
  <c r="C332" i="18" l="1"/>
  <c r="D333" i="18"/>
  <c r="C333" i="18" s="1"/>
  <c r="D329" i="18"/>
  <c r="C329" i="18" s="1"/>
  <c r="D336" i="18"/>
  <c r="N25" i="4"/>
  <c r="N219" i="4"/>
  <c r="N221" i="4" s="1"/>
  <c r="O212" i="4"/>
  <c r="O214" i="4" s="1"/>
  <c r="F32" i="4"/>
  <c r="F262" i="4" s="1"/>
  <c r="F271" i="4" s="1"/>
  <c r="O226" i="4"/>
  <c r="O228" i="4" s="1"/>
  <c r="O219" i="4"/>
  <c r="O221" i="4" s="1"/>
  <c r="K212" i="4"/>
  <c r="K214" i="4" s="1"/>
  <c r="O32" i="4"/>
  <c r="O262" i="4" s="1"/>
  <c r="O267" i="4" s="1"/>
  <c r="K25" i="4"/>
  <c r="K32" i="4"/>
  <c r="K262" i="4" s="1"/>
  <c r="K271" i="4" s="1"/>
  <c r="F23" i="4"/>
  <c r="F25" i="4"/>
  <c r="K23" i="4"/>
  <c r="C55" i="4"/>
  <c r="F219" i="4"/>
  <c r="F221" i="4" s="1"/>
  <c r="G32" i="4"/>
  <c r="G262" i="4" s="1"/>
  <c r="G273" i="4" s="1"/>
  <c r="M23" i="4"/>
  <c r="F212" i="4"/>
  <c r="F214" i="4" s="1"/>
  <c r="M32" i="4"/>
  <c r="M262" i="4" s="1"/>
  <c r="M267" i="4" s="1"/>
  <c r="H32" i="4"/>
  <c r="H262" i="4" s="1"/>
  <c r="H273" i="4" s="1"/>
  <c r="J32" i="4"/>
  <c r="J262" i="4" s="1"/>
  <c r="J267" i="4" s="1"/>
  <c r="J219" i="4"/>
  <c r="J221" i="4" s="1"/>
  <c r="E219" i="4"/>
  <c r="E221" i="4" s="1"/>
  <c r="M25" i="4"/>
  <c r="J212" i="4"/>
  <c r="J214" i="4" s="1"/>
  <c r="M212" i="4"/>
  <c r="M214" i="4" s="1"/>
  <c r="G212" i="4"/>
  <c r="G214" i="4" s="1"/>
  <c r="J226" i="4"/>
  <c r="J228" i="4" s="1"/>
  <c r="E226" i="4"/>
  <c r="E228" i="4" s="1"/>
  <c r="G25" i="4"/>
  <c r="C20" i="4"/>
  <c r="E212" i="4"/>
  <c r="E214" i="4" s="1"/>
  <c r="H226" i="4"/>
  <c r="H228" i="4" s="1"/>
  <c r="G23" i="4"/>
  <c r="E32" i="4"/>
  <c r="E262" i="4" s="1"/>
  <c r="E267" i="4" s="1"/>
  <c r="H219" i="4"/>
  <c r="H221" i="4" s="1"/>
  <c r="N23" i="4"/>
  <c r="N26" i="4" s="1"/>
  <c r="N33" i="4" s="1"/>
  <c r="M226" i="4"/>
  <c r="M228" i="4" s="1"/>
  <c r="N226" i="4"/>
  <c r="N228" i="4" s="1"/>
  <c r="E23" i="4"/>
  <c r="E26" i="4" s="1"/>
  <c r="J25" i="4"/>
  <c r="N212" i="4"/>
  <c r="N214" i="4" s="1"/>
  <c r="K226" i="4"/>
  <c r="K228" i="4" s="1"/>
  <c r="G226" i="4"/>
  <c r="G228" i="4" s="1"/>
  <c r="J245" i="4"/>
  <c r="J299" i="4"/>
  <c r="J301" i="4" s="1"/>
  <c r="M245" i="4"/>
  <c r="M299" i="4"/>
  <c r="M301" i="4" s="1"/>
  <c r="G245" i="4"/>
  <c r="G299" i="4"/>
  <c r="G301" i="4" s="1"/>
  <c r="K245" i="4"/>
  <c r="K299" i="4"/>
  <c r="K301" i="4" s="1"/>
  <c r="F245" i="4"/>
  <c r="F299" i="4"/>
  <c r="F301" i="4" s="1"/>
  <c r="O245" i="4"/>
  <c r="O299" i="4"/>
  <c r="O301" i="4" s="1"/>
  <c r="E245" i="4"/>
  <c r="E299" i="4"/>
  <c r="E301" i="4" s="1"/>
  <c r="N245" i="4"/>
  <c r="N299" i="4"/>
  <c r="N301" i="4" s="1"/>
  <c r="H245" i="4"/>
  <c r="H299" i="4"/>
  <c r="H301" i="4" s="1"/>
  <c r="C284" i="4"/>
  <c r="L245" i="4"/>
  <c r="L299" i="4"/>
  <c r="L301" i="4" s="1"/>
  <c r="I245" i="4"/>
  <c r="I299" i="4"/>
  <c r="I301" i="4" s="1"/>
  <c r="D245" i="4"/>
  <c r="D299" i="4"/>
  <c r="D301" i="4" s="1"/>
  <c r="F264" i="4"/>
  <c r="N273" i="4"/>
  <c r="N269" i="4"/>
  <c r="N264" i="4"/>
  <c r="N271" i="4"/>
  <c r="N267" i="4"/>
  <c r="L271" i="4"/>
  <c r="L267" i="4"/>
  <c r="L273" i="4"/>
  <c r="L269" i="4"/>
  <c r="L264" i="4"/>
  <c r="D271" i="4"/>
  <c r="D267" i="4"/>
  <c r="D273" i="4"/>
  <c r="D269" i="4"/>
  <c r="D264" i="4"/>
  <c r="I269" i="4"/>
  <c r="I264" i="4"/>
  <c r="I271" i="4"/>
  <c r="I267" i="4"/>
  <c r="I273" i="4"/>
  <c r="L26" i="4"/>
  <c r="L28" i="4" s="1"/>
  <c r="D214" i="4"/>
  <c r="C76" i="4"/>
  <c r="C54" i="4"/>
  <c r="J64" i="4"/>
  <c r="K64" i="4"/>
  <c r="C78" i="4"/>
  <c r="C43" i="4"/>
  <c r="D26" i="4"/>
  <c r="H26" i="4"/>
  <c r="O26" i="4"/>
  <c r="I26" i="4"/>
  <c r="C336" i="18" l="1"/>
  <c r="D337" i="18"/>
  <c r="C337" i="18" s="1"/>
  <c r="F269" i="4"/>
  <c r="F273" i="4"/>
  <c r="H267" i="4"/>
  <c r="F267" i="4"/>
  <c r="D275" i="4"/>
  <c r="O273" i="4"/>
  <c r="F26" i="4"/>
  <c r="F28" i="4" s="1"/>
  <c r="E264" i="4"/>
  <c r="O271" i="4"/>
  <c r="O264" i="4"/>
  <c r="O269" i="4"/>
  <c r="M269" i="4"/>
  <c r="G271" i="4"/>
  <c r="G264" i="4"/>
  <c r="G267" i="4"/>
  <c r="G269" i="4"/>
  <c r="E271" i="4"/>
  <c r="E269" i="4"/>
  <c r="E273" i="4"/>
  <c r="M271" i="4"/>
  <c r="M264" i="4"/>
  <c r="M273" i="4"/>
  <c r="M26" i="4"/>
  <c r="M28" i="4" s="1"/>
  <c r="K26" i="4"/>
  <c r="K28" i="4" s="1"/>
  <c r="K264" i="4"/>
  <c r="K273" i="4"/>
  <c r="K267" i="4"/>
  <c r="K269" i="4"/>
  <c r="H271" i="4"/>
  <c r="H264" i="4"/>
  <c r="H269" i="4"/>
  <c r="C221" i="4"/>
  <c r="J269" i="4"/>
  <c r="C25" i="4"/>
  <c r="J26" i="4"/>
  <c r="J68" i="4" s="1"/>
  <c r="J70" i="4" s="1"/>
  <c r="J271" i="4"/>
  <c r="C23" i="4"/>
  <c r="C32" i="4"/>
  <c r="J264" i="4"/>
  <c r="C228" i="4"/>
  <c r="C214" i="4"/>
  <c r="J273" i="4"/>
  <c r="C212" i="4"/>
  <c r="G26" i="4"/>
  <c r="G28" i="4" s="1"/>
  <c r="N254" i="4"/>
  <c r="N250" i="4"/>
  <c r="N247" i="4"/>
  <c r="N256" i="4"/>
  <c r="N252" i="4"/>
  <c r="K254" i="4"/>
  <c r="K250" i="4"/>
  <c r="K256" i="4"/>
  <c r="K252" i="4"/>
  <c r="K247" i="4"/>
  <c r="I247" i="4"/>
  <c r="I256" i="4"/>
  <c r="I252" i="4"/>
  <c r="I250" i="4"/>
  <c r="I254" i="4"/>
  <c r="N35" i="4"/>
  <c r="N288" i="4"/>
  <c r="E250" i="4"/>
  <c r="E252" i="4"/>
  <c r="E254" i="4"/>
  <c r="E256" i="4"/>
  <c r="E247" i="4"/>
  <c r="G247" i="4"/>
  <c r="G254" i="4"/>
  <c r="G250" i="4"/>
  <c r="G256" i="4"/>
  <c r="G252" i="4"/>
  <c r="L256" i="4"/>
  <c r="L247" i="4"/>
  <c r="L254" i="4"/>
  <c r="L250" i="4"/>
  <c r="L252" i="4"/>
  <c r="O250" i="4"/>
  <c r="O256" i="4"/>
  <c r="O252" i="4"/>
  <c r="O247" i="4"/>
  <c r="O254" i="4"/>
  <c r="M247" i="4"/>
  <c r="M254" i="4"/>
  <c r="M250" i="4"/>
  <c r="M252" i="4"/>
  <c r="M256" i="4"/>
  <c r="D250" i="4"/>
  <c r="D247" i="4"/>
  <c r="D256" i="4"/>
  <c r="D252" i="4"/>
  <c r="D254" i="4"/>
  <c r="C301" i="4"/>
  <c r="H254" i="4"/>
  <c r="H247" i="4"/>
  <c r="H256" i="4"/>
  <c r="H252" i="4"/>
  <c r="H250" i="4"/>
  <c r="F256" i="4"/>
  <c r="F252" i="4"/>
  <c r="F247" i="4"/>
  <c r="F254" i="4"/>
  <c r="F250" i="4"/>
  <c r="J252" i="4"/>
  <c r="J247" i="4"/>
  <c r="J254" i="4"/>
  <c r="J250" i="4"/>
  <c r="J256" i="4"/>
  <c r="F275" i="4"/>
  <c r="L275" i="4"/>
  <c r="N275" i="4"/>
  <c r="I275" i="4"/>
  <c r="L68" i="4"/>
  <c r="L70" i="4" s="1"/>
  <c r="L33" i="4"/>
  <c r="N68" i="4"/>
  <c r="N70" i="4" s="1"/>
  <c r="N28" i="4"/>
  <c r="F68" i="4"/>
  <c r="F70" i="4" s="1"/>
  <c r="I28" i="4"/>
  <c r="I68" i="4"/>
  <c r="I70" i="4" s="1"/>
  <c r="I33" i="4"/>
  <c r="O28" i="4"/>
  <c r="O33" i="4"/>
  <c r="O68" i="4"/>
  <c r="O70" i="4" s="1"/>
  <c r="D68" i="4"/>
  <c r="D33" i="4"/>
  <c r="D288" i="4" s="1"/>
  <c r="H28" i="4"/>
  <c r="H68" i="4"/>
  <c r="H70" i="4" s="1"/>
  <c r="H33" i="4"/>
  <c r="E28" i="4"/>
  <c r="E68" i="4"/>
  <c r="E70" i="4" s="1"/>
  <c r="E33" i="4"/>
  <c r="D28" i="4"/>
  <c r="O275" i="4" l="1"/>
  <c r="F33" i="4"/>
  <c r="F35" i="4" s="1"/>
  <c r="F45" i="4" s="1"/>
  <c r="F46" i="4" s="1"/>
  <c r="D258" i="4"/>
  <c r="D277" i="4" s="1"/>
  <c r="M275" i="4"/>
  <c r="G275" i="4"/>
  <c r="M68" i="4"/>
  <c r="M70" i="4" s="1"/>
  <c r="C267" i="4"/>
  <c r="E275" i="4"/>
  <c r="C264" i="4"/>
  <c r="H275" i="4"/>
  <c r="C271" i="4"/>
  <c r="G33" i="4"/>
  <c r="G288" i="4" s="1"/>
  <c r="G68" i="4"/>
  <c r="G70" i="4" s="1"/>
  <c r="K68" i="4"/>
  <c r="K70" i="4" s="1"/>
  <c r="K33" i="4"/>
  <c r="K288" i="4" s="1"/>
  <c r="K275" i="4"/>
  <c r="M33" i="4"/>
  <c r="M35" i="4" s="1"/>
  <c r="M45" i="4" s="1"/>
  <c r="M46" i="4" s="1"/>
  <c r="C273" i="4"/>
  <c r="C269" i="4"/>
  <c r="C26" i="4"/>
  <c r="J33" i="4"/>
  <c r="J35" i="4" s="1"/>
  <c r="J28" i="4"/>
  <c r="C28" i="4" s="1"/>
  <c r="J275" i="4"/>
  <c r="E258" i="4"/>
  <c r="J258" i="4"/>
  <c r="C254" i="4"/>
  <c r="E35" i="4"/>
  <c r="E45" i="4" s="1"/>
  <c r="E46" i="4" s="1"/>
  <c r="E288" i="4"/>
  <c r="K258" i="4"/>
  <c r="F258" i="4"/>
  <c r="F277" i="4" s="1"/>
  <c r="C252" i="4"/>
  <c r="C256" i="4"/>
  <c r="O35" i="4"/>
  <c r="O45" i="4" s="1"/>
  <c r="O82" i="4" s="1"/>
  <c r="O84" i="4" s="1"/>
  <c r="O90" i="4" s="1"/>
  <c r="O91" i="4" s="1"/>
  <c r="O288" i="4"/>
  <c r="C247" i="4"/>
  <c r="L258" i="4"/>
  <c r="L277" i="4" s="1"/>
  <c r="I258" i="4"/>
  <c r="I277" i="4" s="1"/>
  <c r="N258" i="4"/>
  <c r="N277" i="4" s="1"/>
  <c r="N317" i="4" s="1"/>
  <c r="H35" i="4"/>
  <c r="H45" i="4" s="1"/>
  <c r="H82" i="4" s="1"/>
  <c r="H84" i="4" s="1"/>
  <c r="H90" i="4" s="1"/>
  <c r="H91" i="4" s="1"/>
  <c r="H288" i="4"/>
  <c r="L35" i="4"/>
  <c r="L45" i="4" s="1"/>
  <c r="L46" i="4" s="1"/>
  <c r="L288" i="4"/>
  <c r="H258" i="4"/>
  <c r="C250" i="4"/>
  <c r="M258" i="4"/>
  <c r="O258" i="4"/>
  <c r="O277" i="4" s="1"/>
  <c r="G258" i="4"/>
  <c r="I35" i="4"/>
  <c r="I45" i="4" s="1"/>
  <c r="I82" i="4" s="1"/>
  <c r="I84" i="4" s="1"/>
  <c r="I90" i="4" s="1"/>
  <c r="I91" i="4" s="1"/>
  <c r="I288" i="4"/>
  <c r="N45" i="4"/>
  <c r="N46" i="4" s="1"/>
  <c r="D70" i="4"/>
  <c r="D35" i="4"/>
  <c r="D45" i="4" s="1"/>
  <c r="F288" i="4" l="1"/>
  <c r="K277" i="4"/>
  <c r="H277" i="4"/>
  <c r="H317" i="4" s="1"/>
  <c r="H319" i="4" s="1"/>
  <c r="H323" i="4" s="1"/>
  <c r="H325" i="4" s="1"/>
  <c r="H332" i="4" s="1"/>
  <c r="E277" i="4"/>
  <c r="C275" i="4"/>
  <c r="J277" i="4"/>
  <c r="K317" i="4"/>
  <c r="G277" i="4"/>
  <c r="G317" i="4" s="1"/>
  <c r="L317" i="4"/>
  <c r="F317" i="4"/>
  <c r="E317" i="4"/>
  <c r="M277" i="4"/>
  <c r="D317" i="4"/>
  <c r="O317" i="4"/>
  <c r="O319" i="4" s="1"/>
  <c r="O323" i="4" s="1"/>
  <c r="O325" i="4" s="1"/>
  <c r="O332" i="4" s="1"/>
  <c r="I317" i="4"/>
  <c r="I319" i="4" s="1"/>
  <c r="I323" i="4" s="1"/>
  <c r="I325" i="4" s="1"/>
  <c r="I332" i="4" s="1"/>
  <c r="G35" i="4"/>
  <c r="G45" i="4" s="1"/>
  <c r="G82" i="4" s="1"/>
  <c r="G84" i="4" s="1"/>
  <c r="G90" i="4" s="1"/>
  <c r="G91" i="4" s="1"/>
  <c r="C68" i="4"/>
  <c r="K35" i="4"/>
  <c r="K45" i="4" s="1"/>
  <c r="K46" i="4" s="1"/>
  <c r="M288" i="4"/>
  <c r="M317" i="4" s="1"/>
  <c r="C33" i="4"/>
  <c r="J45" i="4"/>
  <c r="J46" i="4" s="1"/>
  <c r="J288" i="4"/>
  <c r="J317" i="4" s="1"/>
  <c r="L82" i="4"/>
  <c r="L84" i="4" s="1"/>
  <c r="L85" i="4" s="1"/>
  <c r="C258" i="4"/>
  <c r="N82" i="4"/>
  <c r="N84" i="4" s="1"/>
  <c r="F82" i="4"/>
  <c r="F84" i="4" s="1"/>
  <c r="M82" i="4"/>
  <c r="M84" i="4" s="1"/>
  <c r="E82" i="4"/>
  <c r="E84" i="4" s="1"/>
  <c r="C70" i="4"/>
  <c r="O46" i="4"/>
  <c r="O85" i="4"/>
  <c r="I46" i="4"/>
  <c r="I85" i="4"/>
  <c r="H46" i="4"/>
  <c r="H85" i="4"/>
  <c r="H329" i="4" l="1"/>
  <c r="H333" i="4"/>
  <c r="H336" i="4"/>
  <c r="H337" i="4" s="1"/>
  <c r="I336" i="4"/>
  <c r="I337" i="4" s="1"/>
  <c r="I329" i="4"/>
  <c r="I333" i="4"/>
  <c r="O329" i="4"/>
  <c r="O333" i="4"/>
  <c r="O336" i="4"/>
  <c r="O337" i="4" s="1"/>
  <c r="G319" i="4"/>
  <c r="G323" i="4" s="1"/>
  <c r="G325" i="4" s="1"/>
  <c r="G332" i="4" s="1"/>
  <c r="C277" i="4"/>
  <c r="C317" i="4"/>
  <c r="G46" i="4"/>
  <c r="C35" i="4"/>
  <c r="G85" i="4"/>
  <c r="C288" i="4"/>
  <c r="J82" i="4"/>
  <c r="J84" i="4" s="1"/>
  <c r="J85" i="4" s="1"/>
  <c r="K82" i="4"/>
  <c r="K84" i="4" s="1"/>
  <c r="K85" i="4" s="1"/>
  <c r="L90" i="4"/>
  <c r="L91" i="4" s="1"/>
  <c r="M85" i="4"/>
  <c r="M90" i="4"/>
  <c r="M91" i="4" s="1"/>
  <c r="F85" i="4"/>
  <c r="F90" i="4"/>
  <c r="F91" i="4" s="1"/>
  <c r="E85" i="4"/>
  <c r="E90" i="4"/>
  <c r="E91" i="4" s="1"/>
  <c r="N85" i="4"/>
  <c r="N90" i="4"/>
  <c r="D46" i="4"/>
  <c r="C46" i="4" s="1"/>
  <c r="C45" i="4"/>
  <c r="F319" i="4" l="1"/>
  <c r="F323" i="4" s="1"/>
  <c r="F325" i="4" s="1"/>
  <c r="F332" i="4" s="1"/>
  <c r="F336" i="4" s="1"/>
  <c r="F337" i="4" s="1"/>
  <c r="E319" i="4"/>
  <c r="E323" i="4" s="1"/>
  <c r="E325" i="4" s="1"/>
  <c r="E332" i="4" s="1"/>
  <c r="E336" i="4" s="1"/>
  <c r="E337" i="4" s="1"/>
  <c r="M319" i="4"/>
  <c r="M323" i="4" s="1"/>
  <c r="M325" i="4" s="1"/>
  <c r="M332" i="4" s="1"/>
  <c r="M336" i="4" s="1"/>
  <c r="M337" i="4" s="1"/>
  <c r="G329" i="4"/>
  <c r="G336" i="4"/>
  <c r="G337" i="4" s="1"/>
  <c r="G333" i="4"/>
  <c r="N91" i="4"/>
  <c r="N319" i="4"/>
  <c r="N323" i="4" s="1"/>
  <c r="N325" i="4" s="1"/>
  <c r="N332" i="4" s="1"/>
  <c r="L319" i="4"/>
  <c r="L323" i="4" s="1"/>
  <c r="L325" i="4" s="1"/>
  <c r="L332" i="4" s="1"/>
  <c r="J90" i="4"/>
  <c r="K90" i="4"/>
  <c r="D63" i="4"/>
  <c r="D82" i="4" s="1"/>
  <c r="D84" i="4" s="1"/>
  <c r="D90" i="4" s="1"/>
  <c r="D319" i="4" s="1"/>
  <c r="D323" i="4" s="1"/>
  <c r="E329" i="4" l="1"/>
  <c r="F333" i="4"/>
  <c r="M329" i="4"/>
  <c r="M333" i="4"/>
  <c r="F329" i="4"/>
  <c r="E333" i="4"/>
  <c r="L329" i="4"/>
  <c r="L333" i="4"/>
  <c r="L336" i="4"/>
  <c r="L337" i="4" s="1"/>
  <c r="N329" i="4"/>
  <c r="N336" i="4"/>
  <c r="N337" i="4" s="1"/>
  <c r="N333" i="4"/>
  <c r="D325" i="4"/>
  <c r="J91" i="4"/>
  <c r="J319" i="4"/>
  <c r="J323" i="4" s="1"/>
  <c r="J325" i="4" s="1"/>
  <c r="J332" i="4" s="1"/>
  <c r="K91" i="4"/>
  <c r="K319" i="4"/>
  <c r="C90" i="4"/>
  <c r="D91" i="4"/>
  <c r="C82" i="4"/>
  <c r="C84" i="4"/>
  <c r="D64" i="4"/>
  <c r="C64" i="4" s="1"/>
  <c r="C63" i="4"/>
  <c r="C91" i="4" l="1"/>
  <c r="C319" i="4"/>
  <c r="K323" i="4"/>
  <c r="J333" i="4"/>
  <c r="J329" i="4"/>
  <c r="J336" i="4"/>
  <c r="J337" i="4" s="1"/>
  <c r="D332" i="4"/>
  <c r="D85" i="4"/>
  <c r="C85" i="4" s="1"/>
  <c r="C98" i="4"/>
  <c r="K325" i="4" l="1"/>
  <c r="C323" i="4"/>
  <c r="D336" i="4"/>
  <c r="D329" i="4"/>
  <c r="D333" i="4"/>
  <c r="K332" i="4" l="1"/>
  <c r="C325" i="4"/>
  <c r="D337" i="4"/>
  <c r="K333" i="4" l="1"/>
  <c r="C333" i="4" s="1"/>
  <c r="K336" i="4"/>
  <c r="K329" i="4"/>
  <c r="C329" i="4" s="1"/>
  <c r="C332" i="4"/>
  <c r="K337" i="4" l="1"/>
  <c r="C337" i="4" s="1"/>
  <c r="C336" i="4"/>
</calcChain>
</file>

<file path=xl/sharedStrings.xml><?xml version="1.0" encoding="utf-8"?>
<sst xmlns="http://schemas.openxmlformats.org/spreadsheetml/2006/main" count="877" uniqueCount="498">
  <si>
    <t>Total</t>
  </si>
  <si>
    <t>Uno</t>
  </si>
  <si>
    <t>Dos</t>
  </si>
  <si>
    <t>Tres</t>
  </si>
  <si>
    <t>Cuatro</t>
  </si>
  <si>
    <t>Cinco</t>
  </si>
  <si>
    <t>Seis</t>
  </si>
  <si>
    <t>Siete</t>
  </si>
  <si>
    <t>Ocho</t>
  </si>
  <si>
    <t>Nueve</t>
  </si>
  <si>
    <t>Diez</t>
  </si>
  <si>
    <t>Once</t>
  </si>
  <si>
    <t>Doce</t>
  </si>
  <si>
    <t>Ciudad / Localidad</t>
  </si>
  <si>
    <t>Número de entrevistas, sesiones, etc.</t>
  </si>
  <si>
    <t>Duración cuestionario (minutos)</t>
  </si>
  <si>
    <t>Número de preguntas abiertas</t>
  </si>
  <si>
    <t>Productividad</t>
  </si>
  <si>
    <t>Duración campo (días)</t>
  </si>
  <si>
    <t>No. Investigadores Requeridos</t>
  </si>
  <si>
    <t>Total  Días Investigador efectivos</t>
  </si>
  <si>
    <t>Días Capacitación</t>
  </si>
  <si>
    <t>Total Días Capacitación</t>
  </si>
  <si>
    <t>Días adicionales</t>
  </si>
  <si>
    <t>Total Días adicionales</t>
  </si>
  <si>
    <t>Total  Días Investigador estudio</t>
  </si>
  <si>
    <t>Tarifa diaria investigador (carga social + comisión manejo / factura)</t>
  </si>
  <si>
    <t>Total Costo Investigador</t>
  </si>
  <si>
    <t>SUPERVISORES CAMPO</t>
  </si>
  <si>
    <t>Investigadores por Supervisor</t>
  </si>
  <si>
    <t>No. Supervisores</t>
  </si>
  <si>
    <t>Total Días Supervisor</t>
  </si>
  <si>
    <t>Tarifa diaria supervisor</t>
  </si>
  <si>
    <t>Total Costo Supervisor</t>
  </si>
  <si>
    <t>Total Investigador y Supervisión Campo</t>
  </si>
  <si>
    <t>Costo por entrevista</t>
  </si>
  <si>
    <t>SUPERVISIÓN TELEFONICA</t>
  </si>
  <si>
    <t>Porcentaje a supervisar</t>
  </si>
  <si>
    <t>Total  Días supervisor telefónico efectivos</t>
  </si>
  <si>
    <t>No. Supervisores Requeridos</t>
  </si>
  <si>
    <t>Total Costo Supervisión Telefónica</t>
  </si>
  <si>
    <t>Porcentaje a auditar</t>
  </si>
  <si>
    <t>Total  Días Auditor efectivos</t>
  </si>
  <si>
    <t>No. Auditores Requeridos</t>
  </si>
  <si>
    <t>Tarifa diaria auditor</t>
  </si>
  <si>
    <t>Total Costo Auditor de calidad</t>
  </si>
  <si>
    <t>CAPTURA DE FILTROS/CONTROLES</t>
  </si>
  <si>
    <t>CAPTURA</t>
  </si>
  <si>
    <t>SI = 1/NO = 0</t>
  </si>
  <si>
    <t>Total  Días Captura efectivos</t>
  </si>
  <si>
    <t>No. Capturistas Requeridos</t>
  </si>
  <si>
    <t>Tarifa diaria capturista</t>
  </si>
  <si>
    <t>Total Costo Capturista</t>
  </si>
  <si>
    <t>CODIFICACIÓN</t>
  </si>
  <si>
    <t>Total  Días Codificador efectivos</t>
  </si>
  <si>
    <t>No. Codificadores Requeridos</t>
  </si>
  <si>
    <t>Tarifa diaria codificador</t>
  </si>
  <si>
    <t>Total Costo Codificador</t>
  </si>
  <si>
    <t>Días Investigador por Coordinador</t>
  </si>
  <si>
    <t>Total Días Coordinador</t>
  </si>
  <si>
    <t>Tarifa diaria coordinador</t>
  </si>
  <si>
    <t>Total Costo Coordinador</t>
  </si>
  <si>
    <t>COORDINACIÓN OPERACIONES</t>
  </si>
  <si>
    <t>%  Del costo directo mano de obra operaciones</t>
  </si>
  <si>
    <t>GERENCIA/ADMINISTRACIÓN OPERACIONES</t>
  </si>
  <si>
    <t>Total Costo Gerencia / administración</t>
  </si>
  <si>
    <t>SERVICIOS PROFESIONALES  (CUALTITATIVO)</t>
  </si>
  <si>
    <t>Moderador: SI = 1/NO = 0</t>
  </si>
  <si>
    <t>Tarifa Moderador</t>
  </si>
  <si>
    <t>Total Costo Moderación</t>
  </si>
  <si>
    <t>Analista Cualitativo: SI = 1/NO = 0</t>
  </si>
  <si>
    <t>Tarifa Análisis</t>
  </si>
  <si>
    <t>Total Costo Análisis</t>
  </si>
  <si>
    <t>Transcripción / verbatims: SI = 1/NO = 0</t>
  </si>
  <si>
    <t>Tarifa Transcripción</t>
  </si>
  <si>
    <t>Total Costo Transcripción</t>
  </si>
  <si>
    <t>Traducción Simultánea: SI = 1/NO = 0</t>
  </si>
  <si>
    <t>Tarifa Traducción Simultánea</t>
  </si>
  <si>
    <t>Total Costo Traducción Simultánea</t>
  </si>
  <si>
    <t>Traducción Texto: SI = 1/NO = 0</t>
  </si>
  <si>
    <t>Tarifa traducción por hoja</t>
  </si>
  <si>
    <t>No. de Hojas</t>
  </si>
  <si>
    <t>Total Costo Traducción Texto</t>
  </si>
  <si>
    <t>Reclutamiento e Incentivos a Participantes</t>
  </si>
  <si>
    <t>Reclutamiento: SI = 1/NO = 0</t>
  </si>
  <si>
    <t>Tarifa por persona</t>
  </si>
  <si>
    <t>Total Costo Reclutamiento de Participantes</t>
  </si>
  <si>
    <t>Regalos: SI = 1/NO = 0</t>
  </si>
  <si>
    <t>Tarifa de Regalos</t>
  </si>
  <si>
    <t>Total Costo Regalos</t>
  </si>
  <si>
    <t>GASTOS DE VIAJE</t>
  </si>
  <si>
    <t>Investigadores</t>
  </si>
  <si>
    <t>Días Viaje</t>
  </si>
  <si>
    <t>No. personas viajando</t>
  </si>
  <si>
    <t>Tarifa Transporte Foraneo</t>
  </si>
  <si>
    <t>Total Costo Transporte Foraneo</t>
  </si>
  <si>
    <t>Tarifa Hotel</t>
  </si>
  <si>
    <t>No personas por cuarto de hotel</t>
  </si>
  <si>
    <t>Total Costo Hotel</t>
  </si>
  <si>
    <t>Tarifa Alimentos</t>
  </si>
  <si>
    <t>Total Costo Alimentos</t>
  </si>
  <si>
    <t>Tarifa Transporte Local</t>
  </si>
  <si>
    <t>Total Costo Transporte Local (vs pasajes)</t>
  </si>
  <si>
    <t>Tarifa Taxi (aereopuerto-hotel-aereopuerto)</t>
  </si>
  <si>
    <t>Total Costo Taxi (aereopuerto-hotel-aereopuerto)</t>
  </si>
  <si>
    <t>Otros: ____________________</t>
  </si>
  <si>
    <t>Total Costo viaticos investigadores</t>
  </si>
  <si>
    <t>Otros: ____________________________________</t>
  </si>
  <si>
    <t>Total Costo viaticos supervisión</t>
  </si>
  <si>
    <t>Transporte Público</t>
  </si>
  <si>
    <t>Transporte Público: SI = 1/NO = 0</t>
  </si>
  <si>
    <t>Total Costo Transporte Público</t>
  </si>
  <si>
    <t>Supervisores</t>
  </si>
  <si>
    <t>Renta Auto - Taxi: SI = 1/NO = 0</t>
  </si>
  <si>
    <t>Días de auto / Taxi</t>
  </si>
  <si>
    <t>Número de vehículos</t>
  </si>
  <si>
    <t>Tarifa por día</t>
  </si>
  <si>
    <t>Total Costo Renta Auto / Taxi</t>
  </si>
  <si>
    <t>Taxis</t>
  </si>
  <si>
    <t>Taxi: SI = 1/NO = 0</t>
  </si>
  <si>
    <t>Número de viajes</t>
  </si>
  <si>
    <t>Tarifa promedio por viaje</t>
  </si>
  <si>
    <t>Total Costo Gasolina</t>
  </si>
  <si>
    <t>Total Costo Estacionamiento</t>
  </si>
  <si>
    <t>Renta de Salón: SI = 1/NO = 0</t>
  </si>
  <si>
    <t>Número de salones</t>
  </si>
  <si>
    <t>Número de días</t>
  </si>
  <si>
    <t>Tarifa por salón por día</t>
  </si>
  <si>
    <t>Total Costo Salón</t>
  </si>
  <si>
    <t>Renta de Café Internet:  SI = 1/NO = 0</t>
  </si>
  <si>
    <t>Total Costo Café Internet</t>
  </si>
  <si>
    <t>Refrigerios a Participantes SI = 1/NO = 0</t>
  </si>
  <si>
    <t>Total Costo refrigerios</t>
  </si>
  <si>
    <t>Comidas a Participantes SI = 1/NO = 0</t>
  </si>
  <si>
    <t>Total Costo Comidas</t>
  </si>
  <si>
    <t>IMPRESIÓN Y PAPELERÍA</t>
  </si>
  <si>
    <t>Impresión y Duplicación cuestionarios SI = 1/NO = 0</t>
  </si>
  <si>
    <t>Total páginas en cuestionario</t>
  </si>
  <si>
    <t>Tarifa impresión por página</t>
  </si>
  <si>
    <t>Total Costo Impresión</t>
  </si>
  <si>
    <t>Total hojas de papel (incluye contactos, controles, etc.)</t>
  </si>
  <si>
    <t>Tarifa hoja de papel</t>
  </si>
  <si>
    <t>Total Costo Papel</t>
  </si>
  <si>
    <t>Impresión Conceptos / Tarjeteros a Color SI = 1/NO = 0</t>
  </si>
  <si>
    <t>Total impresiones por cuestionario</t>
  </si>
  <si>
    <t>Tarifa impresión a color</t>
  </si>
  <si>
    <t>Total costo impresión a color</t>
  </si>
  <si>
    <t>Tarifa promedio por cuestionario</t>
  </si>
  <si>
    <t>Total Costo Papelería</t>
  </si>
  <si>
    <t>EQUIPO DE COMPUTO</t>
  </si>
  <si>
    <t>Renta de Equipo de Computo (Tabletas, PC) SI= 1 / NO=0</t>
  </si>
  <si>
    <t>Número de Días</t>
  </si>
  <si>
    <t>Número de Dispositivos</t>
  </si>
  <si>
    <t>Tarifa diaria por dispositivo</t>
  </si>
  <si>
    <t>Total Costo dispositivo electrónico</t>
  </si>
  <si>
    <t>SOFTWARE Y APLICACIONES</t>
  </si>
  <si>
    <t>Software / Aplicación  SI= 1 / NO=0</t>
  </si>
  <si>
    <t>Total Costo software dispositivo</t>
  </si>
  <si>
    <t>COMUNICACIONES</t>
  </si>
  <si>
    <t>DATOS MOVIL SI= 1 / NO=0</t>
  </si>
  <si>
    <t>Total Costo datos</t>
  </si>
  <si>
    <t>TELÉFONO (CATI) SI=1 / NO=0</t>
  </si>
  <si>
    <t>Tarifa por minuto</t>
  </si>
  <si>
    <t>Número de minutos</t>
  </si>
  <si>
    <t>Total Costo teléfono</t>
  </si>
  <si>
    <t>Envío de Materiales Paqueria SI= 1 / NO=0</t>
  </si>
  <si>
    <t>Peso del envío (kg)</t>
  </si>
  <si>
    <t>Número de envíos</t>
  </si>
  <si>
    <t>Tarifa de envió por kg</t>
  </si>
  <si>
    <t>Total Costo paquetería</t>
  </si>
  <si>
    <t>Tarifa diaria programador</t>
  </si>
  <si>
    <t>Total Costo Procesamiento</t>
  </si>
  <si>
    <t>ANALISIS ESTADÍSTICO</t>
  </si>
  <si>
    <t>Días analista junior</t>
  </si>
  <si>
    <t>Tarifa analista junior</t>
  </si>
  <si>
    <t>Días analista senior</t>
  </si>
  <si>
    <t>Tarifa analista senior</t>
  </si>
  <si>
    <t>Total Costo Análisis Estadístico</t>
  </si>
  <si>
    <t>Otro</t>
  </si>
  <si>
    <t>SERVICIO AL CLIENTE (Consultor / Project Manager)</t>
  </si>
  <si>
    <t>Días Servicio al Cliente Junior</t>
  </si>
  <si>
    <t>Tarifa Servicio al Cliente Junior</t>
  </si>
  <si>
    <t>Días Servicio al Cliente Senior</t>
  </si>
  <si>
    <t>Tarifa Servicio al Cliente Senior</t>
  </si>
  <si>
    <t>Tarifa Director / Consultor</t>
  </si>
  <si>
    <t>Total Costo Servicio al Cliente</t>
  </si>
  <si>
    <t>GASTOS CORPORATIVOS FIJOS</t>
  </si>
  <si>
    <t xml:space="preserve">% Gastos </t>
  </si>
  <si>
    <t>Total Gastos Coorprativos Fijos</t>
  </si>
  <si>
    <t>UTILIDAD</t>
  </si>
  <si>
    <t>% Utilidad</t>
  </si>
  <si>
    <t>Utilidad</t>
  </si>
  <si>
    <t>PRECIO DE VENTA</t>
  </si>
  <si>
    <t>Total Precio de Venta en Pesos</t>
  </si>
  <si>
    <t>Precio por entrevista en Pesos</t>
  </si>
  <si>
    <t>Tipo de Cambio (Dólares Américanos)</t>
  </si>
  <si>
    <t>Total Precio de Venta en Dólares</t>
  </si>
  <si>
    <t>Precio por entrevista en Dólares</t>
  </si>
  <si>
    <t>NÚMERO DE PROYECTO</t>
  </si>
  <si>
    <t>TIPO DE ESTUDIO</t>
  </si>
  <si>
    <t>NOMBRE DE PROYECTO</t>
  </si>
  <si>
    <t>EJECUTIVO ELABORÓ</t>
  </si>
  <si>
    <t>EMPRESA CLIENTE</t>
  </si>
  <si>
    <t>CONTACTO CLIENTE</t>
  </si>
  <si>
    <t>SERVICIO DE ENCUESTAS</t>
  </si>
  <si>
    <t>SERVICIO DE AUDITORÍAS</t>
  </si>
  <si>
    <t>SERVICIO DE CENSADOR</t>
  </si>
  <si>
    <t>SERVICIO DE SUPERVISIÓN</t>
  </si>
  <si>
    <t>SERVICIO DE CAPTURA</t>
  </si>
  <si>
    <t>SERVICIO DE CODIFICACIÓN</t>
  </si>
  <si>
    <t>SERVICIO DE COORDINACIÓN</t>
  </si>
  <si>
    <t>SERVICIO DE AUDITORÍA DE CALIDAD</t>
  </si>
  <si>
    <t>PANEL ONLINE</t>
  </si>
  <si>
    <t>SERVICIO DE PROGRAMACIÓN Y PROCESAMIENTO</t>
  </si>
  <si>
    <t>SERVICIO DE ANÁLISIS ESTADÍSTICO</t>
  </si>
  <si>
    <t>SERVICIO DE INVESTIGACIÓN DE ESCRITORIO</t>
  </si>
  <si>
    <t>SERVICIO AL CLIENTE CUANTITATIVO</t>
  </si>
  <si>
    <t>SERVICIO AL CLIENTE CUALITATIVO</t>
  </si>
  <si>
    <t>DIRECTOR / CONSULTOR CUANTITATIVO</t>
  </si>
  <si>
    <t>DIRECTOR / CONSULTOR CUALITATIVO</t>
  </si>
  <si>
    <t>SERVICIO DE DISEÑO GRÁFICO</t>
  </si>
  <si>
    <t>MODERADOR</t>
  </si>
  <si>
    <t>ANALISTA CUALITATIVO</t>
  </si>
  <si>
    <t>TRANSCRIPTOR</t>
  </si>
  <si>
    <t>TRADUCCIÓN SIMULTÁNEA (INTERPRETACIÓN)</t>
  </si>
  <si>
    <t>TRADUCCIÓN ESCRITA</t>
  </si>
  <si>
    <t>RECLUTAMIENTO DE PARTICIPANTES</t>
  </si>
  <si>
    <t>GRABACIÓN Y TRANSMISIÓN</t>
  </si>
  <si>
    <t>INSUMOS PARA ESTUDIO</t>
  </si>
  <si>
    <t>REGALOS A PARTICIPANTES</t>
  </si>
  <si>
    <t>DISPERSIÓN DE VALES</t>
  </si>
  <si>
    <t>RECARGAS TELEFONICAS</t>
  </si>
  <si>
    <t>COMPRA BASE DE DATOS / DIRECTORIOS / LISTADOS DE PARTICIPANTES</t>
  </si>
  <si>
    <t>ATENCION A PARTICIPANTES (COMIDAS Y REFRIGERIOS)</t>
  </si>
  <si>
    <t>UNIFORMES</t>
  </si>
  <si>
    <t>IMPRESIÓN Y DUPLICACIÓN</t>
  </si>
  <si>
    <t>PAPEL</t>
  </si>
  <si>
    <t>PAPELERIA Y ARTICULOS DE OFICINA</t>
  </si>
  <si>
    <t>EQUIPO DE COMPUTO (TABLETAS, SMARTPHONES, LAPTOP, ETC.)</t>
  </si>
  <si>
    <t>COMUNICACIONES (DATOS MÓVILES)</t>
  </si>
  <si>
    <t>PAQUETERÍA Y ENVÍOS</t>
  </si>
  <si>
    <t>FLETES Y ACARREOS</t>
  </si>
  <si>
    <t xml:space="preserve">GASTOS DE IMPORTACIÓN </t>
  </si>
  <si>
    <t>VIATICOS Y GASTOS DE VIAJE</t>
  </si>
  <si>
    <t>TRANSPORTE LOCAL (PÚBLICO)</t>
  </si>
  <si>
    <t>RENTA DE AUTOMOVILES</t>
  </si>
  <si>
    <t xml:space="preserve">COMBUSTIBLES Y LUBRICANTES </t>
  </si>
  <si>
    <t>ESTACIONAMIENTO</t>
  </si>
  <si>
    <t>RENTA LOCALES (SALONES, CAFÉ INTERNET)</t>
  </si>
  <si>
    <t>ALMACENAMIENTO Y REFRIGERACIÓN</t>
  </si>
  <si>
    <t>PERMISOS PARA ENTREVISTAR</t>
  </si>
  <si>
    <t xml:space="preserve">CAFETERIA Y BOTIQUIN </t>
  </si>
  <si>
    <t>CUOTAS Y SUSCRIPCIONES</t>
  </si>
  <si>
    <t xml:space="preserve">CONSUMO RESTAURANTES </t>
  </si>
  <si>
    <t xml:space="preserve">SERVICIOS ADMINISTRATIVOS </t>
  </si>
  <si>
    <t>SERVICIOS CONTABILIDAD Y FINANZAS</t>
  </si>
  <si>
    <t>SERVICIOS CAPITAL HUMANO</t>
  </si>
  <si>
    <t xml:space="preserve">SERVICIOS TECNOLOGIAS DE INFORMACION </t>
  </si>
  <si>
    <t>SERVICIOS GENERALES E INFRAESTRUCTURA</t>
  </si>
  <si>
    <t xml:space="preserve">HONORARIOS PERSONAS FISICAS </t>
  </si>
  <si>
    <t>ARRENDAMIENTO PERSONAS FISICAS</t>
  </si>
  <si>
    <t xml:space="preserve">ARRENDAMIENTO PERSONAS MORALES </t>
  </si>
  <si>
    <t>GASTOS DE FIN DE AÑO</t>
  </si>
  <si>
    <t xml:space="preserve">TELEFONO, INTERNET </t>
  </si>
  <si>
    <t xml:space="preserve">AGUA </t>
  </si>
  <si>
    <t>ENERGIA ELECTRICA</t>
  </si>
  <si>
    <t>ARTICULOS DE LIMPIEZA</t>
  </si>
  <si>
    <t xml:space="preserve">CUOTA DE MANTENIMIENTO OFICINAS </t>
  </si>
  <si>
    <t>SEGUROS Y FIANZAS</t>
  </si>
  <si>
    <t xml:space="preserve">OTROS IMPUESTOS Y DERECHOS </t>
  </si>
  <si>
    <t xml:space="preserve">RECARGOS FISCALES </t>
  </si>
  <si>
    <t xml:space="preserve">PUBLICIDAD Y PROPAGANDA </t>
  </si>
  <si>
    <t>CAPACITACIÓN AL PERSONAL</t>
  </si>
  <si>
    <t xml:space="preserve">PATENTES Y MARCAS </t>
  </si>
  <si>
    <t xml:space="preserve">PREDIALES </t>
  </si>
  <si>
    <t>GASTOS NO DEDUBIBLES (SIN REQUISITOS FISCALES)</t>
  </si>
  <si>
    <t>Productividad diaria promedio</t>
  </si>
  <si>
    <t>Incidencia (grado dificultad) del Participante</t>
  </si>
  <si>
    <t>Redondear hacia arriba</t>
  </si>
  <si>
    <t>1,2,3</t>
  </si>
  <si>
    <t>Costo por entrevista panel de Internet</t>
  </si>
  <si>
    <t xml:space="preserve">Total Costo Panel de Internet </t>
  </si>
  <si>
    <t>AUDITORÍA CALIDAD</t>
  </si>
  <si>
    <t>Costo por entrevista capturada</t>
  </si>
  <si>
    <t>Costo por entrevista codificada</t>
  </si>
  <si>
    <t>fórmula en base a entrevista básica. Validad con preguntas abiertas</t>
  </si>
  <si>
    <t>fórmula en base a entrevista básica. Validad con método de recolección</t>
  </si>
  <si>
    <t>Validar de acuerdo a método de recolección</t>
  </si>
  <si>
    <t>Días programa captura cuestionario</t>
  </si>
  <si>
    <t>PROGRAMACIÓN Y PROCESAMIENTO</t>
  </si>
  <si>
    <t>fórmula en base a entrevista básica</t>
  </si>
  <si>
    <t>Total Costo Programa Cuestionario</t>
  </si>
  <si>
    <t>Procesamiento Datos/Tablas: SI = 1/NO = 1</t>
  </si>
  <si>
    <t>Días Procesamiento Datos/Tablas</t>
  </si>
  <si>
    <t>Pograma Captura Cuestionario: SI = 1/NO = 0</t>
  </si>
  <si>
    <t>Análisis Estadístico: SI = 1/NO = 1</t>
  </si>
  <si>
    <r>
      <t xml:space="preserve">Días Director / Consultor </t>
    </r>
    <r>
      <rPr>
        <sz val="11"/>
        <color rgb="FFFF0000"/>
        <rFont val="Calibri"/>
        <family val="2"/>
      </rPr>
      <t>(¿HORAS?)</t>
    </r>
  </si>
  <si>
    <t>13,14,15,16</t>
  </si>
  <si>
    <t>Investigación de Escritorio: SI = 1/NO = 0</t>
  </si>
  <si>
    <t>Días Investigación de Escritorio</t>
  </si>
  <si>
    <t>Total Costo Investigación de Escritorio</t>
  </si>
  <si>
    <t>Tarifa diaria Investigación de Escritorio</t>
  </si>
  <si>
    <t>INVESTIGADORES / AUDITORES CAMPO</t>
  </si>
  <si>
    <t>DISEÑO GRÁFICO</t>
  </si>
  <si>
    <t>Diseño GRáfico: SI = 1/NO = 0</t>
  </si>
  <si>
    <t>Días Diseño Gráfico</t>
  </si>
  <si>
    <t>Tarifa diaria Diseño Gráfico</t>
  </si>
  <si>
    <t>26.27.28</t>
  </si>
  <si>
    <t>Grabación/Transmisión: SI = 1/NO = 0</t>
  </si>
  <si>
    <t>Tarifa Grabación/Transmisión</t>
  </si>
  <si>
    <t>Total Costo Grabación/Transmisión</t>
  </si>
  <si>
    <t>Insumos para Estudios</t>
  </si>
  <si>
    <t>Bases de Datos, Directorios, Listados de Participantes</t>
  </si>
  <si>
    <t>Insumos 1: ____________________________</t>
  </si>
  <si>
    <t>Insumos 2: ____________________________</t>
  </si>
  <si>
    <t>Insumos 3: ____________________________</t>
  </si>
  <si>
    <t>Insumos 4: ____________________________</t>
  </si>
  <si>
    <t>Insumos 5: ____________________________</t>
  </si>
  <si>
    <t>Uniformes</t>
  </si>
  <si>
    <t>Total Insumos para Estudio</t>
  </si>
  <si>
    <t>Papelería (papel filtors y controles, micas, plumas, grapas, etc.) SI=1 / NO=0</t>
  </si>
  <si>
    <t>Número de Días Campo</t>
  </si>
  <si>
    <t>validar de acuerdo a método de recolección</t>
  </si>
  <si>
    <t>Supervisores / Coordinadores / Servicio al Cliente</t>
  </si>
  <si>
    <t>Total Costos de Viaje</t>
  </si>
  <si>
    <t>Partida</t>
  </si>
  <si>
    <t>Conceptos Generales</t>
  </si>
  <si>
    <t>Cant</t>
  </si>
  <si>
    <t>Unidad de Medida</t>
  </si>
  <si>
    <t>Costo Unitario</t>
  </si>
  <si>
    <t>Observaciones</t>
  </si>
  <si>
    <t>Proyecto</t>
  </si>
  <si>
    <t>Renta de Auto</t>
  </si>
  <si>
    <t>Tipo de Servicio</t>
  </si>
  <si>
    <t>Cualitativo</t>
  </si>
  <si>
    <t>Auditoria</t>
  </si>
  <si>
    <t>Neuroresearch</t>
  </si>
  <si>
    <t>Método de Recolección</t>
  </si>
  <si>
    <t>Entrevistas a Profundidad</t>
  </si>
  <si>
    <t>Comprador Misterioso</t>
  </si>
  <si>
    <t>Consumo</t>
  </si>
  <si>
    <t>Sindicado</t>
  </si>
  <si>
    <t>Tipo de Cuota</t>
  </si>
  <si>
    <t>Representativa</t>
  </si>
  <si>
    <t>Extra cuota</t>
  </si>
  <si>
    <t>Farmacéutico</t>
  </si>
  <si>
    <t>Unidad de Cotización - Lote de Producción</t>
  </si>
  <si>
    <t>Agregar Unidades de Cotización -Lote de producción)</t>
  </si>
  <si>
    <t>1, 2, …, n</t>
  </si>
  <si>
    <t>Consultoría</t>
  </si>
  <si>
    <t>Renta de Instalaciones</t>
  </si>
  <si>
    <t>Etapa / Ola / Medición / Visita (1,2,…,n)</t>
  </si>
  <si>
    <t>Marca y Comunicación</t>
  </si>
  <si>
    <t>Tecnología y Telecomunicaciones</t>
  </si>
  <si>
    <t>Turismo</t>
  </si>
  <si>
    <t>Finanzas</t>
  </si>
  <si>
    <t>Automotriz</t>
  </si>
  <si>
    <t>Opinión Pública</t>
  </si>
  <si>
    <t>Comercio (Retail)</t>
  </si>
  <si>
    <t>Medios y Entretenimiento</t>
  </si>
  <si>
    <t>Papelería Indirecta</t>
  </si>
  <si>
    <t>Tarifa por café internet por hora</t>
  </si>
  <si>
    <t>Cuali</t>
  </si>
  <si>
    <t>renta en línea</t>
  </si>
  <si>
    <t>indirecto</t>
  </si>
  <si>
    <t>Total Costo Mano de Obra Recopilación de Datos</t>
  </si>
  <si>
    <t>Subtotal Costo Mano de Obra Recopilación de Datos</t>
  </si>
  <si>
    <t>Sofware (VOXCO, SPSS, CONJOINT, NEURO MARKETING, CLICKVIEW-REPORTEADOR)</t>
  </si>
  <si>
    <t>Reporteador: SI = 1/NO = 1</t>
  </si>
  <si>
    <t>Total Costo Reporteador</t>
  </si>
  <si>
    <t>Unidad Reporteador</t>
  </si>
  <si>
    <t>Tarifa reporteador</t>
  </si>
  <si>
    <t>RECOPILACIÓN DE DATOS MANO DE OBRA</t>
  </si>
  <si>
    <t>Por defaul en cuantitativo y cualitativo?</t>
  </si>
  <si>
    <t>Compra de Producto de Prueba</t>
  </si>
  <si>
    <t>Materiales para prueba de producto (vasos, galletas, platos, bolsas para ocultar, etc.)</t>
  </si>
  <si>
    <t>Anaqueles</t>
  </si>
  <si>
    <t>Mobiliario y Equipo (mesas, sillas, TV's, grabadora, etc.)</t>
  </si>
  <si>
    <t>TRANSPORTACIÓN LOCAL</t>
  </si>
  <si>
    <t>Permisos para Entrevistar</t>
  </si>
  <si>
    <t>Almacenamiento y Refrigeración</t>
  </si>
  <si>
    <t>Presupuestar los insumos y otros costos requeridos para el Proyecto que no esten especificados el la COTIZA</t>
  </si>
  <si>
    <t>Traslado y Envió de producto (fletes y acarreos)</t>
  </si>
  <si>
    <t>Insumos 6: ____________________________</t>
  </si>
  <si>
    <t>Insumos 7: ____________________________</t>
  </si>
  <si>
    <t>Insumos 8: ____________________________</t>
  </si>
  <si>
    <t>Insumos 9: ____________________________</t>
  </si>
  <si>
    <t>Insumos 10: ____________________________</t>
  </si>
  <si>
    <t>Total Costo Mano de Obra Procesamiento y Producción</t>
  </si>
  <si>
    <t>PROCESAMIENTO Y PRODUCCIÓN MANO DE OBRA</t>
  </si>
  <si>
    <t>Subtotal Costo Directo no Mano de Obra Fija</t>
  </si>
  <si>
    <t>Total Costo Directo e Indirecto</t>
  </si>
  <si>
    <t>Total Costo y Gasto del Proyecto</t>
  </si>
  <si>
    <t>INVESTIGACIÓN DE ESCRITORIO / GEOMARKETING</t>
  </si>
  <si>
    <t>Productividad Entrevista Básica: 30 minutos de duración con dos preguntas abiertas (incidencia +80%, intercepto, MGM = 6 de productividad)</t>
  </si>
  <si>
    <t>Supervisión Telefónica</t>
  </si>
  <si>
    <t>Auditoria de Regreso</t>
  </si>
  <si>
    <t>Captura</t>
  </si>
  <si>
    <t xml:space="preserve">Codificación </t>
  </si>
  <si>
    <t>número preguntas abiertas</t>
  </si>
  <si>
    <t>Supervisión directa y regreso</t>
  </si>
  <si>
    <t>Coordinación</t>
  </si>
  <si>
    <t>días coordinador por encuestador</t>
  </si>
  <si>
    <t>encuestadores por supervisor</t>
  </si>
  <si>
    <t>Programación de Cuestionario</t>
  </si>
  <si>
    <t>días</t>
  </si>
  <si>
    <t>Procesamiento de Datos</t>
  </si>
  <si>
    <t>duración cuestionario</t>
  </si>
  <si>
    <t>Reporteador</t>
  </si>
  <si>
    <t>Software</t>
  </si>
  <si>
    <t>dias</t>
  </si>
  <si>
    <t>Taller</t>
  </si>
  <si>
    <t>Educación</t>
  </si>
  <si>
    <t>FECHA ELABORACIÓN</t>
  </si>
  <si>
    <t>Cuantitativo - Datos</t>
  </si>
  <si>
    <t>Sesión de Grupo</t>
  </si>
  <si>
    <t>Colocación, Regreso (1,2,…n)</t>
  </si>
  <si>
    <t>Tipo de Servicio / Ciudad / Método / Instrumento / Lugar</t>
  </si>
  <si>
    <t>De acuerdo al público objetivo ( demográficos, usuarios, etc.)</t>
  </si>
  <si>
    <t>Cuantitativo - Diseño, Análisis, Reporte</t>
  </si>
  <si>
    <t>Análisis Big Data (redes sociales, geoestrategia, etc.)</t>
  </si>
  <si>
    <t>Cuota Específica</t>
  </si>
  <si>
    <t>Auditor</t>
  </si>
  <si>
    <t>Tipo de Servicio - Negocio</t>
  </si>
  <si>
    <t>Administración Recursos Humanos y Materiales</t>
  </si>
  <si>
    <t>TIPO DE SERVICIO - NEGOCIO</t>
  </si>
  <si>
    <t>INFORMACIÓN GENERAL</t>
  </si>
  <si>
    <t>TABLAS COTIZACIÓN DE PROYECTO</t>
  </si>
  <si>
    <t>No Aplica</t>
  </si>
  <si>
    <t>Filmación (audio y video)</t>
  </si>
  <si>
    <t>PILAR DE EXPERTISE</t>
  </si>
  <si>
    <t>No aplica</t>
  </si>
  <si>
    <t>Optimización de Precio</t>
  </si>
  <si>
    <t>Satisfacción del Cliente / Desarrollo Organizacional</t>
  </si>
  <si>
    <t>Desarrollo de Producto / Servicio (Calificación de Iniciativas)</t>
  </si>
  <si>
    <t>Optimización de Canales / Punto de Venta (Shopper y Retail)</t>
  </si>
  <si>
    <t>INDUSTRIA</t>
  </si>
  <si>
    <t>Agroindustria</t>
  </si>
  <si>
    <t>Investigación de Escritorio (Datos del Cliente, Datos Secundarios, Redes Sociales, Censos, Etc.)</t>
  </si>
  <si>
    <t>Local Central (salón, cámara geselle, etc.)</t>
  </si>
  <si>
    <t>PRODUCTO / CATEGORÍA</t>
  </si>
  <si>
    <t>Ciudad(es) / Localidad(es)</t>
  </si>
  <si>
    <t>Registro único (poner preponderante) ó un PROJECT para cada tipo de servicio - negocio</t>
  </si>
  <si>
    <t>Registro múltiple. Incluir las 100 ciudades principales del país (en órden alfabético) y espacio para captura de otros</t>
  </si>
  <si>
    <t>Cuestionario Estructurado / Tarea Específica</t>
  </si>
  <si>
    <t>Transporte y Mensajería</t>
  </si>
  <si>
    <t>Construcción</t>
  </si>
  <si>
    <t>ESTATUS DEL PROYECTO (PROCESO)</t>
  </si>
  <si>
    <t>Perdida</t>
  </si>
  <si>
    <t>Activa</t>
  </si>
  <si>
    <t>Preparación y Cuestionario</t>
  </si>
  <si>
    <t>Recopilación de Datos (Operaciones: Campo, Captura, Codificación)</t>
  </si>
  <si>
    <t>Procesamiento y Análisis de Datos (Producción: Tabulación, Analisis, Reporte)</t>
  </si>
  <si>
    <t>Propuesta</t>
  </si>
  <si>
    <t>Cancelado</t>
  </si>
  <si>
    <t>Cerrado (liberado por administración: facturado)</t>
  </si>
  <si>
    <t>Director</t>
  </si>
  <si>
    <t>Ejecutivo (Producción)</t>
  </si>
  <si>
    <t>Coordinador de Operaciones / Moderador - Analista</t>
  </si>
  <si>
    <t>Observación Visual (¿participante?)</t>
  </si>
  <si>
    <t>Pre Reclutado</t>
  </si>
  <si>
    <t>Listado - Bases de datos</t>
  </si>
  <si>
    <t>B2B / B2C</t>
  </si>
  <si>
    <t>Listado pre codificado de Productos y Servicios</t>
  </si>
  <si>
    <t>PRODUCTO / SERVICIO</t>
  </si>
  <si>
    <t>Etnografia / Antropológico</t>
  </si>
  <si>
    <t>TIPO - TÉCNICA DE ESTUDIO / PILAR DE EXPERTISE</t>
  </si>
  <si>
    <t>Metodo de Recolección</t>
  </si>
  <si>
    <t>Cara a Cara en Vivienda</t>
  </si>
  <si>
    <t>Cara a Cara en Empresa / Punto de Venta</t>
  </si>
  <si>
    <t>Teléfono en Empresa / Punto de Venta</t>
  </si>
  <si>
    <t>Internet  con Personas (Panel, Correo Electrónico, Aplicación, Redes Sociales)</t>
  </si>
  <si>
    <t>Internet  con Empresas (Panel, Correo Electrónico, Aplicación, Redes Sociales)</t>
  </si>
  <si>
    <t>Intercepto vía Pública / Punto de Afluencia (calle, parque, centro comercial, etc.)</t>
  </si>
  <si>
    <t>Teléfono en Vivienda / Movil</t>
  </si>
  <si>
    <t>Otro de Personas</t>
  </si>
  <si>
    <t>Otro de Empresas</t>
  </si>
  <si>
    <t>Técnica de Recolección</t>
  </si>
  <si>
    <t>Papel y Lápiz</t>
  </si>
  <si>
    <t>Dispositivo Electrónico</t>
  </si>
  <si>
    <t>Textil</t>
  </si>
  <si>
    <t>Asegurar que se cotizen todos los rubros requeridos</t>
  </si>
  <si>
    <t>Cotiza papeleria en producción / indirecta</t>
  </si>
  <si>
    <t>Equipo de computo a renta versus propio (tabletas Apple para Conjoint en línea)</t>
  </si>
  <si>
    <t>Cotiza paqueteria y envíos</t>
  </si>
  <si>
    <t>Cotiza Questiona / Cotiza margen y fijos Questiona</t>
  </si>
  <si>
    <t>Orden lógico de cotización versus orden de catálogo contable (i.e. trasporte local (pasajes) junto a investigador - supervisor)</t>
  </si>
  <si>
    <t>Cotiza captura de carátula y contactos</t>
  </si>
  <si>
    <t>Cotiza grabación - foto - geolocalizació de entrevistas y equipo de control</t>
  </si>
  <si>
    <t>Cotiza software (neuro, conjoint, reporteador)</t>
  </si>
  <si>
    <t>Ciudades donde tenemos campo local versus viaje de investigadores</t>
  </si>
  <si>
    <t>Número de participantes por sesión / grupo</t>
  </si>
  <si>
    <t>Tarifa por participante</t>
  </si>
  <si>
    <t>TGI</t>
  </si>
  <si>
    <t>DATOS</t>
  </si>
  <si>
    <t>CUANTITATIVO</t>
  </si>
  <si>
    <t>AUDITORIAS</t>
  </si>
  <si>
    <t>CUALITATIVO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</si>
</sst>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4" formatCode="_-&quot;$&quot;* #,##0.00_-;\-&quot;$&quot;* #,##0.00_-;_-&quot;$&quot;* &quot;-&quot;??_-;_-@_-"/>
    <numFmt numFmtId="43" formatCode="_-* #,##0.00_-;\-* #,##0.00_-;_-* &quot;-&quot;??_-;_-@_-"/>
    <numFmt numFmtId="164" formatCode="_-&quot;$&quot;* #,##0_-;\-&quot;$&quot;* #,##0_-;_-&quot;$&quot;* &quot;-&quot;??_-;_-@_-"/>
    <numFmt numFmtId="165" formatCode="0.0"/>
    <numFmt numFmtId="166" formatCode="0.0%"/>
    <numFmt numFmtId="167" formatCode="#,##0_ ;\-#,##0\ "/>
    <numFmt numFmtId="168" formatCode="0_ ;\-0\ "/>
    <numFmt numFmtId="169" formatCode="_-* #,##0_-;\-* #,##0_-;_-* &quot;-&quot;??_-;_-@_-"/>
    <numFmt numFmtId="170" formatCode="000\-00\-00\-00000\-00000"/>
    <numFmt numFmtId="171" formatCode="000"/>
  </numFmts>
  <fonts count="21" x14ac:knownFonts="1">
    <font>
      <sz val="11"/>
      <color theme="1"/>
      <name val="Calibri"/>
      <family val="2"/>
      <scheme val="minor"/>
    </font>
    <font>
      <sz val="11"/>
      <color theme="1"/>
      <name val="Calibri"/>
      <family val="2"/>
      <scheme val="minor"/>
    </font>
    <font>
      <sz val="10"/>
      <name val="Arial"/>
      <family val="2"/>
    </font>
    <font>
      <b/>
      <sz val="11"/>
      <color rgb="FFFFFFFF"/>
      <name val="Calibri"/>
      <family val="2"/>
    </font>
    <font>
      <sz val="11"/>
      <color theme="1"/>
      <name val="Calibri"/>
      <family val="2"/>
    </font>
    <font>
      <sz val="11"/>
      <color rgb="FFFFFFFF"/>
      <name val="Calibri"/>
      <family val="2"/>
    </font>
    <font>
      <sz val="11"/>
      <color rgb="FF000000"/>
      <name val="Calibri"/>
      <family val="2"/>
    </font>
    <font>
      <b/>
      <sz val="11"/>
      <color rgb="FF000000"/>
      <name val="Calibri"/>
      <family val="2"/>
    </font>
    <font>
      <b/>
      <sz val="11"/>
      <name val="Calibri"/>
      <family val="2"/>
    </font>
    <font>
      <sz val="11"/>
      <color rgb="FFFF0000"/>
      <name val="Calibri"/>
      <family val="2"/>
    </font>
    <font>
      <sz val="11"/>
      <name val="Calibri"/>
      <family val="2"/>
    </font>
    <font>
      <sz val="11"/>
      <color theme="1"/>
      <name val="Calibri Light"/>
      <family val="2"/>
    </font>
    <font>
      <sz val="11"/>
      <name val="Calibri Light"/>
      <family val="2"/>
    </font>
    <font>
      <b/>
      <sz val="11"/>
      <name val="Calibri"/>
      <family val="2"/>
      <scheme val="minor"/>
    </font>
    <font>
      <sz val="11"/>
      <name val="Calibri"/>
      <family val="2"/>
      <scheme val="minor"/>
    </font>
    <font>
      <sz val="11"/>
      <color rgb="FFFF0000"/>
      <name val="Calibri"/>
      <family val="2"/>
      <scheme val="minor"/>
    </font>
    <font>
      <b/>
      <sz val="11"/>
      <color theme="1"/>
      <name val="Calibri"/>
      <family val="2"/>
      <scheme val="minor"/>
    </font>
    <font>
      <sz val="9"/>
      <color theme="1"/>
      <name val="Calibri"/>
      <family val="2"/>
      <scheme val="minor"/>
    </font>
    <font>
      <b/>
      <sz val="14"/>
      <color rgb="FF000000"/>
      <name val="Calibri"/>
      <family val="2"/>
    </font>
    <font>
      <b/>
      <sz val="14"/>
      <name val="Calibri"/>
      <family val="2"/>
    </font>
    <font>
      <b/>
      <sz val="11"/>
      <color theme="1"/>
      <name val="Calibri"/>
      <family val="2"/>
    </font>
  </fonts>
  <fills count="11">
    <fill>
      <patternFill patternType="none"/>
    </fill>
    <fill>
      <patternFill patternType="gray125"/>
    </fill>
    <fill>
      <patternFill patternType="solid">
        <fgColor rgb="FF76933C"/>
        <bgColor rgb="FF000000"/>
      </patternFill>
    </fill>
    <fill>
      <patternFill patternType="solid">
        <fgColor rgb="FF366092"/>
        <bgColor rgb="FF000000"/>
      </patternFill>
    </fill>
    <fill>
      <patternFill patternType="solid">
        <fgColor rgb="FFB7DEE8"/>
        <bgColor rgb="FF000000"/>
      </patternFill>
    </fill>
    <fill>
      <patternFill patternType="solid">
        <fgColor rgb="FFD9D9D9"/>
        <bgColor rgb="FF000000"/>
      </patternFill>
    </fill>
    <fill>
      <patternFill patternType="solid">
        <fgColor rgb="FFFFFFFF"/>
        <bgColor rgb="FF000000"/>
      </patternFill>
    </fill>
    <fill>
      <patternFill patternType="solid">
        <fgColor rgb="FFFFFF00"/>
        <bgColor rgb="FF000000"/>
      </patternFill>
    </fill>
    <fill>
      <patternFill patternType="solid">
        <fgColor rgb="FFFFC000"/>
        <bgColor rgb="FF000000"/>
      </patternFill>
    </fill>
    <fill>
      <patternFill patternType="solid">
        <fgColor rgb="FFFFFF00"/>
        <bgColor indexed="64"/>
      </patternFill>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7">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2" fillId="0" borderId="0"/>
  </cellStyleXfs>
  <cellXfs count="104">
    <xf numFmtId="0" fontId="0" fillId="0" borderId="0" xfId="0"/>
    <xf numFmtId="0" fontId="3" fillId="2" borderId="0" xfId="0" applyFont="1" applyFill="1" applyBorder="1" applyAlignment="1">
      <alignment horizontal="left"/>
    </xf>
    <xf numFmtId="0" fontId="4" fillId="0" borderId="0" xfId="0" applyFont="1" applyFill="1" applyBorder="1"/>
    <xf numFmtId="0" fontId="4" fillId="0" borderId="0" xfId="0" applyFont="1" applyFill="1" applyBorder="1" applyAlignment="1">
      <alignment horizontal="center"/>
    </xf>
    <xf numFmtId="0" fontId="3" fillId="2" borderId="0" xfId="0" applyFont="1" applyFill="1" applyBorder="1" applyAlignment="1">
      <alignment horizontal="center"/>
    </xf>
    <xf numFmtId="0" fontId="4" fillId="0" borderId="0" xfId="0" applyFont="1" applyFill="1" applyBorder="1" applyAlignment="1">
      <alignment wrapText="1"/>
    </xf>
    <xf numFmtId="0" fontId="5" fillId="3" borderId="0" xfId="0" applyFont="1" applyFill="1" applyBorder="1" applyAlignment="1">
      <alignment horizontal="center"/>
    </xf>
    <xf numFmtId="3" fontId="4" fillId="0" borderId="0" xfId="0" applyNumberFormat="1" applyFont="1" applyFill="1" applyBorder="1" applyAlignment="1">
      <alignment horizontal="center"/>
    </xf>
    <xf numFmtId="0" fontId="4" fillId="4" borderId="0" xfId="0" applyFont="1" applyFill="1" applyBorder="1" applyAlignment="1">
      <alignment horizontal="center"/>
    </xf>
    <xf numFmtId="9" fontId="4" fillId="0" borderId="0" xfId="3" applyFont="1" applyFill="1" applyBorder="1" applyAlignment="1">
      <alignment horizontal="center"/>
    </xf>
    <xf numFmtId="9" fontId="4" fillId="4" borderId="0" xfId="0" applyNumberFormat="1" applyFont="1" applyFill="1" applyBorder="1" applyAlignment="1">
      <alignment horizontal="center"/>
    </xf>
    <xf numFmtId="0" fontId="4" fillId="6" borderId="0" xfId="0" applyFont="1" applyFill="1" applyBorder="1" applyAlignment="1">
      <alignment horizontal="center"/>
    </xf>
    <xf numFmtId="0" fontId="7" fillId="0" borderId="0" xfId="0" applyFont="1" applyFill="1" applyBorder="1" applyAlignment="1">
      <alignment wrapText="1"/>
    </xf>
    <xf numFmtId="0" fontId="4" fillId="7" borderId="0" xfId="0" applyFont="1" applyFill="1" applyBorder="1" applyAlignment="1">
      <alignment horizontal="center"/>
    </xf>
    <xf numFmtId="1" fontId="4" fillId="0" borderId="0" xfId="0" applyNumberFormat="1" applyFont="1" applyFill="1" applyBorder="1" applyAlignment="1">
      <alignment horizontal="center"/>
    </xf>
    <xf numFmtId="164" fontId="4" fillId="0" borderId="0" xfId="2" applyNumberFormat="1" applyFont="1" applyFill="1" applyBorder="1" applyAlignment="1">
      <alignment horizontal="center"/>
    </xf>
    <xf numFmtId="164" fontId="4" fillId="8" borderId="0" xfId="2" applyNumberFormat="1" applyFont="1" applyFill="1" applyBorder="1" applyAlignment="1">
      <alignment horizontal="center"/>
    </xf>
    <xf numFmtId="164" fontId="4" fillId="0" borderId="0" xfId="0" applyNumberFormat="1" applyFont="1" applyFill="1" applyBorder="1" applyAlignment="1">
      <alignment horizontal="center"/>
    </xf>
    <xf numFmtId="0" fontId="8" fillId="0" borderId="0" xfId="0" applyFont="1" applyFill="1" applyBorder="1" applyAlignment="1">
      <alignment wrapText="1"/>
    </xf>
    <xf numFmtId="164" fontId="8" fillId="0" borderId="0" xfId="2" applyNumberFormat="1" applyFont="1" applyFill="1" applyBorder="1" applyAlignment="1">
      <alignment horizontal="center"/>
    </xf>
    <xf numFmtId="164" fontId="8" fillId="0" borderId="0" xfId="0" applyNumberFormat="1" applyFont="1" applyFill="1" applyBorder="1" applyAlignment="1">
      <alignment horizontal="center"/>
    </xf>
    <xf numFmtId="164" fontId="8" fillId="7" borderId="0" xfId="2" applyNumberFormat="1" applyFont="1" applyFill="1" applyBorder="1" applyAlignment="1">
      <alignment horizontal="center"/>
    </xf>
    <xf numFmtId="9" fontId="4" fillId="7" borderId="0" xfId="0" applyNumberFormat="1" applyFont="1" applyFill="1" applyBorder="1" applyAlignment="1">
      <alignment horizontal="center"/>
    </xf>
    <xf numFmtId="0" fontId="4" fillId="8" borderId="0" xfId="0" applyFont="1" applyFill="1" applyBorder="1" applyAlignment="1">
      <alignment horizontal="center"/>
    </xf>
    <xf numFmtId="0" fontId="9" fillId="0" borderId="0" xfId="0" applyFont="1" applyFill="1" applyBorder="1" applyAlignment="1">
      <alignment wrapText="1"/>
    </xf>
    <xf numFmtId="1" fontId="4" fillId="8" borderId="0" xfId="0" applyNumberFormat="1" applyFont="1" applyFill="1" applyBorder="1" applyAlignment="1">
      <alignment horizontal="center"/>
    </xf>
    <xf numFmtId="166" fontId="4" fillId="8" borderId="0" xfId="3" applyNumberFormat="1" applyFont="1" applyFill="1" applyBorder="1" applyAlignment="1">
      <alignment horizontal="center"/>
    </xf>
    <xf numFmtId="0" fontId="4" fillId="0" borderId="0" xfId="4" applyFont="1" applyFill="1" applyBorder="1"/>
    <xf numFmtId="0" fontId="4" fillId="0" borderId="0" xfId="5" applyFont="1" applyFill="1" applyBorder="1" applyAlignment="1">
      <alignment wrapText="1"/>
    </xf>
    <xf numFmtId="44" fontId="4" fillId="7" borderId="0" xfId="2" applyFont="1" applyFill="1" applyBorder="1" applyAlignment="1">
      <alignment horizontal="center"/>
    </xf>
    <xf numFmtId="0" fontId="6" fillId="0" borderId="0" xfId="0" applyFont="1" applyFill="1" applyBorder="1" applyAlignment="1">
      <alignment horizontal="center"/>
    </xf>
    <xf numFmtId="0" fontId="7" fillId="0" borderId="0" xfId="5" applyFont="1" applyFill="1" applyBorder="1" applyAlignment="1">
      <alignment wrapText="1"/>
    </xf>
    <xf numFmtId="0" fontId="10" fillId="0" borderId="0" xfId="6" applyFont="1" applyFill="1" applyBorder="1" applyProtection="1"/>
    <xf numFmtId="0" fontId="6" fillId="7" borderId="0" xfId="0" applyFont="1" applyFill="1" applyBorder="1" applyAlignment="1">
      <alignment horizontal="center"/>
    </xf>
    <xf numFmtId="1" fontId="6" fillId="7" borderId="0" xfId="0" applyNumberFormat="1" applyFont="1" applyFill="1" applyBorder="1" applyAlignment="1">
      <alignment horizontal="center"/>
    </xf>
    <xf numFmtId="0" fontId="8" fillId="0" borderId="0" xfId="6" applyFont="1" applyFill="1" applyBorder="1" applyProtection="1"/>
    <xf numFmtId="164" fontId="7" fillId="0" borderId="0" xfId="0" applyNumberFormat="1" applyFont="1" applyFill="1" applyBorder="1" applyAlignment="1">
      <alignment horizontal="center"/>
    </xf>
    <xf numFmtId="0" fontId="6" fillId="0" borderId="0" xfId="4" applyFont="1" applyFill="1" applyBorder="1"/>
    <xf numFmtId="0" fontId="10" fillId="7" borderId="0" xfId="0" applyFont="1" applyFill="1" applyBorder="1" applyAlignment="1">
      <alignment horizontal="center"/>
    </xf>
    <xf numFmtId="44" fontId="10" fillId="8" borderId="0" xfId="2" applyFont="1" applyFill="1" applyBorder="1" applyAlignment="1">
      <alignment horizontal="center"/>
    </xf>
    <xf numFmtId="164" fontId="10" fillId="0" borderId="0" xfId="2" applyNumberFormat="1" applyFont="1" applyFill="1" applyBorder="1" applyAlignment="1">
      <alignment horizontal="center"/>
    </xf>
    <xf numFmtId="0" fontId="10" fillId="0" borderId="0" xfId="0" applyFont="1" applyFill="1" applyBorder="1" applyAlignment="1">
      <alignment horizontal="center"/>
    </xf>
    <xf numFmtId="44" fontId="10" fillId="8" borderId="0" xfId="2" applyNumberFormat="1" applyFont="1" applyFill="1" applyBorder="1" applyAlignment="1">
      <alignment horizontal="center"/>
    </xf>
    <xf numFmtId="164" fontId="10" fillId="0" borderId="0" xfId="0" applyNumberFormat="1" applyFont="1" applyFill="1" applyBorder="1" applyAlignment="1">
      <alignment horizontal="center"/>
    </xf>
    <xf numFmtId="0" fontId="9" fillId="0" borderId="0" xfId="0" applyFont="1" applyFill="1" applyBorder="1" applyAlignment="1">
      <alignment horizontal="left"/>
    </xf>
    <xf numFmtId="168" fontId="10" fillId="0" borderId="0" xfId="2" applyNumberFormat="1" applyFont="1" applyFill="1" applyBorder="1" applyAlignment="1">
      <alignment horizontal="center"/>
    </xf>
    <xf numFmtId="164" fontId="10" fillId="8" borderId="0" xfId="2" applyNumberFormat="1" applyFont="1" applyFill="1" applyBorder="1" applyAlignment="1">
      <alignment horizontal="center"/>
    </xf>
    <xf numFmtId="169" fontId="10" fillId="0" borderId="0" xfId="1" applyNumberFormat="1" applyFont="1" applyFill="1" applyBorder="1" applyAlignment="1">
      <alignment horizontal="center"/>
    </xf>
    <xf numFmtId="168" fontId="10" fillId="7" borderId="0" xfId="2" applyNumberFormat="1" applyFont="1" applyFill="1" applyBorder="1" applyAlignment="1">
      <alignment horizontal="center"/>
    </xf>
    <xf numFmtId="9" fontId="4" fillId="8" borderId="0" xfId="3" applyFont="1" applyFill="1" applyBorder="1" applyAlignment="1">
      <alignment horizontal="center"/>
    </xf>
    <xf numFmtId="164" fontId="4" fillId="0" borderId="0" xfId="3" applyNumberFormat="1" applyFont="1" applyFill="1" applyBorder="1" applyAlignment="1">
      <alignment horizontal="center"/>
    </xf>
    <xf numFmtId="44" fontId="4" fillId="8" borderId="0" xfId="2" applyFont="1" applyFill="1" applyBorder="1" applyAlignment="1">
      <alignment horizontal="center"/>
    </xf>
    <xf numFmtId="170" fontId="11" fillId="0" borderId="0" xfId="0" applyNumberFormat="1" applyFont="1"/>
    <xf numFmtId="1" fontId="12" fillId="0" borderId="0" xfId="0" applyNumberFormat="1" applyFont="1" applyAlignment="1">
      <alignment horizontal="left"/>
    </xf>
    <xf numFmtId="0" fontId="11" fillId="0" borderId="0" xfId="0" applyFont="1"/>
    <xf numFmtId="171" fontId="12" fillId="0" borderId="0" xfId="0" applyNumberFormat="1" applyFont="1" applyBorder="1" applyAlignment="1">
      <alignment horizontal="left" vertical="center"/>
    </xf>
    <xf numFmtId="0" fontId="12" fillId="0" borderId="0" xfId="0" applyFont="1" applyBorder="1"/>
    <xf numFmtId="171" fontId="12" fillId="0" borderId="0" xfId="0" applyNumberFormat="1" applyFont="1" applyFill="1" applyBorder="1" applyAlignment="1">
      <alignment horizontal="left" vertical="center"/>
    </xf>
    <xf numFmtId="1" fontId="0" fillId="0" borderId="0" xfId="0" applyNumberFormat="1" applyFont="1" applyAlignment="1">
      <alignment horizontal="center"/>
    </xf>
    <xf numFmtId="0" fontId="0" fillId="9" borderId="0" xfId="0" applyFont="1" applyFill="1" applyAlignment="1">
      <alignment horizontal="center"/>
    </xf>
    <xf numFmtId="164" fontId="0" fillId="0" borderId="0" xfId="2" applyNumberFormat="1" applyFont="1" applyAlignment="1">
      <alignment horizontal="center"/>
    </xf>
    <xf numFmtId="165" fontId="0" fillId="0" borderId="0" xfId="0" applyNumberFormat="1" applyFont="1" applyAlignment="1">
      <alignment horizontal="center"/>
    </xf>
    <xf numFmtId="164" fontId="0" fillId="10" borderId="0" xfId="2" applyNumberFormat="1" applyFont="1" applyFill="1" applyAlignment="1">
      <alignment horizontal="center"/>
    </xf>
    <xf numFmtId="164" fontId="13" fillId="0" borderId="0" xfId="2" applyNumberFormat="1" applyFont="1" applyAlignment="1">
      <alignment horizontal="center"/>
    </xf>
    <xf numFmtId="0" fontId="0" fillId="0" borderId="0" xfId="0" applyFont="1" applyAlignment="1">
      <alignment horizontal="center"/>
    </xf>
    <xf numFmtId="9" fontId="0" fillId="9" borderId="0" xfId="0" applyNumberFormat="1" applyFont="1" applyFill="1" applyAlignment="1">
      <alignment horizontal="center"/>
    </xf>
    <xf numFmtId="0" fontId="0" fillId="10" borderId="0" xfId="0" applyFont="1" applyFill="1" applyAlignment="1">
      <alignment horizontal="center"/>
    </xf>
    <xf numFmtId="164" fontId="13" fillId="0" borderId="0" xfId="0" applyNumberFormat="1" applyFont="1" applyAlignment="1">
      <alignment horizontal="center"/>
    </xf>
    <xf numFmtId="0" fontId="13" fillId="0" borderId="0" xfId="0" applyFont="1" applyAlignment="1">
      <alignment wrapText="1"/>
    </xf>
    <xf numFmtId="164" fontId="0" fillId="0" borderId="0" xfId="0" applyNumberFormat="1" applyFont="1" applyAlignment="1">
      <alignment horizontal="center"/>
    </xf>
    <xf numFmtId="164" fontId="0" fillId="9" borderId="0" xfId="2" applyNumberFormat="1" applyFont="1" applyFill="1" applyAlignment="1">
      <alignment horizontal="center"/>
    </xf>
    <xf numFmtId="1" fontId="14" fillId="0" borderId="0" xfId="0" applyNumberFormat="1" applyFont="1" applyFill="1" applyAlignment="1">
      <alignment horizontal="center"/>
    </xf>
    <xf numFmtId="167" fontId="14" fillId="0" borderId="0" xfId="2" applyNumberFormat="1" applyFont="1" applyFill="1" applyAlignment="1">
      <alignment horizontal="center"/>
    </xf>
    <xf numFmtId="164" fontId="1" fillId="10" borderId="0" xfId="2" applyNumberFormat="1" applyFont="1" applyFill="1" applyAlignment="1">
      <alignment horizontal="center"/>
    </xf>
    <xf numFmtId="0" fontId="1" fillId="9" borderId="0" xfId="0" applyFont="1" applyFill="1" applyAlignment="1">
      <alignment horizontal="center"/>
    </xf>
    <xf numFmtId="0" fontId="1" fillId="10" borderId="0" xfId="0" applyFont="1" applyFill="1" applyAlignment="1">
      <alignment horizontal="center"/>
    </xf>
    <xf numFmtId="44" fontId="1" fillId="9" borderId="0" xfId="2" applyFont="1" applyFill="1" applyAlignment="1">
      <alignment horizontal="center"/>
    </xf>
    <xf numFmtId="164" fontId="16" fillId="0" borderId="0" xfId="0" applyNumberFormat="1" applyFont="1" applyAlignment="1">
      <alignment horizontal="center"/>
    </xf>
    <xf numFmtId="0" fontId="0" fillId="0" borderId="1" xfId="0" applyBorder="1" applyAlignment="1">
      <alignment vertical="center"/>
    </xf>
    <xf numFmtId="169" fontId="0" fillId="0" borderId="1" xfId="1" applyNumberFormat="1" applyFont="1" applyBorder="1" applyAlignment="1">
      <alignment horizontal="center" vertical="center"/>
    </xf>
    <xf numFmtId="0" fontId="17" fillId="0" borderId="1" xfId="0" applyFont="1" applyBorder="1" applyAlignment="1">
      <alignment horizontal="center" vertical="center" wrapText="1"/>
    </xf>
    <xf numFmtId="43" fontId="0" fillId="0" borderId="1" xfId="1" applyFont="1" applyBorder="1" applyAlignment="1">
      <alignment horizontal="center" vertical="center"/>
    </xf>
    <xf numFmtId="0" fontId="0" fillId="0" borderId="1" xfId="0" applyBorder="1" applyAlignment="1">
      <alignment horizontal="center" vertical="center"/>
    </xf>
    <xf numFmtId="0" fontId="0" fillId="0" borderId="1" xfId="0" applyBorder="1"/>
    <xf numFmtId="0" fontId="0" fillId="0" borderId="0" xfId="0" applyAlignment="1">
      <alignment horizontal="center"/>
    </xf>
    <xf numFmtId="0" fontId="0" fillId="0" borderId="1" xfId="0" applyBorder="1" applyAlignment="1">
      <alignment horizontal="center"/>
    </xf>
    <xf numFmtId="0" fontId="16" fillId="0" borderId="0" xfId="0" applyFont="1"/>
    <xf numFmtId="165" fontId="4" fillId="7" borderId="0" xfId="0" applyNumberFormat="1" applyFont="1" applyFill="1" applyBorder="1" applyAlignment="1">
      <alignment horizontal="center"/>
    </xf>
    <xf numFmtId="0" fontId="15" fillId="0" borderId="0" xfId="0" applyFont="1"/>
    <xf numFmtId="0" fontId="0" fillId="0" borderId="0" xfId="0" applyFont="1"/>
    <xf numFmtId="0" fontId="18" fillId="5" borderId="0" xfId="4" applyFont="1" applyFill="1" applyBorder="1"/>
    <xf numFmtId="0" fontId="9" fillId="0" borderId="0" xfId="0" applyFont="1" applyFill="1" applyBorder="1" applyAlignment="1">
      <alignment horizontal="center" wrapText="1"/>
    </xf>
    <xf numFmtId="0" fontId="9" fillId="0" borderId="0" xfId="0" applyFont="1" applyFill="1" applyBorder="1" applyAlignment="1">
      <alignment horizontal="center"/>
    </xf>
    <xf numFmtId="0" fontId="15" fillId="0" borderId="1" xfId="0" applyFont="1" applyBorder="1"/>
    <xf numFmtId="0" fontId="19" fillId="0" borderId="0" xfId="0" applyFont="1" applyFill="1" applyBorder="1" applyAlignment="1">
      <alignment wrapText="1"/>
    </xf>
    <xf numFmtId="164" fontId="20" fillId="0" borderId="0" xfId="2" applyNumberFormat="1" applyFont="1" applyFill="1" applyBorder="1" applyAlignment="1">
      <alignment horizontal="center"/>
    </xf>
    <xf numFmtId="164" fontId="14" fillId="0" borderId="0" xfId="2" applyNumberFormat="1" applyFont="1" applyAlignment="1" applyProtection="1">
      <alignment horizontal="center"/>
    </xf>
    <xf numFmtId="164" fontId="14" fillId="10" borderId="0" xfId="2" applyNumberFormat="1" applyFont="1" applyFill="1" applyAlignment="1" applyProtection="1">
      <alignment horizontal="center"/>
    </xf>
    <xf numFmtId="0" fontId="14" fillId="9" borderId="0" xfId="0" applyFont="1" applyFill="1" applyAlignment="1" applyProtection="1">
      <alignment horizontal="center"/>
    </xf>
    <xf numFmtId="164" fontId="14" fillId="0" borderId="0" xfId="0" applyNumberFormat="1" applyFont="1" applyAlignment="1" applyProtection="1">
      <alignment horizontal="center"/>
    </xf>
    <xf numFmtId="0" fontId="14" fillId="10" borderId="0" xfId="0" applyFont="1" applyFill="1" applyAlignment="1" applyProtection="1">
      <alignment horizontal="center"/>
    </xf>
    <xf numFmtId="3" fontId="6" fillId="0" borderId="0" xfId="0" applyNumberFormat="1" applyFont="1" applyFill="1" applyBorder="1" applyAlignment="1">
      <alignment horizontal="center"/>
    </xf>
    <xf numFmtId="44" fontId="4" fillId="0" borderId="0" xfId="0" applyNumberFormat="1" applyFont="1" applyFill="1" applyBorder="1" applyAlignment="1">
      <alignment horizontal="center"/>
    </xf>
    <xf numFmtId="44" fontId="0" fillId="0" borderId="0" xfId="0" applyNumberFormat="1" applyAlignment="1">
      <alignment horizontal="center"/>
    </xf>
  </cellXfs>
  <cellStyles count="7">
    <cellStyle name="Comma" xfId="1" builtinId="3"/>
    <cellStyle name="Currency" xfId="2" builtinId="4"/>
    <cellStyle name="Normal" xfId="0" builtinId="0"/>
    <cellStyle name="Normal 5 2" xfId="6"/>
    <cellStyle name="Normal 6" xfId="5"/>
    <cellStyle name="Normal 7" xfId="4"/>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9.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externalLink" Target="externalLinks/externalLink8.xml"/><Relationship Id="rId10" Type="http://schemas.openxmlformats.org/officeDocument/2006/relationships/externalLink" Target="externalLinks/externalLink3.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Gdvsrvint/Documentos%20G%20de%20Villa%20y%20Asociados%20SA%20de%20CV/Propuestas%20y%20Proyecto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gdevilla\Documents\2017\DIRECCI&#211;N%202017\FINANZAS%20-%20ADMINISTRACI&#211;N\SISTEMA%20ADMINISTRATIVO\Control%20administrativo%20de%20Proyectos%20v1.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Y:\SIOP%20GENERAL%20VS%20CONSECUTIVO%20Y%20SOLOMON.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gdvsrvint/direcci&#243;n/Documentos%20compartidos/Presupuesto%202007/Presupuesto05/GTOS05GENERAL.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gdevilla\Documents\DIRECCI&#211;N%202016\MERCADOTECNIA%20-%20VENTAS\2016\Copia%20de%20Base%20Clientes%20Acumulada%202015.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gdevilla\Documents\Plan%202015\Proyectos%20-%20Servicio%20al%20Cliente\PROJECT-1XXXX-NIELSEN-CHEW-060115%20V1%20LO1%20rev%20gv.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gdvintra/PROPUESTAS%20Y%20PROYECTOS/Propuestas_y_Proyectos_2014.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gdvsrvint/direcci&#243;n/Documentos%20compartidos/Presupuesto%202007/Directorio%20Puestos%20y%20Personal%20V.Final22-05-0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gdevilla\Documents\DIRECCI&#211;N%202016\PLAN%20DE%20DIRECCI&#211;N\PRESUPUESTO%202016\Presupuesto%202016%20GDEV%20v.3%200802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áfico1"/>
      <sheetName val="Consecutivo"/>
      <sheetName val="Tablas"/>
      <sheetName val="Analisis Prop.Cancel"/>
      <sheetName val="Clientes"/>
      <sheetName val="Listaproy."/>
    </sheetNames>
    <sheetDataSet>
      <sheetData sheetId="0" refreshError="1"/>
      <sheetData sheetId="1" refreshError="1"/>
      <sheetData sheetId="2">
        <row r="3">
          <cell r="F3">
            <v>1</v>
          </cell>
          <cell r="G3">
            <v>0.01</v>
          </cell>
          <cell r="I3" t="str">
            <v>si</v>
          </cell>
          <cell r="J3" t="str">
            <v>Prop</v>
          </cell>
          <cell r="K3" t="str">
            <v>SI</v>
          </cell>
          <cell r="L3" t="str">
            <v>CRC</v>
          </cell>
        </row>
        <row r="4">
          <cell r="A4" t="str">
            <v>D</v>
          </cell>
          <cell r="G4">
            <v>0.02</v>
          </cell>
          <cell r="I4" t="str">
            <v>no</v>
          </cell>
          <cell r="J4" t="str">
            <v>Proy</v>
          </cell>
          <cell r="K4" t="str">
            <v>NO</v>
          </cell>
          <cell r="L4" t="str">
            <v>EMAIL</v>
          </cell>
        </row>
        <row r="5">
          <cell r="A5" t="str">
            <v>T</v>
          </cell>
          <cell r="G5">
            <v>0.03</v>
          </cell>
          <cell r="K5" t="str">
            <v>N/A</v>
          </cell>
          <cell r="L5" t="str">
            <v>BOTH</v>
          </cell>
        </row>
        <row r="6">
          <cell r="A6" t="str">
            <v>C</v>
          </cell>
          <cell r="G6">
            <v>0.04</v>
          </cell>
        </row>
        <row r="7">
          <cell r="A7" t="str">
            <v>A</v>
          </cell>
          <cell r="G7">
            <v>0.05</v>
          </cell>
        </row>
        <row r="8">
          <cell r="A8" t="str">
            <v>F</v>
          </cell>
          <cell r="G8">
            <v>7.0000000000000007E-2</v>
          </cell>
        </row>
        <row r="9">
          <cell r="A9" t="str">
            <v>S</v>
          </cell>
          <cell r="G9">
            <v>0.1</v>
          </cell>
        </row>
        <row r="10">
          <cell r="A10" t="str">
            <v>O</v>
          </cell>
          <cell r="G10">
            <v>0.11</v>
          </cell>
        </row>
        <row r="11">
          <cell r="G11">
            <v>0.12</v>
          </cell>
        </row>
        <row r="12">
          <cell r="G12">
            <v>0.13</v>
          </cell>
        </row>
        <row r="13">
          <cell r="G13">
            <v>0.14000000000000001</v>
          </cell>
        </row>
        <row r="14">
          <cell r="B14" t="str">
            <v>AdEval</v>
          </cell>
          <cell r="G14">
            <v>0.15</v>
          </cell>
        </row>
        <row r="15">
          <cell r="B15" t="str">
            <v>AUDIPROM</v>
          </cell>
          <cell r="G15">
            <v>0.16</v>
          </cell>
        </row>
        <row r="16">
          <cell r="B16" t="str">
            <v>B2B</v>
          </cell>
          <cell r="G16">
            <v>0.17</v>
          </cell>
        </row>
        <row r="17">
          <cell r="B17" t="str">
            <v>BISIP</v>
          </cell>
          <cell r="G17">
            <v>0.18</v>
          </cell>
        </row>
        <row r="18">
          <cell r="B18" t="str">
            <v>C&amp;P</v>
          </cell>
          <cell r="G18">
            <v>0.19</v>
          </cell>
        </row>
        <row r="19">
          <cell r="B19" t="str">
            <v>C&amp;SPIT</v>
          </cell>
          <cell r="G19">
            <v>0.2</v>
          </cell>
        </row>
        <row r="20">
          <cell r="B20" t="str">
            <v>C/I SCREENING</v>
          </cell>
          <cell r="G20">
            <v>0.21</v>
          </cell>
        </row>
        <row r="21">
          <cell r="B21" t="str">
            <v>CONCEPT</v>
          </cell>
          <cell r="G21">
            <v>0.22</v>
          </cell>
        </row>
        <row r="22">
          <cell r="B22" t="str">
            <v>CONJOINT</v>
          </cell>
          <cell r="G22">
            <v>0.23</v>
          </cell>
        </row>
        <row r="23">
          <cell r="B23" t="str">
            <v>CONVERSION MODEL</v>
          </cell>
          <cell r="G23">
            <v>0.24</v>
          </cell>
        </row>
        <row r="24">
          <cell r="B24" t="str">
            <v>COPY TEST</v>
          </cell>
          <cell r="G24">
            <v>0.25</v>
          </cell>
        </row>
        <row r="25">
          <cell r="B25" t="str">
            <v>DISTRIBUTION</v>
          </cell>
          <cell r="G25">
            <v>0.26</v>
          </cell>
        </row>
        <row r="26">
          <cell r="B26" t="str">
            <v>EMPAQUE/ETIQUETA</v>
          </cell>
          <cell r="G26">
            <v>0.27</v>
          </cell>
        </row>
        <row r="27">
          <cell r="B27" t="str">
            <v>EQUITY</v>
          </cell>
          <cell r="G27">
            <v>0.28000000000000003</v>
          </cell>
        </row>
        <row r="28">
          <cell r="B28" t="str">
            <v>EXITS</v>
          </cell>
          <cell r="G28">
            <v>0.28999999999999998</v>
          </cell>
        </row>
        <row r="29">
          <cell r="B29" t="str">
            <v>IET</v>
          </cell>
          <cell r="G29">
            <v>0.3</v>
          </cell>
        </row>
        <row r="30">
          <cell r="B30" t="str">
            <v>MARKETWHYS</v>
          </cell>
          <cell r="G30">
            <v>0.31</v>
          </cell>
        </row>
        <row r="31">
          <cell r="B31" t="str">
            <v>MST</v>
          </cell>
          <cell r="G31">
            <v>0.32</v>
          </cell>
        </row>
        <row r="32">
          <cell r="B32" t="str">
            <v>MYSTERY SHOPPER</v>
          </cell>
          <cell r="G32">
            <v>0.33</v>
          </cell>
        </row>
        <row r="33">
          <cell r="B33" t="str">
            <v>NEEDSCOPE</v>
          </cell>
          <cell r="G33">
            <v>0.34</v>
          </cell>
        </row>
        <row r="34">
          <cell r="B34" t="str">
            <v>NOMBRE</v>
          </cell>
          <cell r="G34">
            <v>0.35</v>
          </cell>
        </row>
        <row r="35">
          <cell r="B35" t="str">
            <v>NOTICEABILITY</v>
          </cell>
          <cell r="G35">
            <v>0.36</v>
          </cell>
        </row>
        <row r="36">
          <cell r="B36" t="str">
            <v>OBSERVACIONES</v>
          </cell>
          <cell r="G36">
            <v>0.37</v>
          </cell>
        </row>
        <row r="37">
          <cell r="B37" t="str">
            <v>OPINION</v>
          </cell>
          <cell r="G37">
            <v>0.38</v>
          </cell>
        </row>
        <row r="38">
          <cell r="B38" t="str">
            <v>OPTIMA</v>
          </cell>
          <cell r="G38">
            <v>0.39</v>
          </cell>
        </row>
        <row r="39">
          <cell r="B39" t="str">
            <v>PANEL</v>
          </cell>
          <cell r="G39">
            <v>0.4</v>
          </cell>
        </row>
        <row r="40">
          <cell r="B40" t="str">
            <v>PCT</v>
          </cell>
          <cell r="G40">
            <v>0.41</v>
          </cell>
        </row>
        <row r="41">
          <cell r="B41" t="str">
            <v>PERFIL</v>
          </cell>
          <cell r="G41">
            <v>0.42</v>
          </cell>
        </row>
        <row r="42">
          <cell r="B42" t="str">
            <v>PET</v>
          </cell>
          <cell r="G42">
            <v>0.43</v>
          </cell>
        </row>
        <row r="43">
          <cell r="B43" t="str">
            <v>POLITICOS</v>
          </cell>
          <cell r="G43">
            <v>0.44</v>
          </cell>
        </row>
        <row r="44">
          <cell r="B44" t="str">
            <v>PRODUCT</v>
          </cell>
          <cell r="G44">
            <v>0.45</v>
          </cell>
        </row>
        <row r="45">
          <cell r="B45" t="str">
            <v>PSE</v>
          </cell>
          <cell r="G45">
            <v>0.46</v>
          </cell>
        </row>
        <row r="46">
          <cell r="B46" t="str">
            <v>PSM</v>
          </cell>
          <cell r="G46">
            <v>0.47</v>
          </cell>
        </row>
        <row r="47">
          <cell r="B47" t="str">
            <v>SATISFACCION</v>
          </cell>
          <cell r="G47">
            <v>0.48</v>
          </cell>
        </row>
        <row r="48">
          <cell r="B48" t="str">
            <v>SEGMENTA</v>
          </cell>
          <cell r="G48">
            <v>0.49</v>
          </cell>
        </row>
        <row r="49">
          <cell r="B49" t="str">
            <v>SHOPPER</v>
          </cell>
          <cell r="G49">
            <v>0.5</v>
          </cell>
        </row>
        <row r="50">
          <cell r="B50" t="str">
            <v>SHOPPING TRIPS</v>
          </cell>
          <cell r="G50">
            <v>0.51</v>
          </cell>
        </row>
        <row r="51">
          <cell r="B51" t="str">
            <v>SNIFF TEST</v>
          </cell>
          <cell r="G51">
            <v>0.52</v>
          </cell>
        </row>
        <row r="52">
          <cell r="B52" t="str">
            <v>STM</v>
          </cell>
          <cell r="G52">
            <v>0.53</v>
          </cell>
        </row>
        <row r="53">
          <cell r="B53" t="str">
            <v>STORECHECKS</v>
          </cell>
          <cell r="G53">
            <v>0.54</v>
          </cell>
        </row>
        <row r="54">
          <cell r="B54" t="str">
            <v>TRACKING</v>
          </cell>
          <cell r="G54">
            <v>0.55000000000000004</v>
          </cell>
        </row>
        <row r="55">
          <cell r="B55" t="str">
            <v>TRIAL BARRIERS</v>
          </cell>
          <cell r="G55">
            <v>0.56000000000000005</v>
          </cell>
        </row>
        <row r="56">
          <cell r="B56" t="str">
            <v>TRIM</v>
          </cell>
          <cell r="G56">
            <v>0.56999999999999995</v>
          </cell>
        </row>
        <row r="57">
          <cell r="B57" t="str">
            <v>U&amp;A</v>
          </cell>
          <cell r="G57">
            <v>0.57999999999999996</v>
          </cell>
        </row>
        <row r="58">
          <cell r="G58">
            <v>0.59</v>
          </cell>
        </row>
        <row r="59">
          <cell r="G59">
            <v>0.6</v>
          </cell>
        </row>
        <row r="60">
          <cell r="G60">
            <v>0.61</v>
          </cell>
        </row>
        <row r="61">
          <cell r="B61" t="str">
            <v>CON-ALI</v>
          </cell>
          <cell r="G61">
            <v>0.62</v>
          </cell>
        </row>
        <row r="62">
          <cell r="B62" t="str">
            <v>CON-BEB</v>
          </cell>
          <cell r="G62">
            <v>0.63</v>
          </cell>
        </row>
        <row r="63">
          <cell r="B63" t="str">
            <v>CON-BAL</v>
          </cell>
          <cell r="G63">
            <v>0.64</v>
          </cell>
        </row>
        <row r="64">
          <cell r="B64" t="str">
            <v>CON-CUI</v>
          </cell>
          <cell r="G64">
            <v>0.65</v>
          </cell>
        </row>
        <row r="65">
          <cell r="B65" t="str">
            <v>CON-BAB</v>
          </cell>
          <cell r="G65">
            <v>0.66</v>
          </cell>
        </row>
        <row r="66">
          <cell r="B66" t="str">
            <v>CON-DUR</v>
          </cell>
          <cell r="G66">
            <v>0.67</v>
          </cell>
        </row>
        <row r="67">
          <cell r="B67" t="str">
            <v>CON-CRO</v>
          </cell>
          <cell r="G67">
            <v>0.68</v>
          </cell>
        </row>
        <row r="68">
          <cell r="B68" t="str">
            <v>CON-FEM</v>
          </cell>
          <cell r="G68">
            <v>0.69</v>
          </cell>
        </row>
        <row r="69">
          <cell r="B69" t="str">
            <v>CON-MED</v>
          </cell>
          <cell r="G69">
            <v>0.7</v>
          </cell>
        </row>
        <row r="70">
          <cell r="B70" t="str">
            <v>CON-HOG</v>
          </cell>
          <cell r="G70">
            <v>0.71</v>
          </cell>
        </row>
        <row r="71">
          <cell r="B71" t="str">
            <v>CON-MAS</v>
          </cell>
          <cell r="G71">
            <v>0.72</v>
          </cell>
        </row>
        <row r="72">
          <cell r="B72" t="str">
            <v>CON-ROP</v>
          </cell>
          <cell r="G72">
            <v>0.73</v>
          </cell>
        </row>
        <row r="73">
          <cell r="B73" t="str">
            <v>CON-TAB</v>
          </cell>
          <cell r="G73">
            <v>0.74</v>
          </cell>
        </row>
        <row r="74">
          <cell r="B74" t="str">
            <v>CON-SAN</v>
          </cell>
          <cell r="G74">
            <v>0.75</v>
          </cell>
        </row>
        <row r="75">
          <cell r="B75" t="str">
            <v>CON-ORA</v>
          </cell>
          <cell r="G75">
            <v>0.76</v>
          </cell>
        </row>
        <row r="76">
          <cell r="B76" t="str">
            <v>CON-PAP</v>
          </cell>
          <cell r="G76">
            <v>0.77</v>
          </cell>
        </row>
        <row r="77">
          <cell r="B77" t="str">
            <v>CON-JOY</v>
          </cell>
          <cell r="G77">
            <v>0.78</v>
          </cell>
        </row>
        <row r="78">
          <cell r="B78" t="str">
            <v>CON-AUT</v>
          </cell>
          <cell r="G78">
            <v>0.79</v>
          </cell>
        </row>
        <row r="79">
          <cell r="B79" t="str">
            <v>CON-OTR</v>
          </cell>
          <cell r="G79">
            <v>0.8</v>
          </cell>
        </row>
        <row r="80">
          <cell r="B80" t="str">
            <v>TEC-HAR</v>
          </cell>
          <cell r="G80">
            <v>0.81</v>
          </cell>
        </row>
        <row r="81">
          <cell r="B81" t="str">
            <v>TEC-SOF</v>
          </cell>
          <cell r="G81">
            <v>0.82</v>
          </cell>
        </row>
        <row r="82">
          <cell r="B82" t="str">
            <v>TEC-SER</v>
          </cell>
          <cell r="G82">
            <v>0.83</v>
          </cell>
        </row>
        <row r="83">
          <cell r="B83" t="str">
            <v>SER-BAN</v>
          </cell>
          <cell r="G83">
            <v>0.84</v>
          </cell>
        </row>
        <row r="84">
          <cell r="B84" t="str">
            <v>COM-AUT</v>
          </cell>
          <cell r="G84">
            <v>0.85</v>
          </cell>
        </row>
        <row r="85">
          <cell r="B85" t="str">
            <v>COM-DEP</v>
          </cell>
          <cell r="G85">
            <v>0.86</v>
          </cell>
        </row>
        <row r="86">
          <cell r="B86" t="str">
            <v>COM-OTR</v>
          </cell>
          <cell r="G86">
            <v>0.87</v>
          </cell>
        </row>
        <row r="87">
          <cell r="B87" t="str">
            <v>AUT-REF</v>
          </cell>
          <cell r="G87">
            <v>0.88</v>
          </cell>
        </row>
        <row r="88">
          <cell r="B88" t="str">
            <v>AUT-FAB</v>
          </cell>
          <cell r="G88">
            <v>0.89</v>
          </cell>
        </row>
        <row r="89">
          <cell r="B89" t="str">
            <v>AUT-OTR</v>
          </cell>
          <cell r="G89">
            <v>0.9</v>
          </cell>
        </row>
        <row r="90">
          <cell r="B90" t="str">
            <v>TUR-HOT</v>
          </cell>
          <cell r="G90">
            <v>0.91</v>
          </cell>
        </row>
        <row r="91">
          <cell r="B91" t="str">
            <v>TUR-RES</v>
          </cell>
          <cell r="G91">
            <v>0.92</v>
          </cell>
        </row>
        <row r="92">
          <cell r="B92" t="str">
            <v>TUR-TRA</v>
          </cell>
          <cell r="G92">
            <v>0.93</v>
          </cell>
        </row>
        <row r="93">
          <cell r="B93" t="str">
            <v>MED-RAD</v>
          </cell>
          <cell r="G93">
            <v>0.94</v>
          </cell>
        </row>
        <row r="94">
          <cell r="B94" t="str">
            <v>MED-PAR</v>
          </cell>
          <cell r="G94">
            <v>0.95</v>
          </cell>
        </row>
        <row r="95">
          <cell r="B95" t="str">
            <v>MED-OTR</v>
          </cell>
          <cell r="G95">
            <v>0.96</v>
          </cell>
        </row>
        <row r="96">
          <cell r="B96" t="str">
            <v>TRA-TRA</v>
          </cell>
          <cell r="G96">
            <v>0.97</v>
          </cell>
        </row>
        <row r="97">
          <cell r="B97" t="str">
            <v>TRA-MEN</v>
          </cell>
          <cell r="G97">
            <v>0.98</v>
          </cell>
        </row>
        <row r="98">
          <cell r="B98" t="str">
            <v>INM-HER</v>
          </cell>
          <cell r="G98">
            <v>0.99</v>
          </cell>
        </row>
        <row r="99">
          <cell r="B99" t="str">
            <v>INM-INM</v>
          </cell>
          <cell r="G99">
            <v>1</v>
          </cell>
        </row>
        <row r="100">
          <cell r="B100" t="str">
            <v>INM-OTR</v>
          </cell>
        </row>
        <row r="101">
          <cell r="B101" t="str">
            <v>MUL-MUL</v>
          </cell>
        </row>
        <row r="102">
          <cell r="B102" t="str">
            <v xml:space="preserve">NEC-NEC </v>
          </cell>
        </row>
        <row r="119">
          <cell r="B119" t="str">
            <v>OPER</v>
          </cell>
        </row>
        <row r="120">
          <cell r="B120" t="str">
            <v>GDV</v>
          </cell>
        </row>
        <row r="121">
          <cell r="B121" t="str">
            <v>LC</v>
          </cell>
        </row>
        <row r="122">
          <cell r="B122" t="str">
            <v>NR</v>
          </cell>
        </row>
        <row r="123">
          <cell r="B123" t="str">
            <v>KR</v>
          </cell>
        </row>
        <row r="124">
          <cell r="B124" t="str">
            <v>KC</v>
          </cell>
        </row>
        <row r="125">
          <cell r="B125" t="str">
            <v>LM</v>
          </cell>
        </row>
        <row r="126">
          <cell r="B126" t="str">
            <v>MEV</v>
          </cell>
        </row>
        <row r="127">
          <cell r="B127" t="str">
            <v>MJO</v>
          </cell>
        </row>
        <row r="128">
          <cell r="B128" t="str">
            <v>MG</v>
          </cell>
        </row>
        <row r="129">
          <cell r="B129" t="str">
            <v>PG</v>
          </cell>
        </row>
        <row r="130">
          <cell r="B130" t="str">
            <v>LE</v>
          </cell>
        </row>
        <row r="131">
          <cell r="B131" t="str">
            <v>AA</v>
          </cell>
        </row>
        <row r="132">
          <cell r="B132" t="str">
            <v>AAP</v>
          </cell>
        </row>
        <row r="133">
          <cell r="B133" t="str">
            <v>MC</v>
          </cell>
        </row>
        <row r="134">
          <cell r="B134" t="str">
            <v>JB</v>
          </cell>
        </row>
        <row r="144">
          <cell r="A144" t="str">
            <v>METODOLOGÍAS DE TRABAJO EN LA RECOLECCIÓN DE DATOS</v>
          </cell>
        </row>
        <row r="145">
          <cell r="A145" t="str">
            <v>Focus groups</v>
          </cell>
        </row>
        <row r="146">
          <cell r="A146" t="str">
            <v xml:space="preserve">Entrevistas en profundidad </v>
          </cell>
        </row>
        <row r="147">
          <cell r="A147" t="str">
            <v>In home visits/ Etnográficos</v>
          </cell>
        </row>
        <row r="148">
          <cell r="A148" t="str">
            <v>Observación participante</v>
          </cell>
        </row>
        <row r="151">
          <cell r="A151" t="str">
            <v>CAPI / PDA</v>
          </cell>
        </row>
        <row r="152">
          <cell r="A152" t="str">
            <v>CAWI / Web</v>
          </cell>
        </row>
        <row r="153">
          <cell r="A153" t="str">
            <v>CATI / In2Form</v>
          </cell>
        </row>
        <row r="155">
          <cell r="A155" t="str">
            <v>METODOLOGIA DE SELECCIÓN DE ENTREVISTADO</v>
          </cell>
        </row>
        <row r="156">
          <cell r="A156" t="str">
            <v>Casa por Casa</v>
          </cell>
        </row>
        <row r="157">
          <cell r="A157" t="str">
            <v>Intercept</v>
          </cell>
        </row>
      </sheetData>
      <sheetData sheetId="3" refreshError="1"/>
      <sheetData sheetId="4">
        <row r="2">
          <cell r="A2" t="str">
            <v>0001</v>
          </cell>
        </row>
        <row r="3">
          <cell r="A3" t="str">
            <v>0002</v>
          </cell>
        </row>
        <row r="4">
          <cell r="A4" t="str">
            <v>0003</v>
          </cell>
        </row>
        <row r="5">
          <cell r="A5" t="str">
            <v>0004</v>
          </cell>
        </row>
        <row r="6">
          <cell r="A6" t="str">
            <v>0005</v>
          </cell>
        </row>
        <row r="7">
          <cell r="A7" t="str">
            <v>0006</v>
          </cell>
        </row>
        <row r="8">
          <cell r="A8" t="str">
            <v>0007</v>
          </cell>
        </row>
        <row r="9">
          <cell r="A9" t="str">
            <v>0008</v>
          </cell>
        </row>
        <row r="10">
          <cell r="A10" t="str">
            <v>0009</v>
          </cell>
        </row>
        <row r="11">
          <cell r="A11" t="str">
            <v>0010</v>
          </cell>
        </row>
        <row r="12">
          <cell r="A12" t="str">
            <v>0011</v>
          </cell>
        </row>
        <row r="13">
          <cell r="A13" t="str">
            <v>0012</v>
          </cell>
        </row>
        <row r="14">
          <cell r="A14" t="str">
            <v>0013</v>
          </cell>
        </row>
        <row r="15">
          <cell r="A15" t="str">
            <v>0014</v>
          </cell>
        </row>
        <row r="16">
          <cell r="A16" t="str">
            <v>0015</v>
          </cell>
        </row>
        <row r="17">
          <cell r="A17" t="str">
            <v>0016</v>
          </cell>
        </row>
        <row r="18">
          <cell r="A18" t="str">
            <v>0017</v>
          </cell>
        </row>
        <row r="19">
          <cell r="A19" t="str">
            <v>0019</v>
          </cell>
        </row>
        <row r="20">
          <cell r="A20" t="str">
            <v>0020</v>
          </cell>
        </row>
        <row r="21">
          <cell r="A21" t="str">
            <v>0022</v>
          </cell>
        </row>
        <row r="22">
          <cell r="A22" t="str">
            <v>0024</v>
          </cell>
        </row>
        <row r="23">
          <cell r="A23" t="str">
            <v>0026</v>
          </cell>
        </row>
        <row r="24">
          <cell r="A24" t="str">
            <v>0027</v>
          </cell>
        </row>
        <row r="25">
          <cell r="A25" t="str">
            <v>0030</v>
          </cell>
        </row>
        <row r="26">
          <cell r="A26" t="str">
            <v>0034</v>
          </cell>
        </row>
        <row r="27">
          <cell r="A27" t="str">
            <v>0035</v>
          </cell>
        </row>
        <row r="28">
          <cell r="A28" t="str">
            <v>0036</v>
          </cell>
        </row>
        <row r="29">
          <cell r="A29" t="str">
            <v>0045</v>
          </cell>
        </row>
        <row r="30">
          <cell r="A30" t="str">
            <v>0050</v>
          </cell>
        </row>
        <row r="31">
          <cell r="A31" t="str">
            <v>0055</v>
          </cell>
        </row>
        <row r="32">
          <cell r="A32" t="str">
            <v>0068</v>
          </cell>
        </row>
        <row r="33">
          <cell r="A33" t="str">
            <v>0069</v>
          </cell>
        </row>
        <row r="34">
          <cell r="A34" t="str">
            <v>0070</v>
          </cell>
        </row>
        <row r="35">
          <cell r="A35" t="str">
            <v>0071</v>
          </cell>
        </row>
        <row r="36">
          <cell r="A36" t="str">
            <v>0073</v>
          </cell>
        </row>
        <row r="37">
          <cell r="A37" t="str">
            <v>0074</v>
          </cell>
        </row>
        <row r="38">
          <cell r="A38" t="str">
            <v>0075</v>
          </cell>
        </row>
        <row r="39">
          <cell r="A39" t="str">
            <v>0076</v>
          </cell>
        </row>
        <row r="40">
          <cell r="A40" t="str">
            <v>0077</v>
          </cell>
        </row>
        <row r="41">
          <cell r="A41" t="str">
            <v>0078</v>
          </cell>
        </row>
        <row r="42">
          <cell r="A42" t="str">
            <v>0079</v>
          </cell>
        </row>
        <row r="43">
          <cell r="A43" t="str">
            <v>0080</v>
          </cell>
        </row>
        <row r="44">
          <cell r="A44" t="str">
            <v>0081</v>
          </cell>
        </row>
        <row r="45">
          <cell r="A45" t="str">
            <v>0082</v>
          </cell>
        </row>
        <row r="46">
          <cell r="A46" t="str">
            <v>0083</v>
          </cell>
        </row>
        <row r="47">
          <cell r="A47" t="str">
            <v>0084</v>
          </cell>
        </row>
        <row r="48">
          <cell r="A48" t="str">
            <v>0085</v>
          </cell>
        </row>
        <row r="49">
          <cell r="A49" t="str">
            <v>0086</v>
          </cell>
        </row>
        <row r="50">
          <cell r="A50" t="str">
            <v>0087</v>
          </cell>
        </row>
        <row r="51">
          <cell r="A51" t="str">
            <v>0088</v>
          </cell>
        </row>
        <row r="52">
          <cell r="A52" t="str">
            <v>0089</v>
          </cell>
        </row>
        <row r="53">
          <cell r="A53" t="str">
            <v>0090</v>
          </cell>
        </row>
        <row r="54">
          <cell r="A54" t="str">
            <v>0091</v>
          </cell>
        </row>
        <row r="55">
          <cell r="A55" t="str">
            <v>0092</v>
          </cell>
        </row>
        <row r="56">
          <cell r="A56" t="str">
            <v>0093</v>
          </cell>
        </row>
        <row r="57">
          <cell r="A57" t="str">
            <v>0094</v>
          </cell>
        </row>
        <row r="58">
          <cell r="A58" t="str">
            <v>0095</v>
          </cell>
        </row>
        <row r="59">
          <cell r="A59" t="str">
            <v>0096</v>
          </cell>
        </row>
        <row r="60">
          <cell r="A60" t="str">
            <v>0097</v>
          </cell>
        </row>
        <row r="61">
          <cell r="A61" t="str">
            <v>0098</v>
          </cell>
        </row>
        <row r="62">
          <cell r="A62" t="str">
            <v>0099</v>
          </cell>
        </row>
        <row r="63">
          <cell r="A63" t="str">
            <v>0100</v>
          </cell>
        </row>
        <row r="64">
          <cell r="A64" t="str">
            <v>0101</v>
          </cell>
        </row>
        <row r="65">
          <cell r="A65" t="str">
            <v>0102</v>
          </cell>
        </row>
        <row r="66">
          <cell r="A66" t="str">
            <v>0103</v>
          </cell>
        </row>
        <row r="67">
          <cell r="A67" t="str">
            <v>0104</v>
          </cell>
        </row>
        <row r="68">
          <cell r="A68" t="str">
            <v>0105</v>
          </cell>
        </row>
        <row r="69">
          <cell r="A69" t="str">
            <v>0106</v>
          </cell>
        </row>
        <row r="70">
          <cell r="A70" t="str">
            <v>0107</v>
          </cell>
        </row>
        <row r="71">
          <cell r="A71" t="str">
            <v>0108</v>
          </cell>
        </row>
        <row r="72">
          <cell r="A72" t="str">
            <v>0109</v>
          </cell>
        </row>
        <row r="73">
          <cell r="A73" t="str">
            <v>0110</v>
          </cell>
        </row>
        <row r="74">
          <cell r="A74" t="str">
            <v>0111</v>
          </cell>
        </row>
        <row r="75">
          <cell r="A75" t="str">
            <v>0112</v>
          </cell>
        </row>
        <row r="76">
          <cell r="A76" t="str">
            <v>0113</v>
          </cell>
        </row>
        <row r="77">
          <cell r="A77" t="str">
            <v>0114</v>
          </cell>
        </row>
        <row r="78">
          <cell r="A78" t="str">
            <v>0115</v>
          </cell>
        </row>
        <row r="79">
          <cell r="A79" t="str">
            <v>0116</v>
          </cell>
        </row>
        <row r="80">
          <cell r="A80" t="str">
            <v>0117</v>
          </cell>
        </row>
        <row r="81">
          <cell r="A81" t="str">
            <v>0118</v>
          </cell>
        </row>
        <row r="82">
          <cell r="A82" t="str">
            <v>0119</v>
          </cell>
        </row>
        <row r="83">
          <cell r="A83" t="str">
            <v>0120</v>
          </cell>
        </row>
        <row r="84">
          <cell r="A84" t="str">
            <v>0121</v>
          </cell>
        </row>
        <row r="85">
          <cell r="A85" t="str">
            <v>0122</v>
          </cell>
        </row>
        <row r="86">
          <cell r="A86" t="str">
            <v>0123</v>
          </cell>
        </row>
        <row r="87">
          <cell r="A87" t="str">
            <v>0124</v>
          </cell>
        </row>
        <row r="88">
          <cell r="A88" t="str">
            <v>0125</v>
          </cell>
        </row>
        <row r="89">
          <cell r="A89" t="str">
            <v>0126</v>
          </cell>
        </row>
        <row r="90">
          <cell r="A90" t="str">
            <v>0127</v>
          </cell>
        </row>
        <row r="91">
          <cell r="A91" t="str">
            <v>0128</v>
          </cell>
        </row>
        <row r="92">
          <cell r="A92" t="str">
            <v>0129</v>
          </cell>
        </row>
        <row r="93">
          <cell r="A93" t="str">
            <v>0130</v>
          </cell>
        </row>
        <row r="94">
          <cell r="A94" t="str">
            <v>0131</v>
          </cell>
        </row>
        <row r="95">
          <cell r="A95" t="str">
            <v>0132</v>
          </cell>
        </row>
        <row r="96">
          <cell r="A96" t="str">
            <v>0133</v>
          </cell>
        </row>
        <row r="97">
          <cell r="A97" t="str">
            <v>0134</v>
          </cell>
        </row>
        <row r="98">
          <cell r="A98" t="str">
            <v>0135</v>
          </cell>
        </row>
        <row r="99">
          <cell r="A99" t="str">
            <v>0136</v>
          </cell>
        </row>
        <row r="100">
          <cell r="A100" t="str">
            <v>0137</v>
          </cell>
        </row>
        <row r="101">
          <cell r="A101" t="str">
            <v>0138</v>
          </cell>
        </row>
        <row r="102">
          <cell r="A102" t="str">
            <v>0139</v>
          </cell>
        </row>
        <row r="103">
          <cell r="A103" t="str">
            <v>0140</v>
          </cell>
        </row>
        <row r="104">
          <cell r="A104" t="str">
            <v>0141</v>
          </cell>
        </row>
        <row r="105">
          <cell r="A105" t="str">
            <v>0142</v>
          </cell>
        </row>
        <row r="106">
          <cell r="A106" t="str">
            <v>0143</v>
          </cell>
        </row>
        <row r="107">
          <cell r="A107" t="str">
            <v>0144</v>
          </cell>
        </row>
        <row r="108">
          <cell r="A108" t="str">
            <v>0145</v>
          </cell>
        </row>
        <row r="109">
          <cell r="A109" t="str">
            <v>0146</v>
          </cell>
        </row>
        <row r="110">
          <cell r="A110" t="str">
            <v>0147</v>
          </cell>
        </row>
        <row r="111">
          <cell r="A111" t="str">
            <v>0148</v>
          </cell>
        </row>
        <row r="112">
          <cell r="A112" t="str">
            <v>0149</v>
          </cell>
        </row>
        <row r="113">
          <cell r="A113" t="str">
            <v>0150</v>
          </cell>
        </row>
        <row r="114">
          <cell r="A114" t="str">
            <v>0151</v>
          </cell>
        </row>
        <row r="115">
          <cell r="A115" t="str">
            <v>0152</v>
          </cell>
        </row>
        <row r="116">
          <cell r="A116" t="str">
            <v>0153</v>
          </cell>
        </row>
        <row r="117">
          <cell r="A117" t="str">
            <v>0154</v>
          </cell>
        </row>
        <row r="118">
          <cell r="A118" t="str">
            <v>0155</v>
          </cell>
        </row>
        <row r="119">
          <cell r="A119" t="str">
            <v>0156</v>
          </cell>
        </row>
        <row r="120">
          <cell r="A120" t="str">
            <v>0157</v>
          </cell>
        </row>
        <row r="121">
          <cell r="A121" t="str">
            <v>0158</v>
          </cell>
        </row>
        <row r="122">
          <cell r="A122" t="str">
            <v>0159</v>
          </cell>
        </row>
        <row r="123">
          <cell r="A123" t="str">
            <v>0160</v>
          </cell>
        </row>
        <row r="124">
          <cell r="A124" t="str">
            <v>0161</v>
          </cell>
        </row>
        <row r="125">
          <cell r="A125" t="str">
            <v>0162</v>
          </cell>
        </row>
        <row r="126">
          <cell r="A126" t="str">
            <v>0163</v>
          </cell>
        </row>
        <row r="127">
          <cell r="A127" t="str">
            <v>0164</v>
          </cell>
        </row>
        <row r="128">
          <cell r="A128" t="str">
            <v>0165</v>
          </cell>
        </row>
        <row r="129">
          <cell r="A129" t="str">
            <v>0166</v>
          </cell>
        </row>
        <row r="130">
          <cell r="A130" t="str">
            <v>0167</v>
          </cell>
        </row>
        <row r="131">
          <cell r="A131" t="str">
            <v>0168</v>
          </cell>
        </row>
        <row r="132">
          <cell r="A132" t="str">
            <v>0169</v>
          </cell>
        </row>
        <row r="133">
          <cell r="A133" t="str">
            <v>0170</v>
          </cell>
        </row>
        <row r="134">
          <cell r="A134" t="str">
            <v>0171</v>
          </cell>
        </row>
        <row r="135">
          <cell r="A135" t="str">
            <v>0172</v>
          </cell>
        </row>
        <row r="136">
          <cell r="A136" t="str">
            <v>0173</v>
          </cell>
        </row>
        <row r="137">
          <cell r="A137" t="str">
            <v>0174</v>
          </cell>
        </row>
        <row r="138">
          <cell r="A138" t="str">
            <v>0175</v>
          </cell>
        </row>
        <row r="139">
          <cell r="A139" t="str">
            <v>0176</v>
          </cell>
        </row>
        <row r="140">
          <cell r="A140" t="str">
            <v>0177</v>
          </cell>
        </row>
        <row r="141">
          <cell r="A141" t="str">
            <v>0178</v>
          </cell>
        </row>
        <row r="142">
          <cell r="A142" t="str">
            <v>0179</v>
          </cell>
        </row>
        <row r="143">
          <cell r="A143" t="str">
            <v>0180</v>
          </cell>
        </row>
        <row r="144">
          <cell r="A144" t="str">
            <v>0181</v>
          </cell>
        </row>
        <row r="145">
          <cell r="A145" t="str">
            <v>0182</v>
          </cell>
        </row>
        <row r="146">
          <cell r="A146" t="str">
            <v>0183</v>
          </cell>
        </row>
        <row r="147">
          <cell r="A147" t="str">
            <v>0184</v>
          </cell>
        </row>
        <row r="148">
          <cell r="A148" t="str">
            <v>0185</v>
          </cell>
        </row>
        <row r="149">
          <cell r="A149" t="str">
            <v>0186</v>
          </cell>
        </row>
        <row r="150">
          <cell r="A150" t="str">
            <v>0187</v>
          </cell>
        </row>
        <row r="151">
          <cell r="A151" t="str">
            <v>0188</v>
          </cell>
        </row>
        <row r="152">
          <cell r="A152" t="str">
            <v>0189</v>
          </cell>
        </row>
        <row r="153">
          <cell r="A153" t="str">
            <v>0190</v>
          </cell>
        </row>
        <row r="154">
          <cell r="A154" t="str">
            <v>0191</v>
          </cell>
        </row>
        <row r="155">
          <cell r="A155" t="str">
            <v>0192</v>
          </cell>
        </row>
        <row r="156">
          <cell r="A156" t="str">
            <v>0193</v>
          </cell>
        </row>
        <row r="157">
          <cell r="A157" t="str">
            <v>0194</v>
          </cell>
        </row>
        <row r="158">
          <cell r="A158" t="str">
            <v>0195</v>
          </cell>
        </row>
        <row r="159">
          <cell r="A159" t="str">
            <v>0196</v>
          </cell>
        </row>
        <row r="160">
          <cell r="A160" t="str">
            <v>0197</v>
          </cell>
        </row>
        <row r="161">
          <cell r="A161" t="str">
            <v>0198</v>
          </cell>
        </row>
        <row r="162">
          <cell r="A162" t="str">
            <v>0199</v>
          </cell>
        </row>
        <row r="163">
          <cell r="A163" t="str">
            <v>0200</v>
          </cell>
        </row>
        <row r="164">
          <cell r="A164" t="str">
            <v>0201</v>
          </cell>
        </row>
        <row r="165">
          <cell r="A165" t="str">
            <v>0202</v>
          </cell>
        </row>
        <row r="166">
          <cell r="A166" t="str">
            <v>0203</v>
          </cell>
        </row>
        <row r="167">
          <cell r="A167" t="str">
            <v>0204</v>
          </cell>
        </row>
        <row r="168">
          <cell r="A168" t="str">
            <v>0205</v>
          </cell>
        </row>
        <row r="169">
          <cell r="A169" t="str">
            <v>0206</v>
          </cell>
        </row>
        <row r="170">
          <cell r="A170" t="str">
            <v>0207</v>
          </cell>
        </row>
        <row r="171">
          <cell r="A171" t="str">
            <v>0208</v>
          </cell>
        </row>
        <row r="172">
          <cell r="A172" t="str">
            <v>0209</v>
          </cell>
        </row>
        <row r="173">
          <cell r="A173" t="str">
            <v>0210</v>
          </cell>
        </row>
        <row r="174">
          <cell r="A174" t="str">
            <v>0211</v>
          </cell>
        </row>
        <row r="175">
          <cell r="A175" t="str">
            <v>0212</v>
          </cell>
        </row>
        <row r="176">
          <cell r="A176" t="str">
            <v>0213</v>
          </cell>
        </row>
        <row r="177">
          <cell r="A177" t="str">
            <v>0214</v>
          </cell>
        </row>
        <row r="178">
          <cell r="A178" t="str">
            <v>0215</v>
          </cell>
        </row>
        <row r="179">
          <cell r="A179" t="str">
            <v>0216</v>
          </cell>
        </row>
        <row r="180">
          <cell r="A180" t="str">
            <v>0217</v>
          </cell>
        </row>
        <row r="181">
          <cell r="A181" t="str">
            <v>0218</v>
          </cell>
        </row>
        <row r="182">
          <cell r="A182" t="str">
            <v>0219</v>
          </cell>
        </row>
        <row r="183">
          <cell r="A183" t="str">
            <v>0220</v>
          </cell>
        </row>
        <row r="184">
          <cell r="A184" t="str">
            <v>0221</v>
          </cell>
        </row>
        <row r="185">
          <cell r="A185" t="str">
            <v>0222</v>
          </cell>
        </row>
        <row r="186">
          <cell r="A186" t="str">
            <v>0223</v>
          </cell>
        </row>
        <row r="187">
          <cell r="A187" t="str">
            <v>0224</v>
          </cell>
        </row>
        <row r="188">
          <cell r="A188" t="str">
            <v>0225</v>
          </cell>
        </row>
        <row r="189">
          <cell r="A189" t="str">
            <v>0226</v>
          </cell>
        </row>
        <row r="190">
          <cell r="A190" t="str">
            <v>0227</v>
          </cell>
        </row>
        <row r="191">
          <cell r="A191" t="str">
            <v>0228</v>
          </cell>
        </row>
        <row r="192">
          <cell r="A192" t="str">
            <v>0229</v>
          </cell>
        </row>
        <row r="193">
          <cell r="A193" t="str">
            <v>0230</v>
          </cell>
        </row>
        <row r="194">
          <cell r="A194" t="str">
            <v>0231</v>
          </cell>
        </row>
        <row r="195">
          <cell r="A195" t="str">
            <v>0232</v>
          </cell>
        </row>
        <row r="196">
          <cell r="A196" t="str">
            <v>0233</v>
          </cell>
        </row>
        <row r="197">
          <cell r="A197" t="str">
            <v>0234</v>
          </cell>
        </row>
        <row r="198">
          <cell r="A198" t="str">
            <v>0235</v>
          </cell>
        </row>
        <row r="199">
          <cell r="A199" t="str">
            <v>0236</v>
          </cell>
        </row>
        <row r="200">
          <cell r="A200" t="str">
            <v>0237</v>
          </cell>
        </row>
        <row r="201">
          <cell r="A201" t="str">
            <v>0238</v>
          </cell>
        </row>
        <row r="202">
          <cell r="A202" t="str">
            <v>0239</v>
          </cell>
        </row>
        <row r="203">
          <cell r="A203" t="str">
            <v>0240</v>
          </cell>
        </row>
        <row r="204">
          <cell r="A204" t="str">
            <v>0241</v>
          </cell>
        </row>
        <row r="205">
          <cell r="A205" t="str">
            <v>0242</v>
          </cell>
        </row>
        <row r="206">
          <cell r="A206" t="str">
            <v>0243</v>
          </cell>
        </row>
        <row r="207">
          <cell r="A207" t="str">
            <v>0244</v>
          </cell>
        </row>
        <row r="208">
          <cell r="A208" t="str">
            <v>0245</v>
          </cell>
        </row>
        <row r="209">
          <cell r="A209" t="str">
            <v>0246</v>
          </cell>
        </row>
        <row r="210">
          <cell r="A210" t="str">
            <v>0247</v>
          </cell>
        </row>
        <row r="211">
          <cell r="A211" t="str">
            <v>0248</v>
          </cell>
        </row>
        <row r="212">
          <cell r="A212" t="str">
            <v>0249</v>
          </cell>
        </row>
        <row r="213">
          <cell r="A213" t="str">
            <v>0250</v>
          </cell>
        </row>
        <row r="214">
          <cell r="A214" t="str">
            <v>0251</v>
          </cell>
        </row>
        <row r="215">
          <cell r="A215" t="str">
            <v>0252</v>
          </cell>
        </row>
        <row r="216">
          <cell r="A216" t="str">
            <v>0253</v>
          </cell>
        </row>
        <row r="217">
          <cell r="A217" t="str">
            <v>0254</v>
          </cell>
        </row>
        <row r="218">
          <cell r="A218" t="str">
            <v>0255</v>
          </cell>
        </row>
        <row r="219">
          <cell r="A219" t="str">
            <v>0256</v>
          </cell>
        </row>
        <row r="220">
          <cell r="A220" t="str">
            <v>0257</v>
          </cell>
        </row>
        <row r="221">
          <cell r="A221" t="str">
            <v>0258</v>
          </cell>
        </row>
        <row r="222">
          <cell r="A222" t="str">
            <v>0259</v>
          </cell>
        </row>
        <row r="223">
          <cell r="A223" t="str">
            <v>0260</v>
          </cell>
        </row>
        <row r="224">
          <cell r="A224" t="str">
            <v>0261</v>
          </cell>
        </row>
        <row r="225">
          <cell r="A225" t="str">
            <v>0262</v>
          </cell>
        </row>
        <row r="226">
          <cell r="A226" t="str">
            <v>0263</v>
          </cell>
        </row>
        <row r="227">
          <cell r="A227" t="str">
            <v>0264</v>
          </cell>
        </row>
        <row r="228">
          <cell r="A228" t="str">
            <v>0265</v>
          </cell>
        </row>
        <row r="229">
          <cell r="A229" t="str">
            <v>0266</v>
          </cell>
        </row>
        <row r="230">
          <cell r="A230" t="str">
            <v>0267</v>
          </cell>
        </row>
        <row r="231">
          <cell r="A231" t="str">
            <v>0268</v>
          </cell>
        </row>
        <row r="232">
          <cell r="A232" t="str">
            <v>0269</v>
          </cell>
        </row>
        <row r="233">
          <cell r="A233" t="str">
            <v>0270</v>
          </cell>
        </row>
        <row r="234">
          <cell r="A234" t="str">
            <v>0271</v>
          </cell>
        </row>
        <row r="235">
          <cell r="A235" t="str">
            <v>0272</v>
          </cell>
        </row>
        <row r="236">
          <cell r="A236" t="str">
            <v>0273</v>
          </cell>
        </row>
        <row r="237">
          <cell r="A237" t="str">
            <v>0274</v>
          </cell>
        </row>
        <row r="238">
          <cell r="A238" t="str">
            <v>0275</v>
          </cell>
        </row>
        <row r="239">
          <cell r="A239" t="str">
            <v>0276</v>
          </cell>
        </row>
        <row r="240">
          <cell r="A240" t="str">
            <v>0277</v>
          </cell>
        </row>
        <row r="241">
          <cell r="A241" t="str">
            <v>0278</v>
          </cell>
        </row>
        <row r="242">
          <cell r="A242" t="str">
            <v>0279</v>
          </cell>
        </row>
        <row r="243">
          <cell r="A243" t="str">
            <v>0280</v>
          </cell>
        </row>
        <row r="244">
          <cell r="A244" t="str">
            <v>0281</v>
          </cell>
        </row>
        <row r="245">
          <cell r="A245" t="str">
            <v>0282</v>
          </cell>
        </row>
        <row r="246">
          <cell r="A246" t="str">
            <v>0283</v>
          </cell>
        </row>
        <row r="247">
          <cell r="A247" t="str">
            <v>0284</v>
          </cell>
        </row>
        <row r="248">
          <cell r="A248" t="str">
            <v>0285</v>
          </cell>
        </row>
        <row r="249">
          <cell r="A249" t="str">
            <v>0286</v>
          </cell>
        </row>
        <row r="250">
          <cell r="A250" t="str">
            <v>0287</v>
          </cell>
        </row>
        <row r="251">
          <cell r="A251" t="str">
            <v>0288</v>
          </cell>
        </row>
        <row r="252">
          <cell r="A252" t="str">
            <v>0289</v>
          </cell>
        </row>
        <row r="253">
          <cell r="A253" t="str">
            <v>0290</v>
          </cell>
        </row>
        <row r="254">
          <cell r="A254" t="str">
            <v>0291</v>
          </cell>
        </row>
        <row r="255">
          <cell r="A255" t="str">
            <v>0292</v>
          </cell>
        </row>
        <row r="256">
          <cell r="A256" t="str">
            <v>0293</v>
          </cell>
        </row>
        <row r="257">
          <cell r="A257" t="str">
            <v>0294</v>
          </cell>
        </row>
        <row r="258">
          <cell r="A258" t="str">
            <v>0295</v>
          </cell>
        </row>
        <row r="259">
          <cell r="A259" t="str">
            <v>0296</v>
          </cell>
        </row>
        <row r="260">
          <cell r="A260" t="str">
            <v>0297</v>
          </cell>
        </row>
        <row r="261">
          <cell r="A261" t="str">
            <v>0298</v>
          </cell>
        </row>
        <row r="262">
          <cell r="A262" t="str">
            <v>0299</v>
          </cell>
        </row>
        <row r="263">
          <cell r="A263" t="str">
            <v>0300</v>
          </cell>
        </row>
        <row r="264">
          <cell r="A264" t="str">
            <v>0301</v>
          </cell>
        </row>
        <row r="265">
          <cell r="A265" t="str">
            <v>0302</v>
          </cell>
        </row>
        <row r="266">
          <cell r="A266" t="str">
            <v>0303</v>
          </cell>
        </row>
        <row r="267">
          <cell r="A267" t="str">
            <v>0304</v>
          </cell>
        </row>
        <row r="268">
          <cell r="A268" t="str">
            <v>0305</v>
          </cell>
        </row>
        <row r="269">
          <cell r="A269" t="str">
            <v>0306</v>
          </cell>
        </row>
        <row r="270">
          <cell r="A270" t="str">
            <v>0307</v>
          </cell>
        </row>
        <row r="271">
          <cell r="A271" t="str">
            <v>0308</v>
          </cell>
        </row>
        <row r="272">
          <cell r="A272" t="str">
            <v>0309</v>
          </cell>
        </row>
        <row r="273">
          <cell r="A273" t="str">
            <v>0310</v>
          </cell>
        </row>
        <row r="274">
          <cell r="A274" t="str">
            <v>0311</v>
          </cell>
        </row>
        <row r="275">
          <cell r="A275" t="str">
            <v>0312</v>
          </cell>
        </row>
        <row r="276">
          <cell r="A276" t="str">
            <v>0313</v>
          </cell>
        </row>
        <row r="277">
          <cell r="A277" t="str">
            <v>0314</v>
          </cell>
        </row>
        <row r="278">
          <cell r="A278" t="str">
            <v>0315</v>
          </cell>
        </row>
        <row r="279">
          <cell r="A279" t="str">
            <v>0316</v>
          </cell>
        </row>
        <row r="280">
          <cell r="A280" t="str">
            <v>0317</v>
          </cell>
        </row>
        <row r="281">
          <cell r="A281" t="str">
            <v>0318</v>
          </cell>
        </row>
        <row r="282">
          <cell r="A282" t="str">
            <v>0319</v>
          </cell>
        </row>
        <row r="283">
          <cell r="A283" t="str">
            <v>0320</v>
          </cell>
        </row>
        <row r="284">
          <cell r="A284" t="str">
            <v>0321</v>
          </cell>
        </row>
        <row r="285">
          <cell r="A285" t="str">
            <v>0322</v>
          </cell>
        </row>
        <row r="286">
          <cell r="A286" t="str">
            <v>0323</v>
          </cell>
        </row>
        <row r="287">
          <cell r="A287" t="str">
            <v>0324</v>
          </cell>
        </row>
        <row r="288">
          <cell r="A288" t="str">
            <v>0325</v>
          </cell>
        </row>
        <row r="289">
          <cell r="A289" t="str">
            <v>0326</v>
          </cell>
        </row>
        <row r="290">
          <cell r="A290" t="str">
            <v>0327</v>
          </cell>
        </row>
        <row r="291">
          <cell r="A291" t="str">
            <v>0328</v>
          </cell>
        </row>
        <row r="292">
          <cell r="A292" t="str">
            <v>0329</v>
          </cell>
        </row>
        <row r="293">
          <cell r="A293" t="str">
            <v>0330</v>
          </cell>
        </row>
        <row r="294">
          <cell r="A294" t="str">
            <v>0331</v>
          </cell>
        </row>
        <row r="295">
          <cell r="A295" t="str">
            <v>0332</v>
          </cell>
        </row>
        <row r="296">
          <cell r="A296" t="str">
            <v>0333</v>
          </cell>
        </row>
        <row r="297">
          <cell r="A297" t="str">
            <v>0334</v>
          </cell>
        </row>
        <row r="298">
          <cell r="A298" t="str">
            <v>0335</v>
          </cell>
        </row>
        <row r="299">
          <cell r="A299" t="str">
            <v>0336</v>
          </cell>
        </row>
        <row r="300">
          <cell r="A300" t="str">
            <v>0337</v>
          </cell>
        </row>
        <row r="301">
          <cell r="A301" t="str">
            <v>0338</v>
          </cell>
        </row>
        <row r="302">
          <cell r="A302" t="str">
            <v>0339</v>
          </cell>
        </row>
        <row r="303">
          <cell r="A303" t="str">
            <v>0340</v>
          </cell>
        </row>
        <row r="304">
          <cell r="A304" t="str">
            <v>0341</v>
          </cell>
        </row>
        <row r="305">
          <cell r="A305" t="str">
            <v>0342</v>
          </cell>
        </row>
        <row r="306">
          <cell r="A306" t="str">
            <v>0343</v>
          </cell>
        </row>
        <row r="307">
          <cell r="A307" t="str">
            <v>0344</v>
          </cell>
        </row>
        <row r="308">
          <cell r="A308" t="str">
            <v>0345</v>
          </cell>
        </row>
        <row r="309">
          <cell r="A309" t="str">
            <v>0346</v>
          </cell>
        </row>
        <row r="310">
          <cell r="A310" t="str">
            <v>0347</v>
          </cell>
        </row>
        <row r="311">
          <cell r="A311" t="str">
            <v>0348</v>
          </cell>
        </row>
        <row r="312">
          <cell r="A312" t="str">
            <v>0349</v>
          </cell>
        </row>
        <row r="313">
          <cell r="A313" t="str">
            <v>0350</v>
          </cell>
        </row>
      </sheetData>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adro General"/>
      <sheetName val="Plan de Acción "/>
      <sheetName val="Políticas"/>
      <sheetName val="Documentos"/>
      <sheetName val="Instrucciones"/>
      <sheetName val="Acumulados y Tablas"/>
    </sheetNames>
    <sheetDataSet>
      <sheetData sheetId="0"/>
      <sheetData sheetId="1"/>
      <sheetData sheetId="2"/>
      <sheetData sheetId="3">
        <row r="112">
          <cell r="F112">
            <v>150000</v>
          </cell>
        </row>
      </sheetData>
      <sheetData sheetId="4"/>
      <sheetData sheetId="5">
        <row r="2">
          <cell r="F2" t="str">
            <v>1000 RECOPILACION Y PROCESAMIENTO</v>
          </cell>
          <cell r="K2" t="str">
            <v>0009   7-ELEVEN MEXICO SA DE CV</v>
          </cell>
        </row>
        <row r="3">
          <cell r="F3" t="str">
            <v>1101 Encuesta</v>
          </cell>
          <cell r="K3" t="str">
            <v>0021   ABA SEGUROS SA DE CV</v>
          </cell>
        </row>
        <row r="4">
          <cell r="F4" t="str">
            <v>1201 Encuesta</v>
          </cell>
          <cell r="K4" t="str">
            <v>0033   ABASTO BASICO S A DE C V</v>
          </cell>
        </row>
        <row r="5">
          <cell r="F5" t="str">
            <v>1202 Auditoría</v>
          </cell>
          <cell r="K5" t="str">
            <v>0045   ABC  AEROLINEAS SA CV</v>
          </cell>
        </row>
        <row r="6">
          <cell r="F6" t="str">
            <v>1203 Censo</v>
          </cell>
          <cell r="K6" t="str">
            <v>0057   ACCURATE MARKET RESEARCH SA DE CV</v>
          </cell>
        </row>
        <row r="7">
          <cell r="F7" t="str">
            <v>1204 Supervisión</v>
          </cell>
          <cell r="K7" t="str">
            <v>0069   ACOSTA HUDLET RENEE</v>
          </cell>
        </row>
        <row r="8">
          <cell r="F8" t="str">
            <v>1205 Supervisión telefónica</v>
          </cell>
          <cell r="K8" t="str">
            <v>0081   ACQUART ARENAS RICARDO</v>
          </cell>
        </row>
        <row r="9">
          <cell r="F9" t="str">
            <v>1206 Captura</v>
          </cell>
          <cell r="K9" t="str">
            <v>0093   ADP PUNTO MX SA DE CV</v>
          </cell>
        </row>
        <row r="10">
          <cell r="F10" t="str">
            <v>1207 Codificación</v>
          </cell>
          <cell r="K10" t="str">
            <v>0105   ADT PRIVATE SECURITY SERVICES</v>
          </cell>
        </row>
        <row r="11">
          <cell r="F11" t="str">
            <v>1208 Coordinación</v>
          </cell>
          <cell r="K11" t="str">
            <v>0117   AEROCOMIDAS SA DE CV</v>
          </cell>
        </row>
        <row r="12">
          <cell r="F12" t="str">
            <v>1209 Auditoría de Calidad</v>
          </cell>
          <cell r="K12" t="str">
            <v>0129   AEROENLACES NACIONALES,SA DE CV</v>
          </cell>
        </row>
        <row r="13">
          <cell r="F13" t="str">
            <v>1210 Panel online</v>
          </cell>
          <cell r="K13" t="str">
            <v>0141   AEROMEXICO</v>
          </cell>
        </row>
        <row r="14">
          <cell r="F14" t="str">
            <v>1220 Servicio de Programación y Procesamiento</v>
          </cell>
          <cell r="K14" t="str">
            <v>0153   AEROVIAS DE MEXICO  SA DE CV</v>
          </cell>
        </row>
        <row r="15">
          <cell r="F15" t="str">
            <v>1230 Servicio de Análisis Estadístico</v>
          </cell>
          <cell r="K15" t="str">
            <v>0165   AEROVIAS DEL CONTINENTE AMERICANO SA AVI</v>
          </cell>
        </row>
        <row r="16">
          <cell r="F16" t="str">
            <v>1240 Servicio de Investigación de Escritorio</v>
          </cell>
          <cell r="K16" t="str">
            <v>0177   AFIANZADORA ASERTA SA DE CV</v>
          </cell>
        </row>
        <row r="17">
          <cell r="F17" t="str">
            <v>2000 SERVICIOS  PARA CUALITATIVOS</v>
          </cell>
          <cell r="K17" t="str">
            <v>0189   AFICIONADOS DE PIZZA S DE RL DE CV</v>
          </cell>
        </row>
        <row r="18">
          <cell r="F18" t="str">
            <v>2301 Servicio de Moderación</v>
          </cell>
          <cell r="K18" t="str">
            <v>0201   AG REFRIGERACION Y CLIMATIZACION SA DE C</v>
          </cell>
        </row>
        <row r="19">
          <cell r="F19" t="str">
            <v>2302 Servicio de Análisis</v>
          </cell>
          <cell r="K19" t="str">
            <v>0213   AGUILAR BADILLO JOSE ROBERTO</v>
          </cell>
        </row>
        <row r="20">
          <cell r="F20" t="str">
            <v>2303 Servicio de Transcripción</v>
          </cell>
          <cell r="K20" t="str">
            <v>0225   AGUILAR MORA ANTONIO</v>
          </cell>
        </row>
        <row r="21">
          <cell r="F21" t="str">
            <v>2304 Servicio de Traducción Simultánea</v>
          </cell>
          <cell r="K21" t="str">
            <v>0237   AGUILAR PIÑON GABRIEL</v>
          </cell>
        </row>
        <row r="22">
          <cell r="F22" t="str">
            <v>2305 Servicio de Traducción  (verbatims, cues</v>
          </cell>
          <cell r="K22" t="str">
            <v>0249   AGUILAR ROJAS PAULA JULIANA</v>
          </cell>
        </row>
        <row r="23">
          <cell r="F23" t="str">
            <v>2306 Reclutamiento de Participantes</v>
          </cell>
          <cell r="K23" t="str">
            <v>0261   AGUILLON PIEDRAS BRENDA ARISBETH</v>
          </cell>
        </row>
        <row r="24">
          <cell r="F24" t="str">
            <v>2307 Regalos a Participantes</v>
          </cell>
          <cell r="K24" t="str">
            <v>0273   AGUSTIN LOPEZ ABARCA</v>
          </cell>
        </row>
        <row r="25">
          <cell r="F25" t="str">
            <v>2308 Comisión de regalos a participantes</v>
          </cell>
          <cell r="K25" t="str">
            <v>0285   AHA RESEARCH  SC</v>
          </cell>
        </row>
        <row r="26">
          <cell r="F26" t="str">
            <v xml:space="preserve">2309 </v>
          </cell>
          <cell r="K26" t="str">
            <v>0297   AHUMADA MARIA MORA</v>
          </cell>
        </row>
        <row r="27">
          <cell r="F27" t="str">
            <v>3100 LOGÍSTICA Y VIAJES</v>
          </cell>
          <cell r="K27" t="str">
            <v>0309   ALBERTO TORRES NAVA</v>
          </cell>
        </row>
        <row r="28">
          <cell r="F28" t="str">
            <v>3136 Pasajes Locales</v>
          </cell>
          <cell r="K28" t="str">
            <v>0321   ALEJANDRO DAVILA FARFAN</v>
          </cell>
        </row>
        <row r="29">
          <cell r="F29" t="str">
            <v xml:space="preserve">3137 Permisos </v>
          </cell>
          <cell r="K29" t="str">
            <v>0333   ALEJANDRO VAZQUEZ BAUTISTA</v>
          </cell>
        </row>
        <row r="30">
          <cell r="F30" t="str">
            <v>3138 Taxis locales</v>
          </cell>
          <cell r="K30" t="str">
            <v>0345   ALEMAN BONILLA FABIAN</v>
          </cell>
        </row>
        <row r="31">
          <cell r="F31" t="str">
            <v>3139 Renta de autos</v>
          </cell>
          <cell r="K31" t="str">
            <v>0357   ALEMAN BONILLA REYNA</v>
          </cell>
        </row>
        <row r="32">
          <cell r="F32" t="str">
            <v>3140 Combustibles y lubricantes</v>
          </cell>
          <cell r="K32" t="str">
            <v>0369   ALFARO RAMIREZ BERTHA</v>
          </cell>
        </row>
        <row r="33">
          <cell r="F33" t="str">
            <v>3141 Estacionamientos</v>
          </cell>
          <cell r="K33" t="str">
            <v>0381   ALFARO RODRIGUEZ SILVIA LILIANA</v>
          </cell>
        </row>
        <row r="34">
          <cell r="F34" t="str">
            <v>3142 Mtto y rep de equipo de transporte</v>
          </cell>
          <cell r="K34" t="str">
            <v>0393   ALIMENTOS RAPIDOS DE OCCIDENTES S DE RL</v>
          </cell>
        </row>
        <row r="35">
          <cell r="F35" t="str">
            <v>3143 Chofer</v>
          </cell>
          <cell r="K35" t="str">
            <v>0405   ALLIANCE AND SOLUTIONS BUSINESS,S.A. DE</v>
          </cell>
        </row>
        <row r="36">
          <cell r="F36" t="str">
            <v>3144 Envío de Materiales (paquetería y mensaj</v>
          </cell>
          <cell r="K36" t="str">
            <v>0417   ALMEIDA ARANDA GILBERTO</v>
          </cell>
        </row>
        <row r="37">
          <cell r="F37" t="str">
            <v>3145 Traslado y Envío de Producto (flete)</v>
          </cell>
          <cell r="K37" t="str">
            <v>0429   ALMEIDA REINOSO ANA GALIA</v>
          </cell>
        </row>
        <row r="38">
          <cell r="F38" t="str">
            <v>3200 VIAJES</v>
          </cell>
          <cell r="K38" t="str">
            <v>0441   ALONSO DAVILA KARLA MARINA</v>
          </cell>
        </row>
        <row r="39">
          <cell r="F39" t="str">
            <v>3201 Traslados foráneos</v>
          </cell>
          <cell r="K39" t="str">
            <v>0453   ALSOTERMINA2 SA DE CV</v>
          </cell>
        </row>
        <row r="40">
          <cell r="F40" t="str">
            <v>3202 Alimentación</v>
          </cell>
          <cell r="K40" t="str">
            <v>0465   ALVARADO FRIAS NOEMI</v>
          </cell>
        </row>
        <row r="41">
          <cell r="F41" t="str">
            <v>3203 Hospedaje</v>
          </cell>
          <cell r="K41" t="str">
            <v>0477   ALVAREZ CHAVEZ ALICIA MARTHA</v>
          </cell>
        </row>
        <row r="42">
          <cell r="F42" t="str">
            <v>3204 Taxis Foraneos</v>
          </cell>
          <cell r="K42" t="str">
            <v>0489   ALVAREZ GUTIERREZ ABRAHAM</v>
          </cell>
        </row>
        <row r="43">
          <cell r="F43" t="str">
            <v>3205 Pasajes Foráneos</v>
          </cell>
          <cell r="K43" t="str">
            <v>0501   AMADOR TRUJILLO MARIO ARTURO</v>
          </cell>
        </row>
        <row r="44">
          <cell r="F44" t="str">
            <v>3206 Gasolina</v>
          </cell>
          <cell r="K44" t="str">
            <v>0513   AMARO RAMIREZ NORBERTO</v>
          </cell>
        </row>
        <row r="45">
          <cell r="F45" t="str">
            <v>3207 Casetas</v>
          </cell>
          <cell r="K45" t="str">
            <v>0525   AMERICAN EXPRESS COMPANY</v>
          </cell>
        </row>
        <row r="46">
          <cell r="F46" t="str">
            <v>3208 Comunicaciones</v>
          </cell>
          <cell r="K46" t="str">
            <v>0537   ANA GABRIELA ZAVALA TRUJANO</v>
          </cell>
        </row>
        <row r="47">
          <cell r="F47" t="str">
            <v>3209 No deducibles</v>
          </cell>
          <cell r="K47" t="str">
            <v>0549   ANA MARIA REBECA TOLIVIA BARBA</v>
          </cell>
        </row>
        <row r="48">
          <cell r="F48" t="str">
            <v>3210 Otros</v>
          </cell>
          <cell r="K48" t="str">
            <v>0561   ANDRADE CACERES IAN MARCK</v>
          </cell>
        </row>
        <row r="49">
          <cell r="F49" t="str">
            <v>4000 LOCAL CENTRAL / SESIONES</v>
          </cell>
          <cell r="K49" t="str">
            <v>0573   ANDRADE DOMINGUEZ EFRAIN</v>
          </cell>
        </row>
        <row r="50">
          <cell r="F50" t="str">
            <v>4301 Renta de Salones y locales centrales</v>
          </cell>
          <cell r="K50" t="str">
            <v>0585   ANFITRIONES NACIONALES APR SA DE CV</v>
          </cell>
        </row>
        <row r="51">
          <cell r="F51" t="str">
            <v>4302 Producto de prueba</v>
          </cell>
          <cell r="K51" t="str">
            <v>0597   ANTONIO HERNAN CANTU SAENZ</v>
          </cell>
        </row>
        <row r="52">
          <cell r="F52" t="str">
            <v xml:space="preserve">4303 Material para prueba de producto </v>
          </cell>
          <cell r="K52" t="str">
            <v>0609   ANTONIO PIÑA LOPEZ</v>
          </cell>
        </row>
        <row r="53">
          <cell r="F53" t="str">
            <v>4304 Renta de Mobiliario (mesas, sillas , man</v>
          </cell>
          <cell r="K53" t="str">
            <v>0621   APPLE OPERATIONS</v>
          </cell>
        </row>
        <row r="54">
          <cell r="F54" t="str">
            <v>4305 Renta de línea blanca (refrigerador, est</v>
          </cell>
          <cell r="K54" t="str">
            <v>0633   APROVECHAMIENTOS Y SERVICIOS SA DE CV</v>
          </cell>
        </row>
        <row r="55">
          <cell r="F55" t="str">
            <v>4306 Renta de equipo electrónico y de computo</v>
          </cell>
          <cell r="K55" t="str">
            <v>0645   ARACELI GARIN VARGAS</v>
          </cell>
        </row>
        <row r="56">
          <cell r="F56" t="str">
            <v>4307 Renta equipo de grabación</v>
          </cell>
          <cell r="K56" t="str">
            <v>0657   ARAUJO RODRIGUEZ NANCY ARACELI</v>
          </cell>
        </row>
        <row r="57">
          <cell r="F57" t="str">
            <v>4308 Servicio de Grabación y Transmisión</v>
          </cell>
          <cell r="K57" t="str">
            <v>0669   ARCOS SERCAL INMOBILIARIA S DE RL DE CV</v>
          </cell>
        </row>
        <row r="58">
          <cell r="F58" t="str">
            <v>4309 Servicios de Mesero, Hostes</v>
          </cell>
          <cell r="K58" t="str">
            <v>0681   ARMENTA REBOLLEDO BLANCA ROSA MARGARITA</v>
          </cell>
        </row>
        <row r="59">
          <cell r="F59" t="str">
            <v>4310 Refrigerios y Comidas a Participantes</v>
          </cell>
          <cell r="K59" t="str">
            <v>0693   ARREDONDO PALENCIA ARMANDO</v>
          </cell>
        </row>
        <row r="60">
          <cell r="F60" t="str">
            <v>4311 Uniformes</v>
          </cell>
          <cell r="K60" t="str">
            <v>0705   ARRENDADORA ATLANTA SA DE CV</v>
          </cell>
        </row>
        <row r="61">
          <cell r="F61" t="str">
            <v>4312 Equipo Neuromarketing</v>
          </cell>
          <cell r="K61" t="str">
            <v>0717   Arrendamiento Inmobiliarios SA de CV</v>
          </cell>
        </row>
        <row r="62">
          <cell r="F62" t="str">
            <v>4313 Equipo Eye Tracker</v>
          </cell>
          <cell r="K62" t="str">
            <v>0729   ARREOLA VALDEZ OMAR ALEJANDRO</v>
          </cell>
        </row>
        <row r="63">
          <cell r="F63" t="str">
            <v>4314 Equipo Neuromarketing</v>
          </cell>
          <cell r="K63" t="str">
            <v>0741   ARTES GRAFICAS EN PERIODICO</v>
          </cell>
        </row>
        <row r="64">
          <cell r="F64" t="str">
            <v>4315 Equipo Eye Tracker</v>
          </cell>
          <cell r="K64" t="str">
            <v>0753   ARTIFEXSITE COM SA DE CV</v>
          </cell>
        </row>
        <row r="65">
          <cell r="F65" t="str">
            <v>5000 PAPELERÍA Y EQUIPO DE CÓMPUTO/OFICINA</v>
          </cell>
          <cell r="K65" t="str">
            <v>0765   ARTURO ISLAS</v>
          </cell>
        </row>
        <row r="66">
          <cell r="F66" t="str">
            <v>5300 Impresión y Duplicación</v>
          </cell>
          <cell r="K66" t="str">
            <v>0777   ASESORIAS INTEGRALES APOLO SA DE CV</v>
          </cell>
        </row>
        <row r="67">
          <cell r="F67" t="str">
            <v>5301 Articulos de impresión (toner)</v>
          </cell>
          <cell r="K67" t="str">
            <v>0789   ASISA RESEARCH GROUP INC</v>
          </cell>
        </row>
        <row r="68">
          <cell r="F68" t="str">
            <v>5302 Papel</v>
          </cell>
          <cell r="K68" t="str">
            <v>0801   ASOC MEX DE AGENCIAS  DE INVE</v>
          </cell>
        </row>
        <row r="69">
          <cell r="F69" t="str">
            <v>5303 Papelería (micas, plumas, cuadernos, etc</v>
          </cell>
          <cell r="K69" t="str">
            <v>0813   ASOCIACION CRISTIANA DE JOVENES DE LA CI</v>
          </cell>
        </row>
        <row r="70">
          <cell r="F70" t="str">
            <v>5304 Renta de Equipo de Computo - Comunicació</v>
          </cell>
          <cell r="K70" t="str">
            <v>0825   ASOCIACION MEXICANA DE AGENCIA DE INTELI</v>
          </cell>
        </row>
        <row r="71">
          <cell r="F71" t="str">
            <v>5305 Arrendamiento de Equipo de Computo - Com</v>
          </cell>
          <cell r="K71" t="str">
            <v>0837   ASOCIACION MEXICANA DE AGENCIAS DE INTEL</v>
          </cell>
        </row>
        <row r="72">
          <cell r="F72" t="str">
            <v>5306 Artículos de cómputo</v>
          </cell>
          <cell r="K72" t="str">
            <v>0849   ASOCIACION NACIONAL DE ADMINISTRACION SA</v>
          </cell>
        </row>
        <row r="73">
          <cell r="F73" t="str">
            <v>5307 Mant y Rep Equipo de cómputo</v>
          </cell>
          <cell r="K73" t="str">
            <v>0861   ASPEL DE MEXICO SA DE CV</v>
          </cell>
        </row>
        <row r="74">
          <cell r="F74" t="str">
            <v>5308 Análisis Estadístico (SPSS, SAS, SAWT)</v>
          </cell>
          <cell r="K74" t="str">
            <v>0873   ATLANTA MARRIOTT BUCKHEAD HOTEL &amp; CONFER</v>
          </cell>
        </row>
        <row r="75">
          <cell r="F75" t="str">
            <v>5309 Windows - Office</v>
          </cell>
          <cell r="K75" t="str">
            <v>0885   ATTASA SALA INTERNACIONAL JALISCO</v>
          </cell>
        </row>
        <row r="76">
          <cell r="F76" t="str">
            <v>5310 Antivirus</v>
          </cell>
          <cell r="K76" t="str">
            <v>0897   AUSENCIO TELLEZ JESUS</v>
          </cell>
        </row>
        <row r="77">
          <cell r="F77" t="str">
            <v>5311 Administración, Contabilidad y Finanzas</v>
          </cell>
          <cell r="K77" t="str">
            <v>0909   AUTO SHAT SA DE CV</v>
          </cell>
        </row>
        <row r="78">
          <cell r="F78" t="str">
            <v>6000 COMUNICACIONES</v>
          </cell>
          <cell r="K78" t="str">
            <v>0921   AUTOBUSES ESTRELLA BLANCA SA DE CV</v>
          </cell>
        </row>
        <row r="79">
          <cell r="F79" t="str">
            <v>6001 Telefonía Fija</v>
          </cell>
          <cell r="K79" t="str">
            <v>0933   AUTOMOTORES AVILA CAMACHO SA DE CV</v>
          </cell>
        </row>
        <row r="80">
          <cell r="F80" t="str">
            <v>6002 Telefonía Móvil</v>
          </cell>
          <cell r="K80" t="str">
            <v>0945   AUTOMOTORES LA PLACE, S.A. DE C.V.</v>
          </cell>
        </row>
        <row r="81">
          <cell r="F81" t="str">
            <v>6003 Ciber Café</v>
          </cell>
          <cell r="K81" t="str">
            <v>0957   AUTOMOTRIZ LINDAVISTA SA DE CV</v>
          </cell>
        </row>
        <row r="82">
          <cell r="F82" t="str">
            <v>6004 Internet Móvil</v>
          </cell>
          <cell r="K82" t="str">
            <v>0969   AUTOTRANSPORTE TERRESTRE DE AEROPUERTO S</v>
          </cell>
        </row>
        <row r="83">
          <cell r="F83" t="str">
            <v>6005 Correo electrónico</v>
          </cell>
          <cell r="K83" t="str">
            <v>0981   AUTOTRANSPORTES INTEGRALES OMEGA AVILA S</v>
          </cell>
        </row>
        <row r="84">
          <cell r="F84" t="str">
            <v>6006 Conferencias a distancia</v>
          </cell>
          <cell r="K84" t="str">
            <v>0993   AVILA MANDUJO CONTADORES</v>
          </cell>
        </row>
        <row r="85">
          <cell r="F85" t="str">
            <v>6007 Equipo telefónico</v>
          </cell>
          <cell r="K85" t="str">
            <v>1005   AVILA PEREZ VERONICA EUGENIA</v>
          </cell>
        </row>
        <row r="86">
          <cell r="F86" t="str">
            <v>7000 COMERCIALIZACION Y VENTAS</v>
          </cell>
          <cell r="K86" t="str">
            <v>1017   AVILES PRIETO ERIVAN</v>
          </cell>
        </row>
        <row r="87">
          <cell r="F87" t="str">
            <v>7301 Servicios externos (Branding, Creativo,</v>
          </cell>
          <cell r="K87" t="str">
            <v>1029   AXA SEGUROS SA DE CV</v>
          </cell>
        </row>
        <row r="88">
          <cell r="F88" t="str">
            <v>7302 Herramientas de venta (papelería, brochu</v>
          </cell>
          <cell r="K88" t="str">
            <v>1041   AZUCAR Y CANELA JJ SA DE CV</v>
          </cell>
        </row>
        <row r="89">
          <cell r="F89" t="str">
            <v>7303 Medios de Comunicación</v>
          </cell>
          <cell r="K89" t="str">
            <v>1053   BAHENA GARCIA JUANA</v>
          </cell>
        </row>
        <row r="90">
          <cell r="F90" t="str">
            <v>7304 Redes sociales (comunity manager)</v>
          </cell>
          <cell r="K90" t="str">
            <v>1065   BALLINA VILLASIS FRANCISCO FABIAN</v>
          </cell>
        </row>
        <row r="91">
          <cell r="F91" t="str">
            <v>7305 Generación de Contenidos</v>
          </cell>
          <cell r="K91" t="str">
            <v>1077   BANCA MIFEL SA</v>
          </cell>
        </row>
        <row r="92">
          <cell r="F92" t="str">
            <v>7306 CRM</v>
          </cell>
          <cell r="K92" t="str">
            <v>1089   BARRENECHE GUTIERREZ LUIS ALFREDO</v>
          </cell>
        </row>
        <row r="93">
          <cell r="F93" t="str">
            <v>7307 Eventos</v>
          </cell>
          <cell r="K93" t="str">
            <v>1101   BARRON GARCIA HUGO</v>
          </cell>
        </row>
        <row r="94">
          <cell r="K94" t="str">
            <v>1113   BARRON RIVAS MARIO ANTONIO</v>
          </cell>
        </row>
        <row r="95">
          <cell r="K95" t="str">
            <v>1125   BCPS MEXICO SA DE CV</v>
          </cell>
        </row>
        <row r="96">
          <cell r="K96" t="str">
            <v>1137   BEJARANO CASTAÑEDA MARCELA</v>
          </cell>
        </row>
        <row r="97">
          <cell r="K97" t="str">
            <v>1149   BERBER GARCIA MARIA DE LOURDES</v>
          </cell>
        </row>
        <row r="98">
          <cell r="K98" t="str">
            <v>1161   BEST BUY</v>
          </cell>
        </row>
        <row r="99">
          <cell r="K99" t="str">
            <v>1173   BETANCOURT MARTINEZ AUDITORES Y</v>
          </cell>
        </row>
        <row r="100">
          <cell r="K100" t="str">
            <v>1185   BIEN DICHO SC</v>
          </cell>
        </row>
        <row r="101">
          <cell r="K101" t="str">
            <v>1197   BLUEMESSAGING MEXICO S A P I  DE CV</v>
          </cell>
        </row>
        <row r="102">
          <cell r="K102" t="str">
            <v>1209   BOHORQUEZ MEJIA OFELIA</v>
          </cell>
        </row>
        <row r="103">
          <cell r="K103" t="str">
            <v>1221   BOJORQUEZ LOEZA NADIA ALEJANDRA</v>
          </cell>
        </row>
        <row r="104">
          <cell r="K104" t="str">
            <v>1233   BRAVE MANAGEMENT AND TECHNOLOGY R L  C V</v>
          </cell>
        </row>
        <row r="105">
          <cell r="K105" t="str">
            <v>1245   BRECHA ENCUESTAS SUR SA DE CV</v>
          </cell>
        </row>
        <row r="106">
          <cell r="K106" t="str">
            <v>1257   BS AND MR SC</v>
          </cell>
        </row>
        <row r="107">
          <cell r="K107" t="str">
            <v>1269   BUMERAN COM MEXICO  SA</v>
          </cell>
        </row>
        <row r="108">
          <cell r="K108" t="str">
            <v>1281   BURGOS URIARTE LUCIA YOLANDA</v>
          </cell>
        </row>
        <row r="109">
          <cell r="K109" t="str">
            <v>1293   BURO DE RECOLECCION Y ANALISIS DE DATOS</v>
          </cell>
        </row>
        <row r="110">
          <cell r="K110" t="str">
            <v>1305   BUSINESS INTELLIGENCE TECHNOLOGY</v>
          </cell>
        </row>
        <row r="111">
          <cell r="K111" t="str">
            <v>1317   C Y G COMERCIAL SA DE CV</v>
          </cell>
        </row>
        <row r="112">
          <cell r="K112" t="str">
            <v>1329   CABRERA PLUS SC</v>
          </cell>
        </row>
        <row r="113">
          <cell r="K113" t="str">
            <v>1341   CACHO ELIZONDO SILVIA</v>
          </cell>
        </row>
        <row r="114">
          <cell r="K114" t="str">
            <v>1353   CADE SOLUCIONES EN ERP, S.S. DE C.V.</v>
          </cell>
        </row>
        <row r="115">
          <cell r="K115" t="str">
            <v>1365   CADEM SA</v>
          </cell>
        </row>
        <row r="116">
          <cell r="K116" t="str">
            <v>1377   CADENA COMERCIAL OXXO SA DE CV</v>
          </cell>
        </row>
        <row r="117">
          <cell r="K117" t="str">
            <v>1389   CAFE BARRA CAFE SA DE CV</v>
          </cell>
        </row>
        <row r="118">
          <cell r="K118" t="str">
            <v>1401   CAFE SIRENA S DE RL DE CV</v>
          </cell>
        </row>
        <row r="119">
          <cell r="K119" t="str">
            <v>1413   CALDERON ARMAS Y ALVAREZ DE LA PEZA SC</v>
          </cell>
        </row>
        <row r="120">
          <cell r="K120" t="str">
            <v>1425   CALDERON GUEVARA ERIKA DEL PI</v>
          </cell>
        </row>
        <row r="121">
          <cell r="K121" t="str">
            <v>1437   CALERO PADILLA MARIA CRISTINA</v>
          </cell>
        </row>
        <row r="122">
          <cell r="K122" t="str">
            <v>1449   CAMARA DE COMERCIO</v>
          </cell>
        </row>
        <row r="123">
          <cell r="K123" t="str">
            <v>1461   CAMHAJI MASCORRO SARA</v>
          </cell>
        </row>
        <row r="124">
          <cell r="K124" t="str">
            <v>1473   CAMHAJI MASCORRO SARA</v>
          </cell>
        </row>
        <row r="125">
          <cell r="K125" t="str">
            <v>1485   CAMIONETAS EJECUTIVAS SA DE CV</v>
          </cell>
        </row>
        <row r="126">
          <cell r="K126" t="str">
            <v>1497   CAMPO Y ESTUDIO DE OPINION SC</v>
          </cell>
        </row>
        <row r="127">
          <cell r="K127" t="str">
            <v>1509   CANCHOLA RAMOS RICARDO</v>
          </cell>
        </row>
        <row r="128">
          <cell r="K128" t="str">
            <v>1521   CANDIDO GUEMES CRUZ</v>
          </cell>
        </row>
        <row r="129">
          <cell r="K129" t="str">
            <v>1533   CAPACITACION Y CONSULTORIA GIDEF SC</v>
          </cell>
        </row>
        <row r="130">
          <cell r="K130" t="str">
            <v>1545   CAPACITACION Y SERVICIOS EN SITIO SA DE</v>
          </cell>
        </row>
        <row r="131">
          <cell r="K131" t="str">
            <v>1557   CARAZA PINTO JORGE FERNANDO</v>
          </cell>
        </row>
        <row r="132">
          <cell r="K132" t="str">
            <v>1569   CARDENAS PEREZ NADIA</v>
          </cell>
        </row>
        <row r="133">
          <cell r="K133" t="str">
            <v>1581   CARLOS MANUEL ARENAS GUAJARDO</v>
          </cell>
        </row>
        <row r="134">
          <cell r="K134" t="str">
            <v>1593   CARLOS PAULIN AVILES</v>
          </cell>
        </row>
        <row r="135">
          <cell r="K135" t="str">
            <v>1605   CARLOTA REYES ALVARADO</v>
          </cell>
        </row>
        <row r="136">
          <cell r="K136" t="str">
            <v>1617   CASA HOGAR DIVINA PROVIDENCIA AC</v>
          </cell>
        </row>
        <row r="137">
          <cell r="K137" t="str">
            <v>1629   CASTILLEJO MOSQUEDA GUADALUPE</v>
          </cell>
        </row>
        <row r="138">
          <cell r="K138" t="str">
            <v>1641   CASTRO MARTIN ARACELI</v>
          </cell>
        </row>
        <row r="139">
          <cell r="K139" t="str">
            <v>1653   CEESMER S.C.P.</v>
          </cell>
        </row>
        <row r="140">
          <cell r="K140" t="str">
            <v>1665   CENTRO DE INVESTIGACIONES MERIDA</v>
          </cell>
        </row>
        <row r="141">
          <cell r="K141" t="str">
            <v>1677   CENTRO EMPRESARIAL DE LA CD DE</v>
          </cell>
        </row>
        <row r="142">
          <cell r="K142" t="str">
            <v>1689   CENTRO INTEGRAL DE NEGOCIOS APLICADOS SA</v>
          </cell>
        </row>
        <row r="143">
          <cell r="K143" t="str">
            <v>1701   CESAR ROSAS MARTINEZ</v>
          </cell>
        </row>
        <row r="144">
          <cell r="K144" t="str">
            <v>1713   CHACON VERA CESAR ABRAHAM</v>
          </cell>
        </row>
        <row r="145">
          <cell r="K145" t="str">
            <v>1725   CHAID SALLOUM MATUK</v>
          </cell>
        </row>
        <row r="146">
          <cell r="K146" t="str">
            <v>1737   CHAVEZ ANTONIO JESUS</v>
          </cell>
        </row>
        <row r="147">
          <cell r="K147" t="str">
            <v>1749   CHAVEZ CASTRO YAIR ODIN</v>
          </cell>
        </row>
        <row r="148">
          <cell r="K148" t="str">
            <v>1761   CHL-CASTHER  SA DE CV</v>
          </cell>
        </row>
        <row r="149">
          <cell r="K149" t="str">
            <v>1773   CHRISTIAN GONZALEZ LOPEZ</v>
          </cell>
        </row>
        <row r="150">
          <cell r="K150" t="str">
            <v>1785   CIBANCO,S.A.</v>
          </cell>
        </row>
        <row r="151">
          <cell r="K151" t="str">
            <v>1797   CINTIA PATRICIA VILLELA DE LA CRUZ</v>
          </cell>
        </row>
        <row r="152">
          <cell r="K152" t="str">
            <v>1809   CISAR S. DE R.L. DE C.V.</v>
          </cell>
        </row>
        <row r="153">
          <cell r="K153" t="str">
            <v>1821   CISCO WEBEX  LLC</v>
          </cell>
        </row>
        <row r="154">
          <cell r="K154" t="str">
            <v>1833   COBEH IN SC</v>
          </cell>
        </row>
        <row r="155">
          <cell r="K155" t="str">
            <v>1845   COFIDEL SA DE CV</v>
          </cell>
        </row>
        <row r="156">
          <cell r="K156" t="str">
            <v>1857   COLEGIO DE CONTADORES PUBLICOS DE MEXICO</v>
          </cell>
        </row>
        <row r="157">
          <cell r="K157" t="str">
            <v>1869   COLIN MERCADO MIGUEL ANGEL</v>
          </cell>
        </row>
        <row r="158">
          <cell r="K158" t="str">
            <v>1881   COMISION FEDERAL DE ELECTRICIDAD</v>
          </cell>
        </row>
        <row r="159">
          <cell r="K159" t="str">
            <v>1893   COMMERCIAL LOGIC MERCADEO EN MEXICO SA D</v>
          </cell>
        </row>
        <row r="160">
          <cell r="K160" t="str">
            <v>1905   COMO COMO NATURAL SAPI DE CV</v>
          </cell>
        </row>
        <row r="161">
          <cell r="K161" t="str">
            <v>1917   COMPAÑIA PANAMEÑA DE AVIACION SC</v>
          </cell>
        </row>
        <row r="162">
          <cell r="K162" t="str">
            <v>1929   CONC  VUELA CIA DE AVIACION SA</v>
          </cell>
        </row>
        <row r="163">
          <cell r="K163" t="str">
            <v>1941   CONCENTRADORA FGMX  SA DE CV</v>
          </cell>
        </row>
        <row r="164">
          <cell r="K164" t="str">
            <v>1953   CONCEPTO  RISOGRAFIC  SA</v>
          </cell>
        </row>
        <row r="165">
          <cell r="K165" t="str">
            <v>1965   CONCESIONARIA VUELA COMPAÑIA DE AVIACION</v>
          </cell>
        </row>
        <row r="166">
          <cell r="K166" t="str">
            <v>1977   CONEXION PROFESIONAL GREEN SC</v>
          </cell>
        </row>
        <row r="167">
          <cell r="K167" t="str">
            <v>1989   CONOCIMIENTO COMPARTIDO DEMM SC</v>
          </cell>
        </row>
        <row r="168">
          <cell r="K168" t="str">
            <v>2001   CONSORCIO INTERAMERICANO DE CO</v>
          </cell>
        </row>
        <row r="169">
          <cell r="K169" t="str">
            <v>2013   CONSULTING AND INNOVATION FERZON,S.A. DE</v>
          </cell>
        </row>
        <row r="170">
          <cell r="K170" t="str">
            <v>2025   CONSULTORES Y ABOGADOS EN</v>
          </cell>
        </row>
        <row r="171">
          <cell r="K171" t="str">
            <v>2037   CONSULTORIA ALTANA SA DE CV</v>
          </cell>
        </row>
        <row r="172">
          <cell r="K172" t="str">
            <v>2049   CONSULTORIA EN DISEÑO Y SISTEMAS</v>
          </cell>
        </row>
        <row r="173">
          <cell r="K173" t="str">
            <v>2061   CONSULTORIA EN SISTEMAS DE TECNOLOGIA DE</v>
          </cell>
        </row>
        <row r="174">
          <cell r="K174" t="str">
            <v>2073   CONSULTORIA INTEGRAL EN SUELDO</v>
          </cell>
        </row>
        <row r="175">
          <cell r="K175" t="str">
            <v>2085   CONTACTO SERVICIOS CUALITATIVOS SA DE CV</v>
          </cell>
        </row>
        <row r="176">
          <cell r="K176" t="str">
            <v>2097   CONTRERAS GALINDO EDUARDO</v>
          </cell>
        </row>
        <row r="177">
          <cell r="K177" t="str">
            <v>2109   CONTRERAS RAMIREZ GRACIELA</v>
          </cell>
        </row>
        <row r="178">
          <cell r="K178" t="str">
            <v>2121   CORDERO DESENTIS MARIA</v>
          </cell>
        </row>
        <row r="179">
          <cell r="K179" t="str">
            <v>2133   CORDOVA ESCOBAR MARIA IMPERIO</v>
          </cell>
        </row>
        <row r="180">
          <cell r="K180" t="str">
            <v>2145   CORPORACION BEKAX SA DE CV</v>
          </cell>
        </row>
        <row r="181">
          <cell r="K181" t="str">
            <v>2157   CORPORATIVO FISCAL DECADA SC</v>
          </cell>
        </row>
        <row r="182">
          <cell r="K182" t="str">
            <v>2169   CORPORATIVO POLANCO</v>
          </cell>
        </row>
        <row r="183">
          <cell r="K183" t="str">
            <v>2181   CORPORATIVO TAMAS SA DE CV</v>
          </cell>
        </row>
        <row r="184">
          <cell r="K184" t="str">
            <v>2193   CORPORATIVO YEFREY SA DE CV</v>
          </cell>
        </row>
        <row r="185">
          <cell r="K185" t="str">
            <v>2205   CORTES AGUILAR PEDRO RAFAEL</v>
          </cell>
        </row>
        <row r="186">
          <cell r="K186" t="str">
            <v>2217   CORTES LOPEZ BLANCA SILVIA</v>
          </cell>
        </row>
        <row r="187">
          <cell r="K187" t="str">
            <v>2229   CORTES PADILLA JORGE ARNULFO</v>
          </cell>
        </row>
        <row r="188">
          <cell r="K188" t="str">
            <v>2241   CORTES RAMIREZ MARIO CESAR</v>
          </cell>
        </row>
        <row r="189">
          <cell r="K189" t="str">
            <v>2253   COSTCO DE MEXICO SA DE CV</v>
          </cell>
        </row>
        <row r="190">
          <cell r="K190" t="str">
            <v>2265   COUTIÑO NUÑEZ CASANDRA</v>
          </cell>
        </row>
        <row r="191">
          <cell r="K191" t="str">
            <v>2277   COVARRUBIAS LUGO ALFONSO</v>
          </cell>
        </row>
        <row r="192">
          <cell r="K192" t="str">
            <v>2289   CRAZY MUFFINS S DE RL DE CV</v>
          </cell>
        </row>
        <row r="193">
          <cell r="K193" t="str">
            <v>2301   CREACIONES ARTISTICAS PLUBICIT</v>
          </cell>
        </row>
        <row r="194">
          <cell r="K194" t="str">
            <v>2313   CRUZ HERNANDEZ ESTELA</v>
          </cell>
        </row>
        <row r="195">
          <cell r="K195" t="str">
            <v>2325   CRUZ MORALES ADRIAN</v>
          </cell>
        </row>
        <row r="196">
          <cell r="K196" t="str">
            <v>2337   CRUZ NAVA JESUS OMAR</v>
          </cell>
        </row>
        <row r="197">
          <cell r="K197" t="str">
            <v>2349   CRUZ RAMIREZ HECTOR EDGAR</v>
          </cell>
        </row>
        <row r="198">
          <cell r="K198" t="str">
            <v>2361   CRUZ RAMOS  MIGUEL ANGEL</v>
          </cell>
        </row>
        <row r="199">
          <cell r="K199" t="str">
            <v>2373   CUALI VIAJES  SA  DE CV</v>
          </cell>
        </row>
        <row r="200">
          <cell r="K200" t="str">
            <v>2385   CYBERPUERTA SA DE CV</v>
          </cell>
        </row>
        <row r="201">
          <cell r="K201" t="str">
            <v>2397   CYNTHIA LILIANA HERNANDEZ MARTINEZ</v>
          </cell>
        </row>
        <row r="202">
          <cell r="K202" t="str">
            <v>2409   DANIEL MARTINEZ NOLAZCO</v>
          </cell>
        </row>
        <row r="203">
          <cell r="K203" t="str">
            <v>2421   DATA IQ SA DE CV</v>
          </cell>
        </row>
        <row r="204">
          <cell r="K204" t="str">
            <v>2433   DATUM INTERNACIONAL, SA</v>
          </cell>
        </row>
        <row r="205">
          <cell r="K205" t="str">
            <v>2445   DAVALOS MORENO ARACELI</v>
          </cell>
        </row>
        <row r="206">
          <cell r="K206" t="str">
            <v>2457   DE LA MAZA MORALES MARIA ALEJANDRA</v>
          </cell>
        </row>
        <row r="207">
          <cell r="K207" t="str">
            <v>2469   DE VILLA PORTILLA ALBERTO</v>
          </cell>
        </row>
        <row r="208">
          <cell r="K208" t="str">
            <v>2481   DE VILLA PORTILLA GREGORIO</v>
          </cell>
        </row>
        <row r="209">
          <cell r="K209" t="str">
            <v>2493   DEL VALLE SOTO MARIA DE JESUS</v>
          </cell>
        </row>
        <row r="210">
          <cell r="K210" t="str">
            <v>2505   DELL MEXICO SA DE CV</v>
          </cell>
        </row>
        <row r="211">
          <cell r="K211" t="str">
            <v>2517   DEPAMEX SC</v>
          </cell>
        </row>
        <row r="212">
          <cell r="K212" t="str">
            <v>2529   DESARROLLADORA HOTELERA VAR SA DE CV</v>
          </cell>
        </row>
        <row r="213">
          <cell r="K213" t="str">
            <v>2541   DESARROLLO INTERNACIONAL DE HOTELES S DE</v>
          </cell>
        </row>
        <row r="214">
          <cell r="K214" t="str">
            <v>2553   DESARROLLO OPTIMA,S.A. DE C.V.</v>
          </cell>
        </row>
        <row r="215">
          <cell r="K215" t="str">
            <v>2565   DESARROLLO, IMPLEMENTACION Y ACCION ADMI</v>
          </cell>
        </row>
        <row r="216">
          <cell r="K216" t="str">
            <v>2577   DEVELOPERS D.D.P.P.C LTDA</v>
          </cell>
        </row>
        <row r="217">
          <cell r="K217" t="str">
            <v>2589   DIAZ BECERRIL ERIK ALEJANDRO</v>
          </cell>
        </row>
        <row r="218">
          <cell r="K218" t="str">
            <v>2601   DIAZ GONZALEZ CERDAN REBECA</v>
          </cell>
        </row>
        <row r="219">
          <cell r="K219" t="str">
            <v>2613   DIAZ ORROSTIETA FULGENCIO GUILLERMO</v>
          </cell>
        </row>
        <row r="220">
          <cell r="K220" t="str">
            <v>2625   DIEGO RIVERA RAMIREZ</v>
          </cell>
        </row>
        <row r="221">
          <cell r="K221" t="str">
            <v>2637   DIGITAL SOLUTIONS AMERICAS S DE RL DE CV</v>
          </cell>
        </row>
        <row r="222">
          <cell r="K222" t="str">
            <v>2649   DIME MARKETING DE OCCIDENTE SC</v>
          </cell>
        </row>
        <row r="223">
          <cell r="K223" t="str">
            <v>2661   DINESA SANDWICHES SA DE CV</v>
          </cell>
        </row>
        <row r="224">
          <cell r="K224" t="str">
            <v>2673   DISTRIBUCION Y PLANEACION PAPELERA SA DE</v>
          </cell>
        </row>
        <row r="225">
          <cell r="K225" t="str">
            <v>2685   DISTRIBUCIONES SELECTAS Y SERVICIOS ESPE</v>
          </cell>
        </row>
        <row r="226">
          <cell r="K226" t="str">
            <v>2697   DISTRIBUIDOR COMPUTACIONAL DECO SA DE CV</v>
          </cell>
        </row>
        <row r="227">
          <cell r="K227" t="str">
            <v>2709   DISTRIBUIDORA LIVERPOOL SA DE</v>
          </cell>
        </row>
        <row r="228">
          <cell r="K228" t="str">
            <v>2721   DISTRIBUIDORA VOLKSWAGEN CENTRAL SA DE C</v>
          </cell>
        </row>
        <row r="229">
          <cell r="K229" t="str">
            <v>2733   DISTRIBUIDORA Y ADMINISTRADORA DE MARISC</v>
          </cell>
        </row>
        <row r="230">
          <cell r="K230" t="str">
            <v>2745   DIVERSION Y TRABAJO SA DE CV</v>
          </cell>
        </row>
        <row r="231">
          <cell r="K231" t="str">
            <v>2757   DIVOL LINDAVISTA SAPI DE CV</v>
          </cell>
        </row>
        <row r="232">
          <cell r="K232" t="str">
            <v>2769   DOMINGUEZ HERNANDEZ EDGAR</v>
          </cell>
        </row>
        <row r="233">
          <cell r="K233" t="str">
            <v>2781   DSL LOGISTICA SA DE CV</v>
          </cell>
        </row>
        <row r="234">
          <cell r="K234" t="str">
            <v>2793   DUN &amp; BRADSTREET SA DE SOCIEDAD DE INFOR</v>
          </cell>
        </row>
        <row r="235">
          <cell r="K235" t="str">
            <v>2805   E&amp;E UNIDAD DE SEGURIDAD PATRIMONIAL, S.A</v>
          </cell>
        </row>
        <row r="236">
          <cell r="K236" t="str">
            <v>2817   E-BUSINESS TO E-CONSUMERS SA DE CV</v>
          </cell>
        </row>
        <row r="237">
          <cell r="K237" t="str">
            <v>2829   EDENRED MEXICO SA DE CV</v>
          </cell>
        </row>
        <row r="238">
          <cell r="K238" t="str">
            <v>2841   EDICIONES LAROUSSE SA DE CV</v>
          </cell>
        </row>
        <row r="239">
          <cell r="K239" t="str">
            <v>2853   EDITORA EL SOL SA DE CV</v>
          </cell>
        </row>
        <row r="240">
          <cell r="K240" t="str">
            <v>2865   EDITORIAL EL PORVENIR SA DE CV</v>
          </cell>
        </row>
        <row r="241">
          <cell r="K241" t="str">
            <v>2877   EDUARDO ALBERTO MORAN AVILA</v>
          </cell>
        </row>
        <row r="242">
          <cell r="K242" t="str">
            <v>2889   EDUARDO FERNANDO MACHTUS CAMERE</v>
          </cell>
        </row>
        <row r="243">
          <cell r="K243" t="str">
            <v>2901   EDUARDO MELENDEZ MARTINEZ</v>
          </cell>
        </row>
        <row r="244">
          <cell r="K244" t="str">
            <v>2913   EFECTIVALE  SA   DE  CV</v>
          </cell>
        </row>
        <row r="245">
          <cell r="K245" t="str">
            <v>2925   EFICT SOLUCIONES SC</v>
          </cell>
        </row>
        <row r="246">
          <cell r="K246" t="str">
            <v>2937   EG MERCADOTECNIA SA DE CV</v>
          </cell>
        </row>
        <row r="247">
          <cell r="K247" t="str">
            <v>2949   EKOCOMERCIO ELECTRONICO SA DE CV</v>
          </cell>
        </row>
        <row r="248">
          <cell r="K248" t="str">
            <v>2961   EKOMERCIO ELECTRONICO SA</v>
          </cell>
        </row>
        <row r="249">
          <cell r="K249" t="str">
            <v>2973   EL PALACIO DE HIERO SA DE CV</v>
          </cell>
        </row>
        <row r="250">
          <cell r="K250" t="str">
            <v>2985   ELECTRICA EL 45 SA DE CV</v>
          </cell>
        </row>
        <row r="251">
          <cell r="K251" t="str">
            <v>2997   ELECTRONICA POLANCO SA DE CV</v>
          </cell>
        </row>
        <row r="252">
          <cell r="K252" t="str">
            <v>3009   ELECTROPURA S DE RL DE CV</v>
          </cell>
        </row>
        <row r="253">
          <cell r="K253" t="str">
            <v>3021   ELEKTRA DEL MILENIO SA DE CV</v>
          </cell>
        </row>
        <row r="254">
          <cell r="K254" t="str">
            <v>3033   ELIZALDE QUINTAL ANGEL OSBALDO</v>
          </cell>
        </row>
        <row r="255">
          <cell r="K255" t="str">
            <v>3045   ENRIQUE EDUARDO PALOS REYES</v>
          </cell>
        </row>
        <row r="256">
          <cell r="K256" t="str">
            <v>3057   ERICK MAURICIO GUTIERREZ CORTEZ</v>
          </cell>
        </row>
        <row r="257">
          <cell r="K257" t="str">
            <v>3069   ERIK NAR GUTIERREZ SILVA</v>
          </cell>
        </row>
        <row r="258">
          <cell r="K258" t="str">
            <v>3081   ESCAMILLA CERVANTES JESSICA</v>
          </cell>
        </row>
        <row r="259">
          <cell r="K259" t="str">
            <v>3093   ESOMAR RESEARCH</v>
          </cell>
        </row>
        <row r="260">
          <cell r="K260" t="str">
            <v>3105   ESPECIALISTAS EN ALTA COCINA SA DE CV</v>
          </cell>
        </row>
        <row r="261">
          <cell r="K261" t="str">
            <v>3117   ESPERANZA TRICO POLANCO SA DE CV</v>
          </cell>
        </row>
        <row r="262">
          <cell r="K262" t="str">
            <v>3129   ESPINOSA GONZALEZ JORGE</v>
          </cell>
        </row>
        <row r="263">
          <cell r="K263" t="str">
            <v>3141   ESPINOSA PARRA LETICIA ANGELICA</v>
          </cell>
        </row>
        <row r="264">
          <cell r="K264" t="str">
            <v>3153   ESTRADA OSORIO LIVIA</v>
          </cell>
        </row>
        <row r="265">
          <cell r="K265" t="str">
            <v>3165   ESTRATEGIA &amp; CONSULTORIA EMPRESA, CONSUL</v>
          </cell>
        </row>
        <row r="266">
          <cell r="K266" t="str">
            <v>3177   EUGENIA YAMANI ELIAS CORDOVA</v>
          </cell>
        </row>
        <row r="267">
          <cell r="K267" t="str">
            <v>3189   EXPANSION SA  DE CV</v>
          </cell>
        </row>
        <row r="268">
          <cell r="K268" t="str">
            <v>3201   FERNANDEZ HUERTA DANIEL</v>
          </cell>
        </row>
        <row r="269">
          <cell r="K269" t="str">
            <v>3213   FERNANDEZ JAIME DIANA GUADALUPE</v>
          </cell>
        </row>
        <row r="270">
          <cell r="K270" t="str">
            <v>3225   FERNANDEZ VELLEO EDUARDO ADRIAN</v>
          </cell>
        </row>
        <row r="271">
          <cell r="K271" t="str">
            <v>3237   FERRELLYR SA DE CV</v>
          </cell>
        </row>
        <row r="272">
          <cell r="K272" t="str">
            <v>3249   FGMEX 100 SA DE CV</v>
          </cell>
        </row>
        <row r="273">
          <cell r="K273" t="str">
            <v>3261   FIBRA HOTELERA S.C.</v>
          </cell>
        </row>
        <row r="274">
          <cell r="K274" t="str">
            <v>3273   FIDEICOMISO F/1596</v>
          </cell>
        </row>
        <row r="275">
          <cell r="K275" t="str">
            <v>3285   FIERROS TAMAYO PATRICIA</v>
          </cell>
        </row>
        <row r="276">
          <cell r="K276" t="str">
            <v>3297   FIGUEROA SARZA ISSAC</v>
          </cell>
        </row>
        <row r="277">
          <cell r="K277" t="str">
            <v>3309   FLORES ALCANTAR FRANCISCO JAVIER</v>
          </cell>
        </row>
        <row r="278">
          <cell r="K278" t="str">
            <v>3321   FLORES HERNANDEZ MANUEL</v>
          </cell>
        </row>
        <row r="279">
          <cell r="K279" t="str">
            <v>3333   FONDA LA TRATTORIA SA DE CV</v>
          </cell>
        </row>
        <row r="280">
          <cell r="K280" t="str">
            <v>3345   FORO MARKETING SA DE CV</v>
          </cell>
        </row>
        <row r="281">
          <cell r="K281" t="str">
            <v>3357   FOUR EAGLES RVRT SA DE CV</v>
          </cell>
        </row>
        <row r="282">
          <cell r="K282" t="str">
            <v>3369   FRANK EDUARDO VEGA MERCADO</v>
          </cell>
        </row>
        <row r="283">
          <cell r="K283" t="str">
            <v>3381   FREEMOUNT S DE RL DE CV</v>
          </cell>
        </row>
        <row r="284">
          <cell r="K284" t="str">
            <v>3393   FROGTEK MEXICO S DE RL DE CV</v>
          </cell>
        </row>
        <row r="285">
          <cell r="K285" t="str">
            <v>3405   FUENTES GALICIA AGUSTIN</v>
          </cell>
        </row>
        <row r="286">
          <cell r="K286" t="str">
            <v>3417   FUNDACION DE INVESTIGACION</v>
          </cell>
        </row>
        <row r="287">
          <cell r="K287" t="str">
            <v>3429   GAMBOA VAZQUEZ SULAY DEL CARMEN</v>
          </cell>
        </row>
        <row r="288">
          <cell r="K288" t="str">
            <v>3441   GARCIA CAVAZOS VERONICA GEORGINA</v>
          </cell>
        </row>
        <row r="289">
          <cell r="K289" t="str">
            <v>3453   GARCIA GOMEZ IRMA</v>
          </cell>
        </row>
        <row r="290">
          <cell r="K290" t="str">
            <v>3465   GARCIA NAVA JESUS</v>
          </cell>
        </row>
        <row r="291">
          <cell r="K291" t="str">
            <v>3477   GARNICA ANDRADE ALEJANDRO</v>
          </cell>
        </row>
        <row r="292">
          <cell r="K292" t="str">
            <v>3489   GARZA MORALES ILIAN CARLOTA</v>
          </cell>
        </row>
        <row r="293">
          <cell r="K293" t="str">
            <v>3501   GARZA ORIGEL GABRIELA</v>
          </cell>
        </row>
        <row r="294">
          <cell r="K294" t="str">
            <v>3513   GARZA ORIGEL GABRIELA</v>
          </cell>
        </row>
        <row r="295">
          <cell r="K295" t="str">
            <v>3525   GARZA PLAZA JOSEFINA</v>
          </cell>
        </row>
        <row r="296">
          <cell r="K296" t="str">
            <v>3537   GEM TECNOLOGIA DE MEXICO SA DE CV</v>
          </cell>
        </row>
        <row r="297">
          <cell r="K297" t="str">
            <v>3549   GENERANDO VENTAS S DE RL DE CV</v>
          </cell>
        </row>
        <row r="298">
          <cell r="K298" t="str">
            <v>3561   GEOESTRATEGIAS ELECTRONICAS DE MERCADO S</v>
          </cell>
        </row>
        <row r="299">
          <cell r="K299" t="str">
            <v>3573   GIFTS COLLECTION SA DE CV</v>
          </cell>
        </row>
        <row r="300">
          <cell r="K300" t="str">
            <v>3585   GLOBAL MARKETING INVESTIGACIONES DE MERC</v>
          </cell>
        </row>
        <row r="301">
          <cell r="K301" t="str">
            <v>3597   GLORIA GALLEGOS SIGMA DOS INTERNACIONAL</v>
          </cell>
        </row>
        <row r="302">
          <cell r="K302" t="str">
            <v>3609   GOBIERNO DEL DISTRITO FEDERAL</v>
          </cell>
        </row>
        <row r="303">
          <cell r="K303" t="str">
            <v>3621   GOBIERNO DEL ESTADO DE MEXICO</v>
          </cell>
        </row>
        <row r="304">
          <cell r="K304" t="str">
            <v>3633   GOBIERNO DEL ESTADO DE NUEVO LEON</v>
          </cell>
        </row>
        <row r="305">
          <cell r="K305" t="str">
            <v>3645   GOMEZ GORDILLO CLAUDIA URIZAR</v>
          </cell>
        </row>
        <row r="306">
          <cell r="K306" t="str">
            <v>3657   GOMEZ HERNANDEZ BEATRIZ MARCEL</v>
          </cell>
        </row>
        <row r="307">
          <cell r="K307" t="str">
            <v>3669   GOMEZ RAMIREZ ELDA LETICIA</v>
          </cell>
        </row>
        <row r="308">
          <cell r="K308" t="str">
            <v>3681   GOMEZ RAMOS ALVARO EDSON</v>
          </cell>
        </row>
        <row r="309">
          <cell r="K309" t="str">
            <v>3693   GONSENHEIM LOPEZ ALEJANDRO FEL</v>
          </cell>
        </row>
        <row r="310">
          <cell r="K310" t="str">
            <v>3705   GONZALEZ GONZALEZ MARIBEL</v>
          </cell>
        </row>
        <row r="311">
          <cell r="K311" t="str">
            <v>3717   GONZALEZ GONZALEZ SANDRA</v>
          </cell>
        </row>
        <row r="312">
          <cell r="K312" t="str">
            <v>3729   GONZALEZ GRANADOS PABLO ISAAC</v>
          </cell>
        </row>
        <row r="313">
          <cell r="K313" t="str">
            <v>3741   GONZALEZ MARTINEZ PATRICIA</v>
          </cell>
        </row>
        <row r="314">
          <cell r="K314" t="str">
            <v>3753   GONZALEZ NUÑEZ Y ASOCIADOS SC</v>
          </cell>
        </row>
        <row r="315">
          <cell r="K315" t="str">
            <v>3765   GONZALEZ ORTIZ FRANCISCO SERGIO</v>
          </cell>
        </row>
        <row r="316">
          <cell r="K316" t="str">
            <v>3777   GONZALEZ PIEDRAS KARINA GUADALUPE</v>
          </cell>
        </row>
        <row r="317">
          <cell r="K317" t="str">
            <v>3789   GONZALEZ SALUM Y ASOCIADOS SC</v>
          </cell>
        </row>
        <row r="318">
          <cell r="K318" t="str">
            <v>3801   GONZALEZ SANCHEZ OCIEL</v>
          </cell>
        </row>
        <row r="319">
          <cell r="K319" t="str">
            <v>3813   GONZALEZ TREJO YOLANDA PATRICIA</v>
          </cell>
        </row>
        <row r="320">
          <cell r="K320" t="str">
            <v>3825   GONZALEZ VAZQUEZ MARIA ROSA</v>
          </cell>
        </row>
        <row r="321">
          <cell r="K321" t="str">
            <v>3837   GOOGLE</v>
          </cell>
        </row>
        <row r="322">
          <cell r="K322" t="str">
            <v>3849   GRANADOS COLORADO CLAUDIA GARCIA</v>
          </cell>
        </row>
        <row r="323">
          <cell r="K323" t="str">
            <v>3861   GRISELDA GARZA MORALES</v>
          </cell>
        </row>
        <row r="324">
          <cell r="K324" t="str">
            <v>3873   GROUPE VOXCO INC</v>
          </cell>
        </row>
        <row r="325">
          <cell r="K325" t="str">
            <v>3885   GRUPO CARMEY SA DE CV</v>
          </cell>
        </row>
        <row r="326">
          <cell r="K326" t="str">
            <v>3897   GRUPO COMERCIAL MEXICO MIX SA DE CV</v>
          </cell>
        </row>
        <row r="327">
          <cell r="K327" t="str">
            <v>3909   GRUPO DE COMUNICACION KATEDRA SA DE CV</v>
          </cell>
        </row>
        <row r="328">
          <cell r="K328" t="str">
            <v>3921   GRUPO DE CONSULTORES Y</v>
          </cell>
        </row>
        <row r="329">
          <cell r="K329" t="str">
            <v>3933   GRUPO EJERCITO SA DE CV</v>
          </cell>
        </row>
        <row r="330">
          <cell r="K330" t="str">
            <v>3945   GRUPO EMPRESARIAL MARKETING SOCIAL GROUP</v>
          </cell>
        </row>
        <row r="331">
          <cell r="K331" t="str">
            <v>3957   GRUPO EMPRESARIAL OFERTAS SRL DE CV</v>
          </cell>
        </row>
        <row r="332">
          <cell r="K332" t="str">
            <v>3969   GRUPO HOTELERO EMPRESARIAL SA</v>
          </cell>
        </row>
        <row r="333">
          <cell r="K333" t="str">
            <v>3981   GRUPO PAUTA CREATIVA SA DE CV</v>
          </cell>
        </row>
        <row r="334">
          <cell r="K334" t="str">
            <v>3993   GRUPO SECURITAS MEXICO SA DE CV</v>
          </cell>
        </row>
        <row r="335">
          <cell r="K335" t="str">
            <v>4005   GRUPO TAO VEGA INVESTIGACIONES DE CAMPO</v>
          </cell>
        </row>
        <row r="336">
          <cell r="K336" t="str">
            <v>4017   GUERRA LUNA TANIA GUILLERMINA</v>
          </cell>
        </row>
        <row r="337">
          <cell r="K337" t="str">
            <v>4029   GUERRA MUÑOZ MARIA ANTONIETA</v>
          </cell>
        </row>
        <row r="338">
          <cell r="K338" t="str">
            <v>4041   GUERRERO PEREZ MIGUEL ANGEL</v>
          </cell>
        </row>
        <row r="339">
          <cell r="K339" t="str">
            <v>4053   GUILLERMO HERNANDEZ BELTRAN</v>
          </cell>
        </row>
        <row r="340">
          <cell r="K340" t="str">
            <v>4065   GUSTAVO GARCIA MANCEBO</v>
          </cell>
        </row>
        <row r="341">
          <cell r="K341" t="str">
            <v>4077   GUTIERREZ BELTRAN MA ANTONIETA RAFAELA</v>
          </cell>
        </row>
        <row r="342">
          <cell r="K342" t="str">
            <v>4089   GUTIERREZ CASILLAS VERONICA LUCIA</v>
          </cell>
        </row>
        <row r="343">
          <cell r="K343" t="str">
            <v>4101   GUTIERREZ GONZALEZ CLAUDIA</v>
          </cell>
        </row>
        <row r="344">
          <cell r="K344" t="str">
            <v>4113   GUTIERREZ OTERO LOPEZ SONIA MARIA</v>
          </cell>
        </row>
        <row r="345">
          <cell r="K345" t="str">
            <v>4125   GUZMAN RODRIGUEZ EDWIN ALEXIS</v>
          </cell>
        </row>
        <row r="346">
          <cell r="K346" t="str">
            <v>4137   HC NET CONECTION SA DE CV</v>
          </cell>
        </row>
        <row r="347">
          <cell r="K347" t="str">
            <v>4149   HERGO WOLFEN CONSULTORES SA DE CV</v>
          </cell>
        </row>
        <row r="348">
          <cell r="K348" t="str">
            <v>4161   HERMEZ DE LA MAZA SANDRA</v>
          </cell>
        </row>
        <row r="349">
          <cell r="K349" t="str">
            <v>4173   HERNANDEZ CANO JORGE ALFONSO</v>
          </cell>
        </row>
        <row r="350">
          <cell r="K350" t="str">
            <v>4185   HERNANDEZ HERNANDEZ MARTA</v>
          </cell>
        </row>
        <row r="351">
          <cell r="K351" t="str">
            <v>4197   HERNANDEZ LANDEROS ANGELA</v>
          </cell>
        </row>
        <row r="352">
          <cell r="K352" t="str">
            <v>4209   HERNANDEZ MARTINEZ CYNTHIA LILIANA</v>
          </cell>
        </row>
        <row r="353">
          <cell r="K353" t="str">
            <v>4221   HERNANDEZ MENDOZA JOSE VICTOR HUGO</v>
          </cell>
        </row>
        <row r="354">
          <cell r="K354" t="str">
            <v>4233   HERNANDEZ RANGEL PATRICIA</v>
          </cell>
        </row>
        <row r="355">
          <cell r="K355" t="str">
            <v>4245   HERRERA SOUZA MARITZA OFELIA</v>
          </cell>
        </row>
        <row r="356">
          <cell r="K356" t="str">
            <v>4257   HERSHBERGER DE LA GARZA ROGERIO GILBERTO</v>
          </cell>
        </row>
        <row r="357">
          <cell r="K357" t="str">
            <v>4269   HEWLETT PACKARD OPERATIONS MEXICO S DE R</v>
          </cell>
        </row>
        <row r="358">
          <cell r="K358" t="str">
            <v>4281   HINT MKT S A P I DE CV</v>
          </cell>
        </row>
        <row r="359">
          <cell r="K359" t="str">
            <v>4293   HOME DEPOT DE MEXICO S DE RL DE CV</v>
          </cell>
        </row>
        <row r="360">
          <cell r="K360" t="str">
            <v>4305   HOTEL MONTE REAL SA DE CV</v>
          </cell>
        </row>
        <row r="361">
          <cell r="K361" t="str">
            <v>4317   HOTEL PARQUE SANTA FE SA DE CV</v>
          </cell>
        </row>
        <row r="362">
          <cell r="K362" t="str">
            <v>4329   Hoteles Universo de Guadalajara SA de CV</v>
          </cell>
        </row>
        <row r="363">
          <cell r="K363" t="str">
            <v>4341   HZA COMERCIALIZADORA Y PROYECTOS SA DE C</v>
          </cell>
        </row>
        <row r="364">
          <cell r="K364" t="str">
            <v>4353   ICKROM SA DE CV</v>
          </cell>
        </row>
        <row r="365">
          <cell r="K365" t="str">
            <v>4365   ICR SA DE CV</v>
          </cell>
        </row>
        <row r="366">
          <cell r="K366" t="str">
            <v>4377   IDI MICHA MARY</v>
          </cell>
        </row>
        <row r="367">
          <cell r="K367" t="str">
            <v>4389   IGLESIAS YAÑEZ ROXANA</v>
          </cell>
        </row>
        <row r="368">
          <cell r="K368" t="str">
            <v>4401   IKEPA SC</v>
          </cell>
        </row>
        <row r="369">
          <cell r="K369" t="str">
            <v>4413   IMAGENES GEOGRAFICAS SA DE CV</v>
          </cell>
        </row>
        <row r="370">
          <cell r="K370" t="str">
            <v>4425   IMPRESOS DEL BAJIO S.A. DE C.V.</v>
          </cell>
        </row>
        <row r="371">
          <cell r="K371" t="str">
            <v>4437   IMPRESOS DEL BAJIO S.A. DE C.V.</v>
          </cell>
        </row>
        <row r="372">
          <cell r="K372" t="str">
            <v>4449   IN G NEWS MARKETING SA  DE</v>
          </cell>
        </row>
        <row r="373">
          <cell r="K373" t="str">
            <v>4461   INFONACOT</v>
          </cell>
        </row>
        <row r="374">
          <cell r="K374" t="str">
            <v>4473   INFORMATION WORKING SOLUTIONS</v>
          </cell>
        </row>
        <row r="375">
          <cell r="K375" t="str">
            <v>4485   ININCA SC</v>
          </cell>
        </row>
        <row r="376">
          <cell r="K376" t="str">
            <v>4497   INMOBILIARIA LOS ARGUELLOS SA DE CV</v>
          </cell>
        </row>
        <row r="377">
          <cell r="K377" t="str">
            <v>4509   INNOVACION DE SERVICIOS MERCADOLOGICOS S</v>
          </cell>
        </row>
        <row r="378">
          <cell r="K378" t="str">
            <v>4521   INSTITUTO DEL FONDO NACIONAL DE VIVIENDA</v>
          </cell>
        </row>
        <row r="379">
          <cell r="K379" t="str">
            <v>4533   INSTITUTO FISCAL EMPRESARIAL</v>
          </cell>
        </row>
        <row r="380">
          <cell r="K380" t="str">
            <v>4545   INSTITUTO NACIONAL DE ESTADIST</v>
          </cell>
        </row>
        <row r="381">
          <cell r="K381" t="str">
            <v>4557   INTELLIGENCE CONTENT SRL DE CV</v>
          </cell>
        </row>
        <row r="382">
          <cell r="K382" t="str">
            <v>4569   INTERACTIVE TRACKING SYSTEMS INC</v>
          </cell>
        </row>
        <row r="383">
          <cell r="K383" t="str">
            <v>4581   INTERCAM CASA DE BOLSA</v>
          </cell>
        </row>
        <row r="384">
          <cell r="K384" t="str">
            <v>4593   INTERLOMAS MOTORS S A DE C V</v>
          </cell>
        </row>
        <row r="385">
          <cell r="K385" t="str">
            <v>4605   INTERMARK Y ASOCIADOS SC</v>
          </cell>
        </row>
        <row r="386">
          <cell r="K386" t="str">
            <v>4617   INVAMER S.A.</v>
          </cell>
        </row>
        <row r="387">
          <cell r="K387" t="str">
            <v>4629   INVESTIGACION &amp; CONSULTORIA DE MERCADOS</v>
          </cell>
        </row>
        <row r="388">
          <cell r="K388" t="str">
            <v>4641   INVESTIGACION CUALITATIVA ESPECIALIZADA</v>
          </cell>
        </row>
        <row r="389">
          <cell r="K389" t="str">
            <v>4653   INVESTIGACION CUALITATIVA Y ESPECIALIZAD</v>
          </cell>
        </row>
        <row r="390">
          <cell r="K390" t="str">
            <v>4665   INVESTIGACION Y ESTADISTICA DE MERCADO P</v>
          </cell>
        </row>
        <row r="391">
          <cell r="K391" t="str">
            <v>4677   IRAM AZAEL VALDEZ OVALLE</v>
          </cell>
        </row>
        <row r="392">
          <cell r="K392" t="str">
            <v>4689   IRIGOYEN CERECEDO GALIA</v>
          </cell>
        </row>
        <row r="393">
          <cell r="K393" t="str">
            <v>4701   ISLAS BALDERAS ALEJANDRO</v>
          </cell>
        </row>
        <row r="394">
          <cell r="K394" t="str">
            <v>4713   ISLAS BERRIEL ANA LIDIA MARISOL</v>
          </cell>
        </row>
        <row r="395">
          <cell r="K395" t="str">
            <v>4725   ISLAS GONZALEZ ARTURO ARMANDO</v>
          </cell>
        </row>
        <row r="396">
          <cell r="K396" t="str">
            <v>4737   ISRAEL ALEJANDRO OSORIO CRUZ</v>
          </cell>
        </row>
        <row r="397">
          <cell r="K397" t="str">
            <v>4749   ISRAEL ALEJANDRO RAMIREZ RODRIGUEZ</v>
          </cell>
        </row>
        <row r="398">
          <cell r="K398" t="str">
            <v>4761   IUSACELL  SA  DE CV</v>
          </cell>
        </row>
        <row r="399">
          <cell r="K399" t="str">
            <v>4773   JAVIER HERRERA ESCOBEDO</v>
          </cell>
        </row>
        <row r="400">
          <cell r="K400" t="str">
            <v>4785   JIMENEZ ANDRADE MARCO ANTONIO</v>
          </cell>
        </row>
        <row r="401">
          <cell r="K401" t="str">
            <v>4797   JIMENEZ HERRERA RODRIGO ANTONIO</v>
          </cell>
        </row>
        <row r="402">
          <cell r="K402" t="str">
            <v>4809   JMP SERVICIO PROFESIONAL DE CAPTURA SA D</v>
          </cell>
        </row>
        <row r="403">
          <cell r="K403" t="str">
            <v>4821   JOB PROMOTION SA DE CV</v>
          </cell>
        </row>
        <row r="404">
          <cell r="K404" t="str">
            <v>4833   JOCELYN DANIELA VAZQUEZ ROMERO</v>
          </cell>
        </row>
        <row r="405">
          <cell r="K405" t="str">
            <v>4845   JORGE ABEL RUIZ ESPIN</v>
          </cell>
        </row>
        <row r="406">
          <cell r="K406" t="str">
            <v>4857   JORGE ARMANDO CALDERON RODRIGUEZ</v>
          </cell>
        </row>
        <row r="407">
          <cell r="K407" t="str">
            <v>4869   JORGE LEOBARDO GUERRA PONCE</v>
          </cell>
        </row>
        <row r="408">
          <cell r="K408" t="str">
            <v>4881   JORGE OLIVERIO RIOS DIAZ</v>
          </cell>
        </row>
        <row r="409">
          <cell r="K409" t="str">
            <v>4893   JORGE ROBERTO VALES GARCIA</v>
          </cell>
        </row>
        <row r="410">
          <cell r="K410" t="str">
            <v>4905   JOSE GERARDO FLORES GUTIERREZ</v>
          </cell>
        </row>
        <row r="411">
          <cell r="K411" t="str">
            <v>4917   JOSE LUIS PUIG HERNANDEZ</v>
          </cell>
        </row>
        <row r="412">
          <cell r="K412" t="str">
            <v>4929   JOSE LUIS Y JIMENEZ</v>
          </cell>
        </row>
        <row r="413">
          <cell r="K413" t="str">
            <v>4941   JUAN ALBERTO UNGSON GRANDIDO</v>
          </cell>
        </row>
        <row r="414">
          <cell r="K414" t="str">
            <v>4953   JUAREZ ESPINO JAIME</v>
          </cell>
        </row>
        <row r="415">
          <cell r="K415" t="str">
            <v>4965   JULIAN MURRIETA  JESUS</v>
          </cell>
        </row>
        <row r="416">
          <cell r="K416" t="str">
            <v>4977   KARLA JANET MANZUR VELAZQUEZ</v>
          </cell>
        </row>
        <row r="417">
          <cell r="K417" t="str">
            <v>4989   KC RENTAS SA DE CV</v>
          </cell>
        </row>
        <row r="418">
          <cell r="K418" t="str">
            <v>5001   KLAINER BERKOWITZ VANESA</v>
          </cell>
        </row>
        <row r="419">
          <cell r="K419" t="str">
            <v>5013   LA HACIENDA SANTA ROSA JAUREGUI SA</v>
          </cell>
        </row>
        <row r="420">
          <cell r="K420" t="str">
            <v>5025   LABOR Y EFICIENCIA MERCANTIL,S.A. DE C.V</v>
          </cell>
        </row>
        <row r="421">
          <cell r="K421" t="str">
            <v>5037   LAFER MERCADOTECNIA S DE RL DE CV</v>
          </cell>
        </row>
        <row r="422">
          <cell r="K422" t="str">
            <v>5049   LAN AIRLINES,S.A.</v>
          </cell>
        </row>
        <row r="423">
          <cell r="K423" t="str">
            <v>5061   LANDA PEREZ DONOVAN ALFREDO</v>
          </cell>
        </row>
        <row r="424">
          <cell r="K424" t="str">
            <v>5073   LARC PESQUISA DE MARKETING</v>
          </cell>
        </row>
        <row r="425">
          <cell r="K425" t="str">
            <v>5085   LAURA AMPARO LABRA RUIZ</v>
          </cell>
        </row>
        <row r="426">
          <cell r="K426" t="str">
            <v>5097   LEON CANTE MARIA SILVIA</v>
          </cell>
        </row>
        <row r="427">
          <cell r="K427" t="str">
            <v>5109   LIMPIO COMPAÑIA DE SERVICIOS SA DE CV</v>
          </cell>
        </row>
        <row r="428">
          <cell r="K428" t="str">
            <v>5121   LIVRA EUROPE LTD</v>
          </cell>
        </row>
        <row r="429">
          <cell r="K429" t="str">
            <v>5133   LIZARRAGA  NAVARRO MARIA DE</v>
          </cell>
        </row>
        <row r="430">
          <cell r="K430" t="str">
            <v>5145   LOBOS MONDACA OSVALDO</v>
          </cell>
        </row>
        <row r="431">
          <cell r="K431" t="str">
            <v>5157   LOBOS MONDACA OSVALDO</v>
          </cell>
        </row>
        <row r="432">
          <cell r="K432" t="str">
            <v>5169   LOC  JACK SA DE CV</v>
          </cell>
        </row>
        <row r="433">
          <cell r="K433" t="str">
            <v>5181   LONGINOS GARCIA JULIETA</v>
          </cell>
        </row>
        <row r="434">
          <cell r="K434" t="str">
            <v>5193   LOPEZ CONTRERAS GRACIELA</v>
          </cell>
        </row>
        <row r="435">
          <cell r="K435" t="str">
            <v>5205   LOPEZ ESCOBAR LUCIA</v>
          </cell>
        </row>
        <row r="436">
          <cell r="K436" t="str">
            <v>5217   LOPEZ HERAS SANTOS PAZ</v>
          </cell>
        </row>
        <row r="437">
          <cell r="K437" t="str">
            <v>5229   LOPEZ MARTINEZ ENRIQUE ALEJANDRO</v>
          </cell>
        </row>
        <row r="438">
          <cell r="K438" t="str">
            <v>5241   LOPEZ MEDINA LEOBARDO</v>
          </cell>
        </row>
        <row r="439">
          <cell r="K439" t="str">
            <v>5253   LOPEZ MORALES MARITZA</v>
          </cell>
        </row>
        <row r="440">
          <cell r="K440" t="str">
            <v>5265   LOPEZ OLVERA LAURA</v>
          </cell>
        </row>
        <row r="441">
          <cell r="K441" t="str">
            <v>5277   LOPEZ VAZQUEZ SARA MARIELA</v>
          </cell>
        </row>
        <row r="442">
          <cell r="K442" t="str">
            <v>5289   LORENA GARCIA HERNANDEZ</v>
          </cell>
        </row>
        <row r="443">
          <cell r="K443" t="str">
            <v>5301   LUGO ESPINOSA JOSE PATRICIO</v>
          </cell>
        </row>
        <row r="444">
          <cell r="K444" t="str">
            <v>5313   LUIS ABRAHAM HERNANDEZ NAVA</v>
          </cell>
        </row>
        <row r="445">
          <cell r="K445" t="str">
            <v>5325   LUIS CASTILLO GARMENDIA MIREYA ELENA</v>
          </cell>
        </row>
        <row r="446">
          <cell r="K446" t="str">
            <v>5337   LUNA GRAJEDA RAFAEL</v>
          </cell>
        </row>
        <row r="447">
          <cell r="K447" t="str">
            <v>5349   LUSALEN SA DE CV</v>
          </cell>
        </row>
        <row r="448">
          <cell r="K448" t="str">
            <v>5361   LYNN Y.S. LIN CONSULTING INC</v>
          </cell>
        </row>
        <row r="449">
          <cell r="K449" t="str">
            <v>5373   M.A.M.M.E.P.ABOGADOS Y ASOCIADOS SC</v>
          </cell>
        </row>
        <row r="450">
          <cell r="K450" t="str">
            <v>5385   MAC TONER AUDIO Y VIDEO SA DE</v>
          </cell>
        </row>
        <row r="451">
          <cell r="K451" t="str">
            <v>5397   MACAL AVENDAÑO CARLOS FERNANDO</v>
          </cell>
        </row>
        <row r="452">
          <cell r="K452" t="str">
            <v>5409   MAKICOP  SA  DE CV</v>
          </cell>
        </row>
        <row r="453">
          <cell r="K453" t="str">
            <v>5421   MANAGEMENT FOCUS MEXICO SA DE CV</v>
          </cell>
        </row>
        <row r="454">
          <cell r="K454" t="str">
            <v>5433   MARIA ADRIANA SIERRA GUERRERO</v>
          </cell>
        </row>
        <row r="455">
          <cell r="K455" t="str">
            <v>5445   MARIA CRISTINA DELGADO GARCIA</v>
          </cell>
        </row>
        <row r="456">
          <cell r="K456" t="str">
            <v>5457   MARIA DE JESUS CONTRERAS SAAVEDRA</v>
          </cell>
        </row>
        <row r="457">
          <cell r="K457" t="str">
            <v>5469   MARILU ROJAS CARRILLO</v>
          </cell>
        </row>
        <row r="458">
          <cell r="K458" t="str">
            <v>5481   MARINO CAMPA DAVID</v>
          </cell>
        </row>
        <row r="459">
          <cell r="K459" t="str">
            <v>5493   MARIO ABEL MARTINEZ CABRERA</v>
          </cell>
        </row>
        <row r="460">
          <cell r="K460" t="str">
            <v>5505   MARIO SANCHEZ GONZALEZ</v>
          </cell>
        </row>
        <row r="461">
          <cell r="K461" t="str">
            <v>5517   MARKET RESEARCH ASSOCIATES SA DE CV</v>
          </cell>
        </row>
        <row r="462">
          <cell r="K462" t="str">
            <v>5529   MARKETING PROFESSIONAL BARRERO SC</v>
          </cell>
        </row>
        <row r="463">
          <cell r="K463" t="str">
            <v>5541   MARKETING SOLUTION PERSONAL</v>
          </cell>
        </row>
        <row r="464">
          <cell r="K464" t="str">
            <v>5553   MARKETING Y OPINION PUBLICA SA DE CV</v>
          </cell>
        </row>
        <row r="465">
          <cell r="K465" t="str">
            <v>5565   MARKQUETHINK BUSINESS CENTER S C P</v>
          </cell>
        </row>
        <row r="466">
          <cell r="K466" t="str">
            <v>5577   MARNAPA SA DE CV</v>
          </cell>
        </row>
        <row r="467">
          <cell r="K467" t="str">
            <v>5589   MARTHA CECILIA ZUÑIGA MANRIQUE</v>
          </cell>
        </row>
        <row r="468">
          <cell r="K468" t="str">
            <v>5601   MARTINEZ BEJARANO IVONNE</v>
          </cell>
        </row>
        <row r="469">
          <cell r="K469" t="str">
            <v>5613   MARTINEZ CASTAÑEDA ANTONIO</v>
          </cell>
        </row>
        <row r="470">
          <cell r="K470" t="str">
            <v>5625   MARTINEZ DIAZ PEDRO</v>
          </cell>
        </row>
        <row r="471">
          <cell r="K471" t="str">
            <v>5637   MARTINEZ GARNICA MARIA EUGENIA</v>
          </cell>
        </row>
        <row r="472">
          <cell r="K472" t="str">
            <v>5649   MARTINEZ LOPEZ JORGE</v>
          </cell>
        </row>
        <row r="473">
          <cell r="K473" t="str">
            <v>5661   MARTINEZ MENDOZA HORTENCIA</v>
          </cell>
        </row>
        <row r="474">
          <cell r="K474" t="str">
            <v>5673   MARTINEZ RAMOS MARIO</v>
          </cell>
        </row>
        <row r="475">
          <cell r="K475" t="str">
            <v>5685   MASTEREDI SA DE CV</v>
          </cell>
        </row>
        <row r="476">
          <cell r="K476" t="str">
            <v>5697   MATA FIGUEROA ADOLFO</v>
          </cell>
        </row>
        <row r="477">
          <cell r="K477" t="str">
            <v>5709   MAURICIO JAVIER SEVILLA</v>
          </cell>
        </row>
        <row r="478">
          <cell r="K478" t="str">
            <v>5721   MAYRA DEL ROCIO MARTINEZ MEDINA</v>
          </cell>
        </row>
        <row r="479">
          <cell r="K479" t="str">
            <v>5733   MEDINA VARGAS JOSE</v>
          </cell>
        </row>
        <row r="480">
          <cell r="K480" t="str">
            <v>5745   MEGA AUDIO SA DE CV</v>
          </cell>
        </row>
        <row r="481">
          <cell r="K481" t="str">
            <v>5757   MEGACABLE COMUNICACIONES DE MEXICO SA DE</v>
          </cell>
        </row>
        <row r="482">
          <cell r="K482" t="str">
            <v>5769   MEGAMARKETING DE MEXICO SC</v>
          </cell>
        </row>
        <row r="483">
          <cell r="K483" t="str">
            <v>5781   MEJIA AGUILAR RAMIRO</v>
          </cell>
        </row>
        <row r="484">
          <cell r="K484" t="str">
            <v>5793   MEJIA LOPEZ MAURICIO</v>
          </cell>
        </row>
        <row r="485">
          <cell r="K485" t="str">
            <v>5805   MEJIA ROSALES MARTHA LAURA</v>
          </cell>
        </row>
        <row r="486">
          <cell r="K486" t="str">
            <v>5817   MEJIA ROSALES MARTHA LAURA</v>
          </cell>
        </row>
        <row r="487">
          <cell r="K487" t="str">
            <v>5829   MENA LOPEZ ALBERTO</v>
          </cell>
        </row>
        <row r="488">
          <cell r="K488" t="str">
            <v>5841   MENDEZ CLEMENTE CESAR URBANO</v>
          </cell>
        </row>
        <row r="489">
          <cell r="K489" t="str">
            <v>5853   MENDEZ CRUZ JUAN</v>
          </cell>
        </row>
        <row r="490">
          <cell r="K490" t="str">
            <v>5865   MENDOZA CRUZ JUAN JOSE</v>
          </cell>
        </row>
        <row r="491">
          <cell r="K491" t="str">
            <v>5877   MENDOZA DELGADO DANIELA</v>
          </cell>
        </row>
        <row r="492">
          <cell r="K492" t="str">
            <v>5889   MERCADIREC SA DE CV</v>
          </cell>
        </row>
        <row r="493">
          <cell r="K493" t="str">
            <v>5901   MERCADOS INNOVACION Y LOBBY MKT SA DE CV</v>
          </cell>
        </row>
        <row r="494">
          <cell r="K494" t="str">
            <v>5913   MERCADOTECNIA Y ANALISIS MERANOCC SC</v>
          </cell>
        </row>
        <row r="495">
          <cell r="K495" t="str">
            <v>5925   MERCAMETRICA EDICIONES SA</v>
          </cell>
        </row>
        <row r="496">
          <cell r="K496" t="str">
            <v>5937   MERCAPLAN CENTRAL AMERICA &amp; CARIBBEAN EX</v>
          </cell>
        </row>
        <row r="497">
          <cell r="K497" t="str">
            <v>5949   MERCASINO SA DE CV</v>
          </cell>
        </row>
        <row r="498">
          <cell r="K498" t="str">
            <v>5961   MERCOM RESEARCH SOLUTIONS SA DE CV</v>
          </cell>
        </row>
        <row r="499">
          <cell r="K499" t="str">
            <v>5973   METLIFE MEXICO SA</v>
          </cell>
        </row>
        <row r="500">
          <cell r="K500" t="str">
            <v>5985   MEXIKO Q S A G  SA  DE CV</v>
          </cell>
        </row>
        <row r="501">
          <cell r="K501" t="str">
            <v>5997   MH &amp; A MARKET RESEARCH &amp; CONSU</v>
          </cell>
        </row>
        <row r="502">
          <cell r="K502" t="str">
            <v>6009   MIGUEL ANGEL DISTRIBUCION SA</v>
          </cell>
        </row>
        <row r="503">
          <cell r="K503" t="str">
            <v>6021   MIGUEL ANGEL TREVIÑO GUTIERREZ</v>
          </cell>
        </row>
        <row r="504">
          <cell r="K504" t="str">
            <v>6033   MIGUEL ASCENCIO MENDEZ SC</v>
          </cell>
        </row>
        <row r="505">
          <cell r="K505" t="str">
            <v>6045   MILENIO DIARIO SA DE CV</v>
          </cell>
        </row>
        <row r="506">
          <cell r="K506" t="str">
            <v>6057   MILTON ALEJANDRO GONZALEZ PARRA</v>
          </cell>
        </row>
        <row r="507">
          <cell r="K507" t="str">
            <v>6069   MIX RESEARCH SA DE CV</v>
          </cell>
        </row>
        <row r="508">
          <cell r="K508" t="str">
            <v>6081   MOCTEZUMA SOLE MAYABEL</v>
          </cell>
        </row>
        <row r="509">
          <cell r="K509" t="str">
            <v>6093   MOLINA UC SYLVIA  GUADALUPE</v>
          </cell>
        </row>
        <row r="510">
          <cell r="K510" t="str">
            <v>6105   MONTAÑO GARCIA ALFONSO DANIEL</v>
          </cell>
        </row>
        <row r="511">
          <cell r="K511" t="str">
            <v>6117   MONTAÑO REYES MARIA DE LOS ANGELES</v>
          </cell>
        </row>
        <row r="512">
          <cell r="K512" t="str">
            <v>6129   MORA DIAZ LETICIA</v>
          </cell>
        </row>
        <row r="513">
          <cell r="K513" t="str">
            <v>6141   MORALES HERNANDEZ MARTHA ANGELICA</v>
          </cell>
        </row>
        <row r="514">
          <cell r="K514" t="str">
            <v>6153   MORALES IBARRA EUCARIO</v>
          </cell>
        </row>
        <row r="515">
          <cell r="K515" t="str">
            <v>6165   MORALES LUNA DIANA CAROLINA</v>
          </cell>
        </row>
        <row r="516">
          <cell r="K516" t="str">
            <v>6177   MORALES ZAMUDIO LIZBETH ANDREA</v>
          </cell>
        </row>
        <row r="517">
          <cell r="K517" t="str">
            <v>6189   MORENO  RAMIREZ ROJAS LAURA</v>
          </cell>
        </row>
        <row r="518">
          <cell r="K518" t="str">
            <v>6201   MORENO RUIZ ROSA MARIA</v>
          </cell>
        </row>
        <row r="519">
          <cell r="K519" t="str">
            <v>6213   MULLER GMORA EDWARD ELI</v>
          </cell>
        </row>
        <row r="520">
          <cell r="K520" t="str">
            <v>6225   MUNDO UNIDO TOURS SA DE CV</v>
          </cell>
        </row>
        <row r="521">
          <cell r="K521" t="str">
            <v>6237   MUÑIZ REYNA IMMER ABEL</v>
          </cell>
        </row>
        <row r="522">
          <cell r="K522" t="str">
            <v>6249   MUÑOZ ROBLES ANGELICA JAEL</v>
          </cell>
        </row>
        <row r="523">
          <cell r="K523" t="str">
            <v>6261   NATIVIDAD DE JESUS CANO MENDOZA</v>
          </cell>
        </row>
        <row r="524">
          <cell r="K524" t="str">
            <v>6273   NAVARRETE RAMIREZ LIVIER AGLAE</v>
          </cell>
        </row>
        <row r="525">
          <cell r="K525" t="str">
            <v>6285   NEGRETE RODRIGUEZ MARIA DEL ROCIO</v>
          </cell>
        </row>
        <row r="526">
          <cell r="K526" t="str">
            <v>6297   NETQUEST MEXICANA, SA DE CV</v>
          </cell>
        </row>
        <row r="527">
          <cell r="K527" t="str">
            <v>6309   NETWORK INFORMATION CENTER</v>
          </cell>
        </row>
        <row r="528">
          <cell r="K528" t="str">
            <v>6321   NEUROMARKETING SA DE CV</v>
          </cell>
        </row>
        <row r="529">
          <cell r="K529" t="str">
            <v>6333   NGORONGORO ALIMENTOS</v>
          </cell>
        </row>
        <row r="530">
          <cell r="K530" t="str">
            <v>6345   NIC MEXICO</v>
          </cell>
        </row>
        <row r="531">
          <cell r="K531" t="str">
            <v>6357   NIC MEXICO</v>
          </cell>
        </row>
        <row r="532">
          <cell r="K532" t="str">
            <v>6369   no usar</v>
          </cell>
        </row>
        <row r="533">
          <cell r="K533" t="str">
            <v>6381   NOE FUENTES AVILA</v>
          </cell>
        </row>
        <row r="534">
          <cell r="K534" t="str">
            <v>6393   NOE ROBERTO RAFAEL CAMACHO HIDALGO</v>
          </cell>
        </row>
        <row r="535">
          <cell r="K535" t="str">
            <v>6405   NORMALIZACION Y CERTIFICACION ELECTRONIC</v>
          </cell>
        </row>
        <row r="536">
          <cell r="K536" t="str">
            <v>6417   NORMAN AVILA GUADALUPE</v>
          </cell>
        </row>
        <row r="537">
          <cell r="K537" t="str">
            <v>6429   NOTARIA 180 DEL DISTRITO FEDERAL SC</v>
          </cell>
        </row>
        <row r="538">
          <cell r="K538" t="str">
            <v>6441   NOTMUSA SA DE CV</v>
          </cell>
        </row>
        <row r="539">
          <cell r="K539" t="str">
            <v>6453   NUEVA WALMART DE MEXICO SRL DE</v>
          </cell>
        </row>
        <row r="540">
          <cell r="K540" t="str">
            <v>6465   NVA TECNOLOGIA INTEGRAL EN SEGURIDAD PRI</v>
          </cell>
        </row>
        <row r="541">
          <cell r="K541" t="str">
            <v>6477   O´FARRILL CREATIVA  SA DE CV</v>
          </cell>
        </row>
        <row r="542">
          <cell r="K542" t="str">
            <v>6489   O+L STUDIO ARQUITECTURA Y DISEÑO SA CV</v>
          </cell>
        </row>
        <row r="543">
          <cell r="K543" t="str">
            <v>6501   OCEJO HUERTA MARIANA</v>
          </cell>
        </row>
        <row r="544">
          <cell r="K544" t="str">
            <v>6513   OCHOA BERMUDEZ JUAN CARLOS</v>
          </cell>
        </row>
        <row r="545">
          <cell r="K545" t="str">
            <v>6525   OCHOA PEREZ GRACIELA DIANA</v>
          </cell>
        </row>
        <row r="546">
          <cell r="K546" t="str">
            <v>6537   OFFI SYSTEM MUEBLES PARA OFICINA SA DE C</v>
          </cell>
        </row>
        <row r="547">
          <cell r="K547" t="str">
            <v>6549   OFFICE DEPOT DE MEXICO SA DE CV</v>
          </cell>
        </row>
        <row r="548">
          <cell r="K548" t="str">
            <v>6561   OFICINA DIGITAL DE FOTOCOPIADO</v>
          </cell>
        </row>
        <row r="549">
          <cell r="K549" t="str">
            <v>6573   OJEDA MARTINEZ MARLEN</v>
          </cell>
        </row>
        <row r="550">
          <cell r="K550" t="str">
            <v>6585   OJOS QUE SIENTEN AC</v>
          </cell>
        </row>
        <row r="551">
          <cell r="K551" t="str">
            <v>6597   ONLINE CAREER CENTER MEXICO SA</v>
          </cell>
        </row>
        <row r="552">
          <cell r="K552" t="str">
            <v>6609   OPENTEC SA DE CV</v>
          </cell>
        </row>
        <row r="553">
          <cell r="K553" t="str">
            <v>6621   OPERADORA AEROBOUTIQUES SA DE CV</v>
          </cell>
        </row>
        <row r="554">
          <cell r="K554" t="str">
            <v>6633   OPERADORA BAJA SHRIMP AND BEER S DE RL</v>
          </cell>
        </row>
        <row r="555">
          <cell r="K555" t="str">
            <v>6645   OPERADORA DE BIGOTES, S.A. DE C.V.</v>
          </cell>
        </row>
        <row r="556">
          <cell r="K556" t="str">
            <v>6657   OPERADORA DE FRANQUICIAS ALSEA SAPI DE C</v>
          </cell>
        </row>
        <row r="557">
          <cell r="K557" t="str">
            <v>6669   OPERADORA DE HOTELES MONFORTE, S.A DE C.</v>
          </cell>
        </row>
        <row r="558">
          <cell r="K558" t="str">
            <v>6681   OPERADORA HOTELERA CARPA SA DE CV</v>
          </cell>
        </row>
        <row r="559">
          <cell r="K559" t="str">
            <v>6693   OPERADORA HOTELERA NOVA SA DE CV</v>
          </cell>
        </row>
        <row r="560">
          <cell r="K560" t="str">
            <v>6705   OPERADORA OMX SA DE CV</v>
          </cell>
        </row>
        <row r="561">
          <cell r="K561" t="str">
            <v>6717   OPERADORA VIPS S DE RL DE CV</v>
          </cell>
        </row>
        <row r="562">
          <cell r="K562" t="str">
            <v>6729   OPERADORA Y DESARROLLADORA DE SOFTWARE S</v>
          </cell>
        </row>
        <row r="563">
          <cell r="K563" t="str">
            <v>6741   OPERADORA Y PROCESADORA DE PRODUCTOS DE</v>
          </cell>
        </row>
        <row r="564">
          <cell r="K564" t="str">
            <v>6753   ORDAZ GONZALEZ OSCAR</v>
          </cell>
        </row>
        <row r="565">
          <cell r="K565" t="str">
            <v>6765   ORGANIZACION HOTELTUR (HOLIDAY INN)</v>
          </cell>
        </row>
        <row r="566">
          <cell r="K566" t="str">
            <v>6777   ORGANIZACION SALNI SA DE CV</v>
          </cell>
        </row>
        <row r="567">
          <cell r="K567" t="str">
            <v>6789   OROZCO ARELLANO CELIA</v>
          </cell>
        </row>
        <row r="568">
          <cell r="K568" t="str">
            <v>6801   OROZCO GOMEZ LETICIA</v>
          </cell>
        </row>
        <row r="569">
          <cell r="K569" t="str">
            <v>6813   ORTEGA JIMENEZ MARIBEL</v>
          </cell>
        </row>
        <row r="570">
          <cell r="K570" t="str">
            <v>6825   ORTIGOZA BOCANEGRA MANUEL</v>
          </cell>
        </row>
        <row r="571">
          <cell r="K571" t="str">
            <v>6837   ORTIZ HERNANDEZ KENIA</v>
          </cell>
        </row>
        <row r="572">
          <cell r="K572" t="str">
            <v>6849   ORTIZ LOBATON JUAN MANUEL</v>
          </cell>
        </row>
        <row r="573">
          <cell r="K573" t="str">
            <v>6861   PAEZ RAMIREZ NADIA</v>
          </cell>
        </row>
        <row r="574">
          <cell r="K574" t="str">
            <v>6873   PALOMINO FLORES KARLA DENISSE</v>
          </cell>
        </row>
        <row r="575">
          <cell r="K575" t="str">
            <v>6885   PAMELA RUBIO ZUÑIGA</v>
          </cell>
        </row>
        <row r="576">
          <cell r="K576" t="str">
            <v>6897   PAMTOS SA DE CV</v>
          </cell>
        </row>
        <row r="577">
          <cell r="K577" t="str">
            <v>6909   PANTOJA ALCANTAR JUAN MANUEL</v>
          </cell>
        </row>
        <row r="578">
          <cell r="K578" t="str">
            <v>6921   PAPEIGH &amp; CO SA  DE CV</v>
          </cell>
        </row>
        <row r="579">
          <cell r="K579" t="str">
            <v>6933   PAPELERA PROGRESO SA DE CV</v>
          </cell>
        </row>
        <row r="580">
          <cell r="K580" t="str">
            <v>6945   PAPELERA SANDOVAL SA DE CV</v>
          </cell>
        </row>
        <row r="581">
          <cell r="K581" t="str">
            <v>6957   PAPELERIA MIGUEL A MATRIZ MEXICO</v>
          </cell>
        </row>
        <row r="582">
          <cell r="K582" t="str">
            <v>6969   PATRICIA MARTINEZ GONZALEZ</v>
          </cell>
        </row>
        <row r="583">
          <cell r="K583" t="str">
            <v>6981   PATRICIO ALVAREZ TOSTADO RODRIGUEZ</v>
          </cell>
        </row>
        <row r="584">
          <cell r="K584" t="str">
            <v>6993   PEGASO GLOBAL SA DE CV</v>
          </cell>
        </row>
        <row r="585">
          <cell r="K585" t="str">
            <v>7005   PEGASO LOGISTIC SA DE CV</v>
          </cell>
        </row>
        <row r="586">
          <cell r="K586" t="str">
            <v>7017   PEGASO PCS SA DE CV</v>
          </cell>
        </row>
        <row r="587">
          <cell r="K587" t="str">
            <v>7029   PELAEZ MACHORRO JOSE ALBERTO</v>
          </cell>
        </row>
        <row r="588">
          <cell r="K588" t="str">
            <v>7041   PERALTA JIMENEZ Y ASOCIADOS SC</v>
          </cell>
        </row>
        <row r="589">
          <cell r="K589" t="str">
            <v>7053   PEREA ORTIZ OSCAR</v>
          </cell>
        </row>
        <row r="590">
          <cell r="K590" t="str">
            <v>7065   PEREZ GARCIA CESAR RANFERI</v>
          </cell>
        </row>
        <row r="591">
          <cell r="K591" t="str">
            <v>7077   PEREZ ORRELING LUCIA GUADALUPE</v>
          </cell>
        </row>
        <row r="592">
          <cell r="K592" t="str">
            <v>7089   PHARMA PLUS SA DE CV</v>
          </cell>
        </row>
        <row r="593">
          <cell r="K593" t="str">
            <v>7101   PIENSA EN BITS SA DE CV</v>
          </cell>
        </row>
        <row r="594">
          <cell r="K594" t="str">
            <v>7113   PINEDA CASTILLO ARMANDO</v>
          </cell>
        </row>
        <row r="595">
          <cell r="K595" t="str">
            <v>7125   PINEDA GLORIA FERNANDO</v>
          </cell>
        </row>
        <row r="596">
          <cell r="K596" t="str">
            <v>7137   PINTURAS MARAVILLAS SA DE CV</v>
          </cell>
        </row>
        <row r="597">
          <cell r="K597" t="str">
            <v>7149   PIÑA SERRATOS MARIA DE JESUS</v>
          </cell>
        </row>
        <row r="598">
          <cell r="K598" t="str">
            <v>7161   PIÑUELAS ZAPATA IANN OMAR</v>
          </cell>
        </row>
        <row r="599">
          <cell r="K599" t="str">
            <v>7173   PLAN P SA DE CV</v>
          </cell>
        </row>
        <row r="600">
          <cell r="K600" t="str">
            <v>7185   PODOLSKY ZYBERSZTAJN ADA</v>
          </cell>
        </row>
        <row r="601">
          <cell r="K601" t="str">
            <v>7197   POLIPROPILENO EMPAQUE Y PUBLICIDAD SA DE</v>
          </cell>
        </row>
        <row r="602">
          <cell r="K602" t="str">
            <v>7209   PONCE BAUTISTA  ISRAEL</v>
          </cell>
        </row>
        <row r="603">
          <cell r="K603" t="str">
            <v>7221   PONCE DE LEON ESTEVEZ DARINKA POLET</v>
          </cell>
        </row>
        <row r="604">
          <cell r="K604" t="str">
            <v>7233   PONCE VARELA CRISTINA</v>
          </cell>
        </row>
        <row r="605">
          <cell r="K605" t="str">
            <v>7245   PORFIRIO HERNANDEZ LIBERIO</v>
          </cell>
        </row>
        <row r="606">
          <cell r="K606" t="str">
            <v>7257   PORTAFOLIO DE NEGOCIOS SA DE CV</v>
          </cell>
        </row>
        <row r="607">
          <cell r="K607" t="str">
            <v>7269   POSADAS PACHECO ALEJANDRO</v>
          </cell>
        </row>
        <row r="608">
          <cell r="K608" t="str">
            <v>7281   PRADO RIVERA ELDA EUGENIA</v>
          </cell>
        </row>
        <row r="609">
          <cell r="K609" t="str">
            <v>7293   PRESTACIONES UNIVERSALES SA DE CV</v>
          </cell>
        </row>
        <row r="610">
          <cell r="K610" t="str">
            <v>7305   PROAMEXICO CONSULTING SA DE CV</v>
          </cell>
        </row>
        <row r="611">
          <cell r="K611" t="str">
            <v>7317   PROCABLES DE MEXICO, S. DE R.L. DE C.V.</v>
          </cell>
        </row>
        <row r="612">
          <cell r="K612" t="str">
            <v>7329   PROCESADORES Y PARTES EN RETAIL SA DE CV</v>
          </cell>
        </row>
        <row r="613">
          <cell r="K613" t="str">
            <v>7341   PROCESADORES Y PARTES SA DE CV</v>
          </cell>
        </row>
        <row r="614">
          <cell r="K614" t="str">
            <v>7353   PRODUCTOS MEDELLIN SA DE CV</v>
          </cell>
        </row>
        <row r="615">
          <cell r="K615" t="str">
            <v>7365   PROFILES FIELDWORK AND LOGISTIC MARKETIN</v>
          </cell>
        </row>
        <row r="616">
          <cell r="K616" t="str">
            <v>7377   PROMOCOMA</v>
          </cell>
        </row>
        <row r="617">
          <cell r="K617" t="str">
            <v>7389   PROMOTECNIA DE OCCIDENTE SA CV</v>
          </cell>
        </row>
        <row r="618">
          <cell r="K618" t="str">
            <v>7401   PROVEEDORES UBER</v>
          </cell>
        </row>
        <row r="619">
          <cell r="K619" t="str">
            <v>7413   PROVEEDORES VARIOS</v>
          </cell>
        </row>
        <row r="620">
          <cell r="K620" t="str">
            <v>7425   PROYECCION EN RENTA  SC</v>
          </cell>
        </row>
        <row r="621">
          <cell r="K621" t="str">
            <v>7437   PROYECTOS COLORMEX SA DE CV</v>
          </cell>
        </row>
        <row r="622">
          <cell r="K622" t="str">
            <v>7449   PSKAD SA DE CV</v>
          </cell>
        </row>
        <row r="623">
          <cell r="K623" t="str">
            <v>7461   PUENTE AMADOR GUSTAVO</v>
          </cell>
        </row>
        <row r="624">
          <cell r="K624" t="str">
            <v>7473   PULSO RESEARCH SA  DE CV</v>
          </cell>
        </row>
        <row r="625">
          <cell r="K625" t="str">
            <v>7485   PYSAAR  SA DE CV</v>
          </cell>
        </row>
        <row r="626">
          <cell r="K626" t="str">
            <v>7497   QMA SC</v>
          </cell>
        </row>
        <row r="627">
          <cell r="K627" t="str">
            <v>7509   QMA, S.C.</v>
          </cell>
        </row>
        <row r="628">
          <cell r="K628" t="str">
            <v>7521   QUALITAS COMPAÑIA DE SEGUROS SA DE CV</v>
          </cell>
        </row>
        <row r="629">
          <cell r="K629" t="str">
            <v>7533   QUEZADA LOPEZ RAYMUNDO</v>
          </cell>
        </row>
        <row r="630">
          <cell r="K630" t="str">
            <v>7545   RACI RAC COMERCIALIZADORA</v>
          </cell>
        </row>
        <row r="631">
          <cell r="K631" t="str">
            <v>7557   RADIO SHACK DE MEXICO SA DE CV</v>
          </cell>
        </row>
        <row r="632">
          <cell r="K632" t="str">
            <v>7569   RADIOMOVIL DIPSA  SA  DE CV</v>
          </cell>
        </row>
        <row r="633">
          <cell r="K633" t="str">
            <v>7581   RAMIREZ JIMENEZ HILBERT</v>
          </cell>
        </row>
        <row r="634">
          <cell r="K634" t="str">
            <v>7593   RAMIREZ MOSCOSO ROSA MARIA</v>
          </cell>
        </row>
        <row r="635">
          <cell r="K635" t="str">
            <v>7605   RAMIREZ NAJERA CARLOS</v>
          </cell>
        </row>
        <row r="636">
          <cell r="K636" t="str">
            <v>7617   RAMIREZ RAMIREZ VLADIMIR</v>
          </cell>
        </row>
        <row r="637">
          <cell r="K637" t="str">
            <v>7629   RAMOS LANDAGARAY ANSELMO</v>
          </cell>
        </row>
        <row r="638">
          <cell r="K638" t="str">
            <v>7641   RAUL ABRAHAM RODRIGUEZ BALDERAS</v>
          </cell>
        </row>
        <row r="639">
          <cell r="K639" t="str">
            <v>7653   REAL VILLACORONA ANA PAULA</v>
          </cell>
        </row>
        <row r="640">
          <cell r="K640" t="str">
            <v>7665   RECIO FRANCO FRANCISCO</v>
          </cell>
        </row>
        <row r="641">
          <cell r="K641" t="str">
            <v>7677   REDES ARCOS Y NODOS SAPI</v>
          </cell>
        </row>
        <row r="642">
          <cell r="K642" t="str">
            <v>7689   REFACCIONES MERETI SA DE CV</v>
          </cell>
        </row>
        <row r="643">
          <cell r="K643" t="str">
            <v>7701   REGISTRO EXPRESS Y CONVENCIONES SA DE CV</v>
          </cell>
        </row>
        <row r="644">
          <cell r="K644" t="str">
            <v>7713   REMODELACIONES DEL VILLAR S DE RL DE CV</v>
          </cell>
        </row>
        <row r="645">
          <cell r="K645" t="str">
            <v>7725   REPARTO OPORTUNO DE PUBLICACIONES SA</v>
          </cell>
        </row>
        <row r="646">
          <cell r="K646" t="str">
            <v>7737   RESEARCH NOW MEXICO S DE RL DE CV</v>
          </cell>
        </row>
        <row r="647">
          <cell r="K647" t="str">
            <v>7749   RESTAURANTES SAFI SA DE CV</v>
          </cell>
        </row>
        <row r="648">
          <cell r="K648" t="str">
            <v>7761   RESTAURANTES TOKS SA DE CV</v>
          </cell>
        </row>
        <row r="649">
          <cell r="K649" t="str">
            <v>7773   RESTAURANTES VPN SAPI DE CV</v>
          </cell>
        </row>
        <row r="650">
          <cell r="K650" t="str">
            <v>7785   REYES ASSAF CARLOS ARTURO</v>
          </cell>
        </row>
        <row r="651">
          <cell r="K651" t="str">
            <v>7797   REYES CRUZ FERNANDO VICENTE</v>
          </cell>
        </row>
        <row r="652">
          <cell r="K652" t="str">
            <v>7809   REYNA CAMPILLO JUAN CARLOS</v>
          </cell>
        </row>
        <row r="653">
          <cell r="K653" t="str">
            <v>7821   REYNA GUTIERREZ JORGE ARMANDO</v>
          </cell>
        </row>
        <row r="654">
          <cell r="K654" t="str">
            <v>7833   REYNORAM  S  DE RL  DE CV</v>
          </cell>
        </row>
        <row r="655">
          <cell r="K655" t="str">
            <v>7845   RICARDO TOVAR MONTES</v>
          </cell>
        </row>
        <row r="656">
          <cell r="K656" t="str">
            <v>7857   RIVERA CHICO REBECA ALEJANDRA</v>
          </cell>
        </row>
        <row r="657">
          <cell r="K657" t="str">
            <v>7869   RIVERA SANTOS GUADALUPE</v>
          </cell>
        </row>
        <row r="658">
          <cell r="K658" t="str">
            <v>7881   RIVERA VALDEZ GEORGINA</v>
          </cell>
        </row>
        <row r="659">
          <cell r="K659" t="str">
            <v>7893   RIVERA VALDEZ GEORGINA</v>
          </cell>
        </row>
        <row r="660">
          <cell r="K660" t="str">
            <v>7905   ROBLES GUERRA MARTIN</v>
          </cell>
        </row>
        <row r="661">
          <cell r="K661" t="str">
            <v>7917   ROBLES MALDONADO ELDA GUDELIA</v>
          </cell>
        </row>
        <row r="662">
          <cell r="K662" t="str">
            <v>7929   RODRIGUEZ ANDRADE JUAN</v>
          </cell>
        </row>
        <row r="663">
          <cell r="K663" t="str">
            <v>7941   RODRIGUEZ ESPINOZA LUIS FERNANDO</v>
          </cell>
        </row>
        <row r="664">
          <cell r="K664" t="str">
            <v>7953   ROES ABOGADOS Y CONSULTORES SC</v>
          </cell>
        </row>
        <row r="665">
          <cell r="K665" t="str">
            <v>7965   ROGELIO SU GARCIA</v>
          </cell>
        </row>
        <row r="666">
          <cell r="K666" t="str">
            <v>7977   ROJAS MURILLO RAFAEL</v>
          </cell>
        </row>
        <row r="667">
          <cell r="K667" t="str">
            <v>7989   ROJAS RUBIO ELVIA ELISA</v>
          </cell>
        </row>
        <row r="668">
          <cell r="K668" t="str">
            <v>8001   ROJI &amp; ROJI SC</v>
          </cell>
        </row>
        <row r="669">
          <cell r="K669" t="str">
            <v>8013   ROOK SOLUTIONS INC</v>
          </cell>
        </row>
        <row r="670">
          <cell r="K670" t="str">
            <v>8025   RS ASESORES LEGALES EMPRESARIALES</v>
          </cell>
        </row>
        <row r="671">
          <cell r="K671" t="str">
            <v>8037   RUBIO BARRIOS ARACELI</v>
          </cell>
        </row>
        <row r="672">
          <cell r="K672" t="str">
            <v>8049   RUFINO GONZALEZ BEATRIZ ADRIANA</v>
          </cell>
        </row>
        <row r="673">
          <cell r="K673" t="str">
            <v>8061   RUIZ FERNANDEZ JAIME</v>
          </cell>
        </row>
        <row r="674">
          <cell r="K674" t="str">
            <v>8073   RUIZ MENDOZA ELIZABETH</v>
          </cell>
        </row>
        <row r="675">
          <cell r="K675" t="str">
            <v>8085   RUIZ TISCAREÑO SALVADOR</v>
          </cell>
        </row>
        <row r="676">
          <cell r="K676" t="str">
            <v>8097   RUSS ESCALONA JASFIR</v>
          </cell>
        </row>
        <row r="677">
          <cell r="K677" t="str">
            <v>8109   SABOLA SC</v>
          </cell>
        </row>
        <row r="678">
          <cell r="K678" t="str">
            <v>8121   SACMEX</v>
          </cell>
        </row>
        <row r="679">
          <cell r="K679" t="str">
            <v>8133   SALAS MANCINAS MARIA ESPERANZA</v>
          </cell>
        </row>
        <row r="680">
          <cell r="K680" t="str">
            <v>8145   SAN MARTIN Y PIZARRO</v>
          </cell>
        </row>
        <row r="681">
          <cell r="K681" t="str">
            <v>8157   SANBORN HERMANOS SA</v>
          </cell>
        </row>
        <row r="682">
          <cell r="K682" t="str">
            <v>8169   SANCHEZ OYARVIDE ENRIQUE</v>
          </cell>
        </row>
        <row r="683">
          <cell r="K683" t="str">
            <v>8181   SANTIAGO TINOCO YESSICA JOANA</v>
          </cell>
        </row>
        <row r="684">
          <cell r="K684" t="str">
            <v>8193   SARRE FASEN ROSALINDA ANDREA</v>
          </cell>
        </row>
        <row r="685">
          <cell r="K685" t="str">
            <v>8205   SAS INSTITUTE S DE RL DE CV</v>
          </cell>
        </row>
        <row r="686">
          <cell r="K686" t="str">
            <v>8217   SAWTOOTH SOFTWARE INC</v>
          </cell>
        </row>
        <row r="687">
          <cell r="K687" t="str">
            <v>8229   SC MARKETING SA DE CV</v>
          </cell>
        </row>
        <row r="688">
          <cell r="K688" t="str">
            <v>8241   SCM PAQUETERIA SA DE CV</v>
          </cell>
        </row>
        <row r="689">
          <cell r="K689" t="str">
            <v>8253   SEARS OPERADORA MEXICO SA DE CV</v>
          </cell>
        </row>
        <row r="690">
          <cell r="K690" t="str">
            <v>8265   SECCION 2 DE LA FTDF DE LA CTM</v>
          </cell>
        </row>
        <row r="691">
          <cell r="K691" t="str">
            <v>8277   SECRETARIA DE FINANZAS Y TESORERIA GENER</v>
          </cell>
        </row>
        <row r="692">
          <cell r="K692" t="str">
            <v>8289   SECUNDINO VAZQUEZ ERASTO</v>
          </cell>
        </row>
        <row r="693">
          <cell r="K693" t="str">
            <v>8301   SEGUROS BANORTE GENERALI SA CV</v>
          </cell>
        </row>
        <row r="694">
          <cell r="K694" t="str">
            <v>8313   SEGUROS BBVA BANCOMER SA DE CV</v>
          </cell>
        </row>
        <row r="695">
          <cell r="K695" t="str">
            <v>8325   SEGUROS BBVA BANCOMER SA DE CV</v>
          </cell>
        </row>
        <row r="696">
          <cell r="K696" t="str">
            <v>8337   SERVICES CONNECTION SA DE CV</v>
          </cell>
        </row>
        <row r="697">
          <cell r="K697" t="str">
            <v>8349   SERVICIO META SA DE CV</v>
          </cell>
        </row>
        <row r="698">
          <cell r="K698" t="str">
            <v>8361   SERVICIOS DE AGUA Y DRENAJE MTY</v>
          </cell>
        </row>
        <row r="699">
          <cell r="K699" t="str">
            <v>8373   SERVICIOS DE INGENIERIA, AUTOMATIZACION</v>
          </cell>
        </row>
        <row r="700">
          <cell r="K700" t="str">
            <v>8385   SERVICIOS DE INTELIGENCIA Y ESTRATEGIA D</v>
          </cell>
        </row>
        <row r="701">
          <cell r="K701" t="str">
            <v>8397   SERVICIOS DE MANTENIMIENTO E INSTALACION</v>
          </cell>
        </row>
        <row r="702">
          <cell r="K702" t="str">
            <v>8409   SERVICIOS INSTITUCIONALES CHL</v>
          </cell>
        </row>
        <row r="703">
          <cell r="K703" t="str">
            <v>8421   SERVICIOS PENINSULARES DE MERCADOTECNIA</v>
          </cell>
        </row>
        <row r="704">
          <cell r="K704" t="str">
            <v>8433   SESMA ZAZUETA ISRAEL ALEJANDRO</v>
          </cell>
        </row>
        <row r="705">
          <cell r="K705" t="str">
            <v>8445   SHALOM 73  SA DE CV</v>
          </cell>
        </row>
        <row r="706">
          <cell r="K706" t="str">
            <v>8457   SID MERCADOTECNIA Y OPINION SC</v>
          </cell>
        </row>
        <row r="707">
          <cell r="K707" t="str">
            <v>8469   SILVERA SASSON MARCOS</v>
          </cell>
        </row>
        <row r="708">
          <cell r="K708" t="str">
            <v>8481   SISTEMA INTERMUNICIPAL PARA LOS SERVICIO</v>
          </cell>
        </row>
        <row r="709">
          <cell r="K709" t="str">
            <v>8493   SISTEMAS DE INFORMACION GEOGRAFICA SA DE</v>
          </cell>
        </row>
        <row r="710">
          <cell r="K710" t="str">
            <v>8505   SISTEMAS Y TECNOLOGIA PROFECIONAL SA DE</v>
          </cell>
        </row>
        <row r="711">
          <cell r="K711" t="str">
            <v>8517   SMARTSALES</v>
          </cell>
        </row>
        <row r="712">
          <cell r="K712" t="str">
            <v>8529   SMITH &amp; IBARRA INTERNACIONAL SA DE CV</v>
          </cell>
        </row>
        <row r="713">
          <cell r="K713" t="str">
            <v>8541   SOCIEDAD UNIVERSAL MULTIDISCIPLINARIA</v>
          </cell>
        </row>
        <row r="714">
          <cell r="K714" t="str">
            <v>8553   SODEXO MOTIVATION SOLUTIONS ME</v>
          </cell>
        </row>
        <row r="715">
          <cell r="K715" t="str">
            <v>8565   SOLDEVILA SUAREZ DEL REAL MARIA</v>
          </cell>
        </row>
        <row r="716">
          <cell r="K716" t="str">
            <v>8577   SOLIS FIGUEROA MIREYA</v>
          </cell>
        </row>
        <row r="717">
          <cell r="K717" t="str">
            <v>8589   SOLTAR IMPRESORES SA DE CV</v>
          </cell>
        </row>
        <row r="718">
          <cell r="K718" t="str">
            <v>8601   SOLUCION A PROBLEMAS HUMANOS SC</v>
          </cell>
        </row>
        <row r="719">
          <cell r="K719" t="str">
            <v>8613   SOLUCION CIBERNETICA CORPORATIVA SA DE C</v>
          </cell>
        </row>
        <row r="720">
          <cell r="K720" t="str">
            <v>8625   SOLUCIONES ESTRATEGICAS EN MER</v>
          </cell>
        </row>
        <row r="721">
          <cell r="K721" t="str">
            <v>8637   SOLUCIONES TURISTICAS AVANZADAS SA DE CV</v>
          </cell>
        </row>
        <row r="722">
          <cell r="K722" t="str">
            <v>8649   SONY DE MEXICO SA DE CV</v>
          </cell>
        </row>
        <row r="723">
          <cell r="K723" t="str">
            <v>8661   SOPORTE DE ENERGIA E INSTALACI</v>
          </cell>
        </row>
        <row r="724">
          <cell r="K724" t="str">
            <v>8673   SORYUSHON CONSULTING GROUP SA DE CV</v>
          </cell>
        </row>
        <row r="725">
          <cell r="K725" t="str">
            <v>8685   SPADA DAVALOS CONSTANZA</v>
          </cell>
        </row>
        <row r="726">
          <cell r="K726" t="str">
            <v>8697   SPSS MEXICO SA DE CV</v>
          </cell>
        </row>
        <row r="727">
          <cell r="K727" t="str">
            <v>8709   STEAK HOUSE DEL CARIBE, S.A. DE C.V.</v>
          </cell>
        </row>
        <row r="728">
          <cell r="K728" t="str">
            <v>8721   STOCKSUR  MEXICO SA  DE CV</v>
          </cell>
        </row>
        <row r="729">
          <cell r="K729" t="str">
            <v>8733   STOCKSUR  MEXICO SA  DE CV</v>
          </cell>
        </row>
        <row r="730">
          <cell r="K730" t="str">
            <v>8745   STRATEGA SERVICIOS INTEGRADOS DE MERCADO</v>
          </cell>
        </row>
        <row r="731">
          <cell r="K731" t="str">
            <v>8757   STRATEGOS LOS PROFESIONALES DE LA ESTRAT</v>
          </cell>
        </row>
        <row r="732">
          <cell r="K732" t="str">
            <v>8769   SUMINISTROS ESPARTA SA DE CV</v>
          </cell>
        </row>
        <row r="733">
          <cell r="K733" t="str">
            <v>8781   SURVERY SAMPLING SPAIN S.L.</v>
          </cell>
        </row>
        <row r="734">
          <cell r="K734" t="str">
            <v>8793   SYLVIA ABIGAIL MALDONADO TORO</v>
          </cell>
        </row>
        <row r="735">
          <cell r="K735" t="str">
            <v>8805   TALENTED PARTNERS SA DE CV</v>
          </cell>
        </row>
        <row r="736">
          <cell r="K736" t="str">
            <v>8817   TAM LINEAS AEREAS,S.A.</v>
          </cell>
        </row>
        <row r="737">
          <cell r="K737" t="str">
            <v>8829   TAXISTAS AGREMIADOS PARA EL SERVICIO DE</v>
          </cell>
        </row>
        <row r="738">
          <cell r="K738" t="str">
            <v>8841   TE RESUELVE Y COMUNICA SA DE C</v>
          </cell>
        </row>
        <row r="739">
          <cell r="K739" t="str">
            <v>8853   TECHNO FLEXIBLES S A DE CV</v>
          </cell>
        </row>
        <row r="740">
          <cell r="K740" t="str">
            <v>8865   TECNICOS ENCUESTADORES DE CAMPO SA DE CV</v>
          </cell>
        </row>
        <row r="741">
          <cell r="K741" t="str">
            <v>8877   TECNOCENT SA DE CV</v>
          </cell>
        </row>
        <row r="742">
          <cell r="K742" t="str">
            <v>8889   TELEFONOS DE MEXICO  S A B DE</v>
          </cell>
        </row>
        <row r="743">
          <cell r="K743" t="str">
            <v>8901   TESORERIA DEL GOBIERNO DEL DF</v>
          </cell>
        </row>
        <row r="744">
          <cell r="K744" t="str">
            <v>8913   THE WORD COMPANY  SC</v>
          </cell>
        </row>
        <row r="745">
          <cell r="K745" t="str">
            <v>8925   TIENDAS CHEDRAUI SA DE CV</v>
          </cell>
        </row>
        <row r="746">
          <cell r="K746" t="str">
            <v>8937   TIENDAS COMERCIAL MEXICANA SA DE CV</v>
          </cell>
        </row>
        <row r="747">
          <cell r="K747" t="str">
            <v>8949   TIENDAS EXTRAS SA DE CV</v>
          </cell>
        </row>
        <row r="748">
          <cell r="K748" t="str">
            <v>8961   TIENDAS SORIANA SA DE CV</v>
          </cell>
        </row>
        <row r="749">
          <cell r="K749" t="str">
            <v>8973   TNP TRADING SA DE CV</v>
          </cell>
        </row>
        <row r="750">
          <cell r="K750" t="str">
            <v>8985   TODAY DON'T GIVE UP SA. DE CV</v>
          </cell>
        </row>
        <row r="751">
          <cell r="K751" t="str">
            <v>8997   TOLEDO OROPEZA MIGUEL</v>
          </cell>
        </row>
        <row r="752">
          <cell r="K752" t="str">
            <v>9009   TOPLEVEL MARKETING RESEARCH</v>
          </cell>
        </row>
        <row r="753">
          <cell r="K753" t="str">
            <v>9021   TORRES SAAVEDRA JOSE GUSTAVO</v>
          </cell>
        </row>
        <row r="754">
          <cell r="K754" t="str">
            <v>9033   TORRES SILVA MARIA TERESA DE JESUS</v>
          </cell>
        </row>
        <row r="755">
          <cell r="K755" t="str">
            <v>9045   TORRLEY Y ASOCIADOS SC</v>
          </cell>
        </row>
        <row r="756">
          <cell r="K756" t="str">
            <v>9057   TRABAJO VALOR E INTEGRIDAD</v>
          </cell>
        </row>
        <row r="757">
          <cell r="K757" t="str">
            <v>9069   TRAVEL CANCUN</v>
          </cell>
        </row>
        <row r="758">
          <cell r="K758" t="str">
            <v>9081   TRAYECTO INFORMATIVO S A P I DE CV</v>
          </cell>
        </row>
        <row r="759">
          <cell r="K759" t="str">
            <v>9093   TURISMO PERSAL, S.A. DE C.V.</v>
          </cell>
        </row>
        <row r="760">
          <cell r="K760" t="str">
            <v>9105   UGALDE CORTES GUADALUPE</v>
          </cell>
        </row>
        <row r="761">
          <cell r="K761" t="str">
            <v>9117   UICAB MAY CARLOS FABIAN IGNACIO</v>
          </cell>
        </row>
        <row r="762">
          <cell r="K762" t="str">
            <v>9129   UNIMER S.A.</v>
          </cell>
        </row>
        <row r="763">
          <cell r="K763" t="str">
            <v>9141   UNIVERSIDAD MEXICANA PLANTEL CENTRAL SC</v>
          </cell>
        </row>
        <row r="764">
          <cell r="K764" t="str">
            <v>9153   UNIVERSIDAD NACIONAL AUTONOMA</v>
          </cell>
        </row>
        <row r="765">
          <cell r="K765" t="str">
            <v>9165   URDAPILLETA ALTAMIRANO JORGE</v>
          </cell>
        </row>
        <row r="766">
          <cell r="K766" t="str">
            <v>9177   VACA LOPEZ ARMANDO</v>
          </cell>
        </row>
        <row r="767">
          <cell r="K767" t="str">
            <v>9189   VALENZUELA DE DIOS JOSE ANTONIO</v>
          </cell>
        </row>
        <row r="768">
          <cell r="K768" t="str">
            <v>9201   VALENZUELA VALDIVIA MA. GUADALUPE</v>
          </cell>
        </row>
        <row r="769">
          <cell r="K769" t="str">
            <v>9213   VALERO PEREZ VARGAS ALEJANDRA</v>
          </cell>
        </row>
        <row r="770">
          <cell r="K770" t="str">
            <v>9225   VARGAS ANAYA MIRIAM</v>
          </cell>
        </row>
        <row r="771">
          <cell r="K771" t="str">
            <v>9237   VARGAS CAÑADA JUAN ANDRES</v>
          </cell>
        </row>
        <row r="772">
          <cell r="K772" t="str">
            <v>9249   VAZQUEZ GARCIA JORGE</v>
          </cell>
        </row>
        <row r="773">
          <cell r="K773" t="str">
            <v>9261   VAZQUEZ MEDINA MARIA DE LOS ANGELES</v>
          </cell>
        </row>
        <row r="774">
          <cell r="K774" t="str">
            <v>9273   VAZQUEZ PALACIOS FERNANDO</v>
          </cell>
        </row>
        <row r="775">
          <cell r="K775" t="str">
            <v>9285   VEGA MOLINA JOSE MARIO</v>
          </cell>
        </row>
        <row r="776">
          <cell r="K776" t="str">
            <v>9297   VELAZQUEZ GONZALEZ ALEJANDRO ULISES</v>
          </cell>
        </row>
        <row r="777">
          <cell r="K777" t="str">
            <v>9309   VELAZQUEZ MIRANDA OLGA MANUELA</v>
          </cell>
        </row>
        <row r="778">
          <cell r="K778" t="str">
            <v>9321   VELAZQUEZ SERRATOS JOSE ROBERTO</v>
          </cell>
        </row>
        <row r="779">
          <cell r="K779" t="str">
            <v>9333   VERA VOX SAS</v>
          </cell>
        </row>
        <row r="780">
          <cell r="K780" t="str">
            <v>9345   VERASTEGUI CORONADO SERGIO</v>
          </cell>
        </row>
        <row r="781">
          <cell r="K781" t="str">
            <v>9357   VIAJES EL CORTE INGLES SA DE CV</v>
          </cell>
        </row>
        <row r="782">
          <cell r="K782" t="str">
            <v>9369   VILA FARFAN PATRICIA</v>
          </cell>
        </row>
        <row r="783">
          <cell r="K783" t="str">
            <v>9381   VILLAREAL DE LA ROSA MA. MAYELA</v>
          </cell>
        </row>
        <row r="784">
          <cell r="K784" t="str">
            <v>9393   VILLEGAS CAÑAS GABRIELA</v>
          </cell>
        </row>
        <row r="785">
          <cell r="K785" t="str">
            <v>9405   VILLEGAS CASTRO HECTOR</v>
          </cell>
        </row>
        <row r="786">
          <cell r="K786" t="str">
            <v>9417   VILLELA GARCIA MARIO HECTOR</v>
          </cell>
        </row>
        <row r="787">
          <cell r="K787" t="str">
            <v>9429   VIOLETA LOPEZ ANGLE</v>
          </cell>
        </row>
        <row r="788">
          <cell r="K788" t="str">
            <v>9441   VISION Y PROSPECTIVA SC</v>
          </cell>
        </row>
        <row r="789">
          <cell r="K789" t="str">
            <v>9453   VITA INVERSIONES Y MERCADEO S A S</v>
          </cell>
        </row>
        <row r="790">
          <cell r="K790" t="str">
            <v>9465   VOLKSWAGEN LEASING SA DE CV</v>
          </cell>
        </row>
        <row r="791">
          <cell r="K791" t="str">
            <v>9477   WALDOS  DOLAR MART DE MEXICO S DE RL CV</v>
          </cell>
        </row>
        <row r="792">
          <cell r="K792" t="str">
            <v>9489   WALLE CELIS ALEJANDRO</v>
          </cell>
        </row>
        <row r="793">
          <cell r="K793" t="str">
            <v>9501   WATSON MARRON ANTONIO</v>
          </cell>
        </row>
        <row r="794">
          <cell r="K794" t="str">
            <v>9513   WATSON VALERO VALERIA</v>
          </cell>
        </row>
        <row r="795">
          <cell r="K795" t="str">
            <v>9525   WMC Y ASOCIADOS SA DE CV</v>
          </cell>
        </row>
        <row r="796">
          <cell r="K796" t="str">
            <v>9537   WOODSIDE WOODS JARRET JULIAN</v>
          </cell>
        </row>
        <row r="797">
          <cell r="K797" t="str">
            <v>9549   WORDPAR TRADUCCIONES SC</v>
          </cell>
        </row>
        <row r="798">
          <cell r="K798" t="str">
            <v>9561   X</v>
          </cell>
        </row>
        <row r="799">
          <cell r="K799" t="str">
            <v>9573   X</v>
          </cell>
        </row>
        <row r="800">
          <cell r="K800" t="str">
            <v>9585   X</v>
          </cell>
        </row>
        <row r="801">
          <cell r="K801" t="str">
            <v>9597   YORKER SA DE CV</v>
          </cell>
        </row>
        <row r="802">
          <cell r="K802" t="str">
            <v>9609   YUMI MACEDA RAMIREZ</v>
          </cell>
        </row>
        <row r="803">
          <cell r="K803" t="str">
            <v>9621   Z PEOPLE SC</v>
          </cell>
        </row>
        <row r="804">
          <cell r="K804" t="str">
            <v>9633   ZAMORA GONZALEZ MARTHA</v>
          </cell>
        </row>
        <row r="805">
          <cell r="K805" t="str">
            <v>9645   ZOOM CONSULTORA S R L</v>
          </cell>
        </row>
        <row r="806">
          <cell r="K806" t="str">
            <v>9657   ZTUDIOS MAROJICK SC</v>
          </cell>
        </row>
        <row r="807">
          <cell r="K807" t="str">
            <v>9669   ZUÑIGA HERNANDEZ ALBERTO</v>
          </cell>
        </row>
        <row r="997">
          <cell r="T997" t="str">
            <v>insuficiente</v>
          </cell>
        </row>
        <row r="998">
          <cell r="T998" t="str">
            <v xml:space="preserve"> </v>
          </cell>
        </row>
        <row r="1001">
          <cell r="R1001">
            <v>123456</v>
          </cell>
          <cell r="S1001">
            <v>85000</v>
          </cell>
          <cell r="V1001" t="str">
            <v>*** Falta Código Admvo ***</v>
          </cell>
        </row>
        <row r="1003">
          <cell r="R1003">
            <v>416912</v>
          </cell>
          <cell r="V1003">
            <v>31631280</v>
          </cell>
        </row>
        <row r="1004">
          <cell r="R1004">
            <v>1000</v>
          </cell>
        </row>
        <row r="1005">
          <cell r="R1005">
            <v>1</v>
          </cell>
          <cell r="S1005">
            <v>10</v>
          </cell>
          <cell r="T1005">
            <v>84990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IOP"/>
      <sheetName val="Hoja5"/>
      <sheetName val="Hoja6"/>
      <sheetName val="ConexionSolomon"/>
      <sheetName val="COPIA CONS"/>
      <sheetName val="Hoja3"/>
    </sheetNames>
    <sheetDataSet>
      <sheetData sheetId="0" refreshError="1"/>
      <sheetData sheetId="1" refreshError="1"/>
      <sheetData sheetId="2" refreshError="1"/>
      <sheetData sheetId="3"/>
      <sheetData sheetId="4">
        <row r="4">
          <cell r="A4" t="str">
            <v>.</v>
          </cell>
          <cell r="B4" t="str">
            <v xml:space="preserve">PROY TNS-GDV </v>
          </cell>
          <cell r="C4" t="str">
            <v>ES</v>
          </cell>
          <cell r="D4" t="str">
            <v>TS</v>
          </cell>
          <cell r="E4" t="str">
            <v>N°</v>
          </cell>
          <cell r="F4" t="str">
            <v>Propuesta Proyecto</v>
          </cell>
          <cell r="G4" t="str">
            <v>Status del proyectos</v>
          </cell>
          <cell r="H4" t="str">
            <v>Fecha de primera propuesta elaborada</v>
          </cell>
          <cell r="I4" t="str">
            <v>Fecha de aprobación del proyecto</v>
          </cell>
          <cell r="J4" t="str">
            <v>Fecha de inicio de campo</v>
          </cell>
          <cell r="K4" t="str">
            <v>Nombre de proyecto</v>
          </cell>
          <cell r="L4" t="str">
            <v>Id Cliente</v>
          </cell>
          <cell r="M4" t="str">
            <v>Empresa cliente</v>
          </cell>
          <cell r="N4" t="str">
            <v xml:space="preserve">Nombre de contacto </v>
          </cell>
          <cell r="O4" t="str">
            <v>CMK number</v>
          </cell>
          <cell r="P4" t="str">
            <v>Título del estudio CRP</v>
          </cell>
          <cell r="Q4" t="str">
            <v>Ejecutivo Servicio al Cliente</v>
          </cell>
          <cell r="R4" t="str">
            <v>Ejecutivo Desarrollo Técnico</v>
          </cell>
          <cell r="S4" t="str">
            <v>Tipo</v>
          </cell>
          <cell r="T4" t="str">
            <v>Categoría</v>
          </cell>
          <cell r="U4" t="str">
            <v>Producto</v>
          </cell>
          <cell r="V4" t="str">
            <v>Metodología</v>
          </cell>
          <cell r="W4" t="str">
            <v>Metodologia Recoleccion Datos</v>
          </cell>
          <cell r="X4" t="str">
            <v>Ámbito geográfico</v>
          </cell>
          <cell r="Y4" t="str">
            <v>Preguntas Abiertas</v>
          </cell>
          <cell r="Z4" t="str">
            <v>Preguntas Cerradas</v>
          </cell>
          <cell r="AA4" t="str">
            <v>Atributos</v>
          </cell>
          <cell r="AB4" t="str">
            <v>Duracion (mins)</v>
          </cell>
          <cell r="AC4" t="str">
            <v>Productividad Plan</v>
          </cell>
          <cell r="AD4" t="str">
            <v>Entre-vistas 1ra visita</v>
          </cell>
          <cell r="AE4" t="str">
            <v>Entre-vistas 2da visita</v>
          </cell>
          <cell r="AF4" t="str">
            <v>Entre-vistas 3ra visita</v>
          </cell>
          <cell r="AG4" t="str">
            <v>Total de entrevistas</v>
          </cell>
          <cell r="AH4" t="str">
            <v>N° entr. en MGM</v>
          </cell>
          <cell r="AI4" t="str">
            <v>N° entr. en Local</v>
          </cell>
          <cell r="AJ4" t="str">
            <v>N° entr. en Foráneo</v>
          </cell>
          <cell r="AK4" t="str">
            <v>N° entr. en Intnl.</v>
          </cell>
          <cell r="AL4" t="str">
            <v>Entrevistas realizadas</v>
          </cell>
          <cell r="AM4" t="str">
            <v>Fecha de fin de campo- planeado</v>
          </cell>
          <cell r="AN4" t="str">
            <v>Fecha de fin de campo -real</v>
          </cell>
          <cell r="AO4" t="str">
            <v>Fecha de entrega de resultados-planeado</v>
          </cell>
          <cell r="AP4" t="str">
            <v xml:space="preserve">Fecha de entrega de resultados-real </v>
          </cell>
          <cell r="AQ4" t="str">
            <v>Precio en Pesos</v>
          </cell>
          <cell r="AR4" t="str">
            <v>Precio en USD</v>
          </cell>
          <cell r="AS4" t="str">
            <v>Costo Campo Internacional (USD)</v>
          </cell>
          <cell r="AT4" t="str">
            <v>Costo de coordinación en USD</v>
          </cell>
          <cell r="AU4" t="str">
            <v>% facturado por SC</v>
          </cell>
          <cell r="AV4" t="str">
            <v>WIP</v>
          </cell>
          <cell r="AW4" t="str">
            <v>Archivado</v>
          </cell>
          <cell r="AX4" t="str">
            <v>MrGrid</v>
          </cell>
          <cell r="AY4" t="str">
            <v>EVALUACION PEDIDA</v>
          </cell>
          <cell r="AZ4" t="str">
            <v>Comentarios</v>
          </cell>
        </row>
        <row r="5">
          <cell r="A5">
            <v>1</v>
          </cell>
          <cell r="B5">
            <v>1</v>
          </cell>
          <cell r="C5" t="str">
            <v>ES</v>
          </cell>
          <cell r="D5" t="str">
            <v>K</v>
          </cell>
          <cell r="E5">
            <v>216</v>
          </cell>
          <cell r="F5" t="str">
            <v>proy</v>
          </cell>
          <cell r="G5">
            <v>6</v>
          </cell>
          <cell r="I5">
            <v>38544</v>
          </cell>
          <cell r="J5">
            <v>38538</v>
          </cell>
          <cell r="K5" t="str">
            <v>SAMBA  2005-2006</v>
          </cell>
          <cell r="L5" t="str">
            <v>0012</v>
          </cell>
          <cell r="M5" t="str">
            <v xml:space="preserve"> PROCTER &amp; GAMBLE</v>
          </cell>
          <cell r="N5" t="str">
            <v>Ale Valero</v>
          </cell>
          <cell r="O5" t="str">
            <v>BR058787</v>
          </cell>
          <cell r="P5" t="str">
            <v>Equity Scan Laundry Brazil</v>
          </cell>
          <cell r="Q5" t="str">
            <v>LM</v>
          </cell>
          <cell r="R5" t="str">
            <v>OB</v>
          </cell>
          <cell r="S5" t="str">
            <v>EQUITY SCAN</v>
          </cell>
          <cell r="T5" t="str">
            <v>LAUNDRY</v>
          </cell>
          <cell r="U5" t="str">
            <v>Detergente para Lavar</v>
          </cell>
          <cell r="V5" t="str">
            <v>Casa Por Casa</v>
          </cell>
          <cell r="X5" t="str">
            <v>SP, RJ, PA, CU, Natal, Recife</v>
          </cell>
          <cell r="AB5"/>
          <cell r="AD5" t="str">
            <v>250 mensuales</v>
          </cell>
          <cell r="AE5">
            <v>250</v>
          </cell>
          <cell r="AF5">
            <v>250</v>
          </cell>
          <cell r="AG5">
            <v>3000</v>
          </cell>
          <cell r="AH5">
            <v>3000</v>
          </cell>
          <cell r="AL5">
            <v>3000</v>
          </cell>
          <cell r="AM5">
            <v>38898</v>
          </cell>
          <cell r="AO5">
            <v>38533</v>
          </cell>
          <cell r="AR5" t="str">
            <v>37800 + 27380+1667</v>
          </cell>
          <cell r="AT5" t="str">
            <v>9280???</v>
          </cell>
          <cell r="AU5">
            <v>1</v>
          </cell>
        </row>
        <row r="6">
          <cell r="A6">
            <v>2</v>
          </cell>
          <cell r="B6">
            <v>1</v>
          </cell>
          <cell r="C6" t="str">
            <v>ES</v>
          </cell>
          <cell r="D6" t="str">
            <v>C</v>
          </cell>
          <cell r="E6">
            <v>202</v>
          </cell>
          <cell r="F6" t="str">
            <v>proy</v>
          </cell>
          <cell r="G6">
            <v>6</v>
          </cell>
          <cell r="H6">
            <v>38525</v>
          </cell>
          <cell r="I6">
            <v>38537</v>
          </cell>
          <cell r="J6">
            <v>38537</v>
          </cell>
          <cell r="K6" t="str">
            <v>SORPRESA 2005-2006</v>
          </cell>
          <cell r="L6" t="str">
            <v>0012</v>
          </cell>
          <cell r="M6" t="str">
            <v xml:space="preserve"> PROCTER &amp; GAMBLE</v>
          </cell>
          <cell r="N6" t="str">
            <v>Alejandra Valero</v>
          </cell>
          <cell r="O6" t="str">
            <v>MX058785</v>
          </cell>
          <cell r="P6" t="str">
            <v>Equity Scan Mexico</v>
          </cell>
          <cell r="Q6" t="str">
            <v>LM</v>
          </cell>
          <cell r="R6" t="str">
            <v>OB</v>
          </cell>
          <cell r="S6" t="str">
            <v>Equity Scan</v>
          </cell>
          <cell r="T6" t="str">
            <v>LAUNDRY</v>
          </cell>
          <cell r="U6" t="str">
            <v>DETERGENTE PARA LAVAR</v>
          </cell>
          <cell r="V6" t="str">
            <v>Casa por casa</v>
          </cell>
          <cell r="X6" t="str">
            <v>DF,GDL Y MTY</v>
          </cell>
          <cell r="AB6"/>
          <cell r="AD6">
            <v>1200</v>
          </cell>
          <cell r="AG6">
            <v>1200</v>
          </cell>
          <cell r="AH6">
            <v>1200</v>
          </cell>
          <cell r="AL6">
            <v>300</v>
          </cell>
          <cell r="AM6">
            <v>39263</v>
          </cell>
          <cell r="AO6">
            <v>38910</v>
          </cell>
          <cell r="AQ6">
            <v>66906</v>
          </cell>
          <cell r="AU6">
            <v>1</v>
          </cell>
        </row>
        <row r="7">
          <cell r="A7">
            <v>3</v>
          </cell>
          <cell r="D7" t="str">
            <v>D</v>
          </cell>
          <cell r="E7">
            <v>318</v>
          </cell>
          <cell r="F7" t="str">
            <v>proy</v>
          </cell>
          <cell r="G7">
            <v>1</v>
          </cell>
          <cell r="I7">
            <v>38622</v>
          </cell>
          <cell r="J7">
            <v>38732</v>
          </cell>
          <cell r="K7" t="str">
            <v>FRUTAL</v>
          </cell>
          <cell r="M7" t="str">
            <v>General Mills</v>
          </cell>
          <cell r="N7" t="str">
            <v>Analía Benedetti</v>
          </cell>
          <cell r="O7" t="str">
            <v>NA</v>
          </cell>
          <cell r="P7" t="str">
            <v>NA</v>
          </cell>
          <cell r="Q7" t="str">
            <v>LM</v>
          </cell>
          <cell r="R7" t="str">
            <v>AB</v>
          </cell>
          <cell r="S7" t="str">
            <v>TASTE TEST</v>
          </cell>
          <cell r="T7" t="str">
            <v>AB</v>
          </cell>
          <cell r="U7" t="str">
            <v>GOLOSINA</v>
          </cell>
          <cell r="V7" t="str">
            <v>Local Central</v>
          </cell>
          <cell r="X7" t="str">
            <v>DF</v>
          </cell>
          <cell r="AB7"/>
          <cell r="AD7">
            <v>300</v>
          </cell>
          <cell r="AG7">
            <v>300</v>
          </cell>
          <cell r="AH7">
            <v>300</v>
          </cell>
          <cell r="AM7">
            <v>38747</v>
          </cell>
          <cell r="AQ7">
            <v>185000</v>
          </cell>
          <cell r="AU7">
            <v>0</v>
          </cell>
        </row>
        <row r="8">
          <cell r="A8">
            <v>4</v>
          </cell>
          <cell r="B8">
            <v>1</v>
          </cell>
          <cell r="D8" t="str">
            <v>T</v>
          </cell>
          <cell r="E8">
            <v>320</v>
          </cell>
          <cell r="F8" t="str">
            <v>proy</v>
          </cell>
          <cell r="G8">
            <v>7</v>
          </cell>
          <cell r="H8">
            <v>38609</v>
          </cell>
          <cell r="I8">
            <v>38614</v>
          </cell>
          <cell r="J8">
            <v>38734</v>
          </cell>
          <cell r="K8" t="str">
            <v>SIMPL</v>
          </cell>
          <cell r="L8" t="str">
            <v>0012</v>
          </cell>
          <cell r="M8" t="str">
            <v xml:space="preserve"> PROCTER &amp; GAMBLE</v>
          </cell>
          <cell r="N8" t="str">
            <v>Ian Brillembourg</v>
          </cell>
          <cell r="O8" t="str">
            <v>WW04A086</v>
          </cell>
          <cell r="P8" t="str">
            <v>Idea Screening 2005-2006</v>
          </cell>
          <cell r="Q8" t="str">
            <v>LM</v>
          </cell>
          <cell r="R8" t="str">
            <v>AB</v>
          </cell>
          <cell r="S8" t="str">
            <v>CSCREEN</v>
          </cell>
          <cell r="T8" t="str">
            <v>HC</v>
          </cell>
          <cell r="U8" t="str">
            <v>VARIOS</v>
          </cell>
          <cell r="V8" t="str">
            <v>INTERNET</v>
          </cell>
          <cell r="X8" t="str">
            <v>DF</v>
          </cell>
          <cell r="AB8"/>
          <cell r="AD8">
            <v>240</v>
          </cell>
          <cell r="AE8">
            <v>240</v>
          </cell>
          <cell r="AF8">
            <v>240</v>
          </cell>
          <cell r="AH8">
            <v>720</v>
          </cell>
          <cell r="AR8">
            <v>19045</v>
          </cell>
          <cell r="AU8">
            <v>0</v>
          </cell>
        </row>
        <row r="9">
          <cell r="A9">
            <v>5</v>
          </cell>
          <cell r="B9">
            <v>1</v>
          </cell>
          <cell r="D9" t="str">
            <v>T</v>
          </cell>
          <cell r="E9">
            <v>326</v>
          </cell>
          <cell r="F9" t="str">
            <v>proy</v>
          </cell>
          <cell r="G9">
            <v>7</v>
          </cell>
          <cell r="H9">
            <v>38624</v>
          </cell>
          <cell r="I9">
            <v>38624</v>
          </cell>
          <cell r="J9">
            <v>38672</v>
          </cell>
          <cell r="K9" t="str">
            <v>KANO PILOTO</v>
          </cell>
          <cell r="L9" t="str">
            <v>0012</v>
          </cell>
          <cell r="M9" t="str">
            <v xml:space="preserve"> PROCTER &amp; GAMBLE</v>
          </cell>
          <cell r="N9" t="str">
            <v>Sandra Hermes</v>
          </cell>
          <cell r="O9" t="str">
            <v>MX05A712</v>
          </cell>
          <cell r="P9" t="str">
            <v>Dish Segmentation Study</v>
          </cell>
          <cell r="Q9" t="str">
            <v>LM</v>
          </cell>
          <cell r="R9" t="str">
            <v>AB</v>
          </cell>
          <cell r="S9" t="str">
            <v>SEGMENTa</v>
          </cell>
          <cell r="T9" t="str">
            <v>HC</v>
          </cell>
          <cell r="U9" t="str">
            <v>Lavatrastes</v>
          </cell>
          <cell r="V9" t="str">
            <v>INTERNET</v>
          </cell>
          <cell r="X9" t="str">
            <v>DF</v>
          </cell>
          <cell r="AB9"/>
          <cell r="AD9" t="str">
            <v>50 piloto</v>
          </cell>
          <cell r="AE9" t="str">
            <v>300 full</v>
          </cell>
          <cell r="AG9">
            <v>350</v>
          </cell>
          <cell r="AH9">
            <v>350</v>
          </cell>
          <cell r="AM9">
            <v>38682</v>
          </cell>
          <cell r="AU9">
            <v>1</v>
          </cell>
        </row>
        <row r="10">
          <cell r="A10">
            <v>6</v>
          </cell>
          <cell r="B10">
            <v>1</v>
          </cell>
          <cell r="D10" t="str">
            <v>T</v>
          </cell>
          <cell r="E10">
            <v>331</v>
          </cell>
          <cell r="F10" t="str">
            <v>proy</v>
          </cell>
          <cell r="G10">
            <v>7</v>
          </cell>
          <cell r="H10">
            <v>38658</v>
          </cell>
          <cell r="I10">
            <v>38664</v>
          </cell>
          <cell r="J10">
            <v>38733</v>
          </cell>
          <cell r="K10" t="str">
            <v>GROWING</v>
          </cell>
          <cell r="L10" t="str">
            <v>0012</v>
          </cell>
          <cell r="M10" t="str">
            <v xml:space="preserve"> PROCTER &amp; GAMBLE</v>
          </cell>
          <cell r="N10" t="str">
            <v>Michelle Mandal</v>
          </cell>
          <cell r="O10" t="str">
            <v>MX05C328</v>
          </cell>
          <cell r="P10" t="str">
            <v xml:space="preserve">Naturella Mattina II L&amp;L Concept Test </v>
          </cell>
          <cell r="Q10" t="str">
            <v>LM</v>
          </cell>
          <cell r="R10" t="str">
            <v>MG</v>
          </cell>
          <cell r="S10" t="str">
            <v>CT</v>
          </cell>
          <cell r="T10" t="str">
            <v>FEMPRO</v>
          </cell>
          <cell r="U10" t="str">
            <v>TOALLAS F.</v>
          </cell>
          <cell r="V10" t="str">
            <v>INTERNET</v>
          </cell>
          <cell r="X10" t="str">
            <v>DF</v>
          </cell>
          <cell r="AB10"/>
          <cell r="AD10">
            <v>1500</v>
          </cell>
          <cell r="AG10">
            <v>1500</v>
          </cell>
          <cell r="AQ10">
            <v>289132</v>
          </cell>
          <cell r="AU10">
            <v>1</v>
          </cell>
        </row>
        <row r="11">
          <cell r="A11">
            <v>7</v>
          </cell>
          <cell r="B11">
            <v>1</v>
          </cell>
          <cell r="D11" t="str">
            <v>D</v>
          </cell>
          <cell r="E11">
            <v>343</v>
          </cell>
          <cell r="F11" t="str">
            <v>proy</v>
          </cell>
          <cell r="G11">
            <v>7</v>
          </cell>
          <cell r="H11">
            <v>38684</v>
          </cell>
          <cell r="I11">
            <v>38666</v>
          </cell>
          <cell r="J11">
            <v>38691</v>
          </cell>
          <cell r="K11" t="str">
            <v>FUNDAMENTALS</v>
          </cell>
          <cell r="M11" t="str">
            <v>TNS NFO</v>
          </cell>
          <cell r="N11" t="str">
            <v>Dan  Lewis</v>
          </cell>
          <cell r="O11" t="str">
            <v>NA</v>
          </cell>
          <cell r="P11" t="str">
            <v>Global Fundamentals Oral care</v>
          </cell>
          <cell r="Q11" t="str">
            <v>LM</v>
          </cell>
          <cell r="R11" t="str">
            <v>AB</v>
          </cell>
          <cell r="S11" t="str">
            <v>Fundamentals</v>
          </cell>
          <cell r="T11" t="str">
            <v>OC</v>
          </cell>
          <cell r="U11" t="str">
            <v>VARIOS</v>
          </cell>
          <cell r="V11" t="str">
            <v>CASA POR CASA</v>
          </cell>
          <cell r="AB11"/>
          <cell r="AD11">
            <v>1650</v>
          </cell>
          <cell r="AG11">
            <v>1650</v>
          </cell>
          <cell r="AH11">
            <v>1650</v>
          </cell>
          <cell r="AM11">
            <v>38709</v>
          </cell>
          <cell r="AR11">
            <v>66200</v>
          </cell>
          <cell r="AU11">
            <v>1</v>
          </cell>
        </row>
        <row r="12">
          <cell r="A12">
            <v>8</v>
          </cell>
          <cell r="D12" t="str">
            <v>T</v>
          </cell>
          <cell r="F12" t="str">
            <v>proy</v>
          </cell>
          <cell r="G12">
            <v>6</v>
          </cell>
          <cell r="H12">
            <v>38625</v>
          </cell>
          <cell r="I12">
            <v>38625</v>
          </cell>
          <cell r="J12">
            <v>38721</v>
          </cell>
          <cell r="K12" t="str">
            <v>NAVIDANDO POST TEST</v>
          </cell>
          <cell r="L12" t="str">
            <v>0012</v>
          </cell>
          <cell r="M12" t="str">
            <v xml:space="preserve"> PROCTER &amp; GAMBLE</v>
          </cell>
          <cell r="N12" t="str">
            <v>Erandi Macías</v>
          </cell>
          <cell r="O12" t="str">
            <v>MX05A918</v>
          </cell>
          <cell r="P12" t="str">
            <v>CHARMIN NAVIDANDO III EFFECTIVENESS TEST</v>
          </cell>
          <cell r="Q12" t="str">
            <v>MEV</v>
          </cell>
          <cell r="R12" t="str">
            <v>AV</v>
          </cell>
          <cell r="S12" t="str">
            <v>PROMOTION EFFECTIVENESS</v>
          </cell>
          <cell r="T12" t="str">
            <v>TISSUE</v>
          </cell>
          <cell r="U12" t="str">
            <v>PAPEL DE BAÑO</v>
          </cell>
          <cell r="V12" t="str">
            <v>TELEFÓNICO</v>
          </cell>
          <cell r="X12" t="str">
            <v>DF</v>
          </cell>
          <cell r="AB12"/>
          <cell r="AD12">
            <v>600</v>
          </cell>
          <cell r="AE12">
            <v>200</v>
          </cell>
          <cell r="AF12" t="str">
            <v>NA</v>
          </cell>
          <cell r="AG12">
            <v>800</v>
          </cell>
          <cell r="AH12">
            <v>800</v>
          </cell>
          <cell r="AM12">
            <v>38735</v>
          </cell>
          <cell r="AN12">
            <v>38730</v>
          </cell>
          <cell r="AO12">
            <v>38748</v>
          </cell>
          <cell r="AQ12">
            <v>156800</v>
          </cell>
          <cell r="AU12">
            <v>1</v>
          </cell>
        </row>
        <row r="13">
          <cell r="A13">
            <v>9</v>
          </cell>
          <cell r="D13" t="str">
            <v>K</v>
          </cell>
          <cell r="E13">
            <v>327</v>
          </cell>
          <cell r="F13" t="str">
            <v>proy</v>
          </cell>
          <cell r="G13">
            <v>6</v>
          </cell>
          <cell r="H13">
            <v>38625</v>
          </cell>
          <cell r="I13">
            <v>38687</v>
          </cell>
          <cell r="J13">
            <v>38726</v>
          </cell>
          <cell r="K13" t="str">
            <v>JUPITER EN GUATEMALA</v>
          </cell>
          <cell r="L13" t="str">
            <v>0012</v>
          </cell>
          <cell r="M13" t="str">
            <v xml:space="preserve"> PROCTER &amp; GAMBLE</v>
          </cell>
          <cell r="N13" t="str">
            <v>Pilar González/Eduardo Amurrio</v>
          </cell>
          <cell r="O13" t="str">
            <v>GT059380</v>
          </cell>
          <cell r="P13" t="str">
            <v>H&amp;S JUPITER SAMPLING EFFECTIVENESS TEST GT- VEHICLE PRE PAID PHONE CARD</v>
          </cell>
          <cell r="Q13" t="str">
            <v>MEV</v>
          </cell>
          <cell r="R13" t="str">
            <v>AV</v>
          </cell>
          <cell r="S13" t="str">
            <v>SAMPLING EFFECTIVENESS</v>
          </cell>
          <cell r="T13" t="str">
            <v>BC</v>
          </cell>
          <cell r="U13" t="str">
            <v>SHAMPOO</v>
          </cell>
          <cell r="V13" t="str">
            <v>INTERCEPT</v>
          </cell>
          <cell r="X13" t="str">
            <v>GUATEMALA</v>
          </cell>
          <cell r="AB13"/>
          <cell r="AD13">
            <v>200</v>
          </cell>
          <cell r="AG13">
            <v>200</v>
          </cell>
          <cell r="AJ13">
            <v>200</v>
          </cell>
          <cell r="AL13">
            <v>2</v>
          </cell>
          <cell r="AM13">
            <v>38741</v>
          </cell>
          <cell r="AN13">
            <v>38741</v>
          </cell>
          <cell r="AO13">
            <v>38755</v>
          </cell>
          <cell r="AT13">
            <v>1</v>
          </cell>
        </row>
        <row r="14">
          <cell r="A14">
            <v>10</v>
          </cell>
          <cell r="B14">
            <v>1</v>
          </cell>
          <cell r="D14" t="str">
            <v>K</v>
          </cell>
          <cell r="E14">
            <v>179</v>
          </cell>
          <cell r="F14" t="str">
            <v>proy</v>
          </cell>
          <cell r="G14">
            <v>6</v>
          </cell>
          <cell r="H14">
            <v>38510</v>
          </cell>
          <cell r="J14">
            <v>38532</v>
          </cell>
          <cell r="K14" t="str">
            <v>TAJ MAHAL</v>
          </cell>
          <cell r="L14" t="str">
            <v>0012</v>
          </cell>
          <cell r="M14" t="str">
            <v xml:space="preserve"> PROCTER &amp; GAMBLE</v>
          </cell>
          <cell r="N14" t="str">
            <v>Andrea Bracho</v>
          </cell>
          <cell r="O14" t="str">
            <v>in056248</v>
          </cell>
          <cell r="P14" t="str">
            <v>IN.HOUSE FABRIC CARE PANEL</v>
          </cell>
          <cell r="Q14" t="str">
            <v>MJO</v>
          </cell>
          <cell r="R14" t="str">
            <v>HR / OB</v>
          </cell>
          <cell r="S14" t="str">
            <v>PANEL</v>
          </cell>
          <cell r="T14" t="str">
            <v>FC</v>
          </cell>
          <cell r="U14" t="str">
            <v>VARIOS</v>
          </cell>
          <cell r="V14" t="str">
            <v>CASA POR CASA</v>
          </cell>
          <cell r="X14" t="str">
            <v>INDIA</v>
          </cell>
          <cell r="AB14"/>
          <cell r="AD14">
            <v>600</v>
          </cell>
          <cell r="AG14">
            <v>600</v>
          </cell>
          <cell r="AK14">
            <v>600</v>
          </cell>
          <cell r="AO14">
            <v>38708</v>
          </cell>
          <cell r="AR14">
            <v>53000</v>
          </cell>
          <cell r="AU14">
            <v>0.5</v>
          </cell>
        </row>
        <row r="15">
          <cell r="A15">
            <v>11</v>
          </cell>
          <cell r="B15">
            <v>1</v>
          </cell>
          <cell r="D15" t="str">
            <v>K</v>
          </cell>
          <cell r="E15">
            <v>316</v>
          </cell>
          <cell r="F15" t="str">
            <v>proy</v>
          </cell>
          <cell r="G15">
            <v>6</v>
          </cell>
          <cell r="K15" t="str">
            <v>KREMLIN</v>
          </cell>
          <cell r="L15" t="str">
            <v>0012</v>
          </cell>
          <cell r="M15" t="str">
            <v xml:space="preserve"> PROCTER &amp; GAMBLE</v>
          </cell>
          <cell r="N15" t="str">
            <v>Andrea Bracho</v>
          </cell>
          <cell r="O15" t="str">
            <v>RU05A847</v>
          </cell>
          <cell r="P15" t="str">
            <v>Russia In house FC Panel</v>
          </cell>
          <cell r="Q15" t="str">
            <v>MJO</v>
          </cell>
          <cell r="R15" t="str">
            <v>TBD</v>
          </cell>
          <cell r="S15" t="str">
            <v>PANEL</v>
          </cell>
          <cell r="T15" t="str">
            <v>FC</v>
          </cell>
          <cell r="U15" t="str">
            <v xml:space="preserve">LAUNDRY  </v>
          </cell>
          <cell r="V15" t="str">
            <v>casa por casa</v>
          </cell>
          <cell r="X15" t="str">
            <v>RUSIA</v>
          </cell>
          <cell r="AB15"/>
          <cell r="AD15">
            <v>600</v>
          </cell>
        </row>
        <row r="16">
          <cell r="A16">
            <v>12</v>
          </cell>
          <cell r="B16">
            <v>1</v>
          </cell>
          <cell r="D16" t="str">
            <v>K</v>
          </cell>
          <cell r="E16">
            <v>357</v>
          </cell>
          <cell r="F16" t="str">
            <v>proy</v>
          </cell>
          <cell r="G16">
            <v>6</v>
          </cell>
          <cell r="K16" t="str">
            <v>LA HABITS</v>
          </cell>
          <cell r="L16" t="str">
            <v>0012</v>
          </cell>
          <cell r="M16" t="str">
            <v xml:space="preserve"> PROCTER &amp; GAMBLE</v>
          </cell>
          <cell r="N16" t="str">
            <v>Marbella Monroy</v>
          </cell>
          <cell r="O16" t="str">
            <v>LA05C265</v>
          </cell>
          <cell r="Q16" t="str">
            <v>MJO</v>
          </cell>
          <cell r="R16" t="str">
            <v>MF-MG</v>
          </cell>
          <cell r="S16" t="str">
            <v>H&amp;P</v>
          </cell>
          <cell r="T16" t="str">
            <v>FC</v>
          </cell>
          <cell r="U16" t="str">
            <v>VARIOS</v>
          </cell>
          <cell r="V16" t="str">
            <v>CASA POR CASA</v>
          </cell>
          <cell r="X16" t="str">
            <v>VE, PE, CO</v>
          </cell>
          <cell r="AB16"/>
          <cell r="AD16">
            <v>2400</v>
          </cell>
        </row>
        <row r="17">
          <cell r="A17">
            <v>13</v>
          </cell>
          <cell r="D17" t="str">
            <v>T</v>
          </cell>
          <cell r="E17">
            <v>140</v>
          </cell>
          <cell r="F17" t="str">
            <v>proy</v>
          </cell>
          <cell r="G17">
            <v>6</v>
          </cell>
          <cell r="H17">
            <v>38468</v>
          </cell>
          <cell r="I17">
            <v>38481</v>
          </cell>
          <cell r="J17">
            <v>38768</v>
          </cell>
          <cell r="K17" t="str">
            <v>PRESENCIA POST</v>
          </cell>
          <cell r="L17" t="str">
            <v>0012</v>
          </cell>
          <cell r="M17" t="str">
            <v xml:space="preserve"> PROCTER &amp; GAMBLE</v>
          </cell>
          <cell r="N17" t="str">
            <v>Carla Olea</v>
          </cell>
          <cell r="O17" t="str">
            <v>MX054348</v>
          </cell>
          <cell r="P17" t="str">
            <v>P&amp;G representative in CASN</v>
          </cell>
          <cell r="Q17" t="str">
            <v>VP</v>
          </cell>
          <cell r="R17" t="str">
            <v>AV</v>
          </cell>
          <cell r="S17" t="str">
            <v>SHOPPER</v>
          </cell>
          <cell r="T17" t="str">
            <v>OTROS</v>
          </cell>
          <cell r="U17" t="str">
            <v>OTROS</v>
          </cell>
          <cell r="V17" t="str">
            <v>Changarros sin listado</v>
          </cell>
          <cell r="X17" t="str">
            <v>Tapachula y Campeche</v>
          </cell>
          <cell r="AB17"/>
          <cell r="AD17">
            <v>300</v>
          </cell>
          <cell r="AE17">
            <v>240</v>
          </cell>
          <cell r="AG17">
            <v>540</v>
          </cell>
          <cell r="AJ17">
            <v>540</v>
          </cell>
          <cell r="AM17">
            <v>38782</v>
          </cell>
          <cell r="AO17">
            <v>38803</v>
          </cell>
          <cell r="AQ17">
            <v>243500</v>
          </cell>
          <cell r="AU17">
            <v>0.31</v>
          </cell>
        </row>
        <row r="18">
          <cell r="A18">
            <v>14</v>
          </cell>
          <cell r="D18" t="str">
            <v>T</v>
          </cell>
          <cell r="E18">
            <v>181</v>
          </cell>
          <cell r="F18" t="str">
            <v>proy</v>
          </cell>
          <cell r="G18">
            <v>6</v>
          </cell>
          <cell r="J18">
            <v>38740</v>
          </cell>
          <cell r="K18" t="str">
            <v>PCC -OLA 3</v>
          </cell>
          <cell r="L18" t="str">
            <v>0012</v>
          </cell>
          <cell r="M18" t="str">
            <v xml:space="preserve"> PROCTER &amp; GAMBLE</v>
          </cell>
          <cell r="N18" t="str">
            <v>César X Sanchéz</v>
          </cell>
          <cell r="O18" t="str">
            <v>MX056258</v>
          </cell>
          <cell r="P18" t="str">
            <v>Mexico PCC Initiative Tracking U&amp;A</v>
          </cell>
          <cell r="Q18" t="str">
            <v>VP</v>
          </cell>
          <cell r="R18" t="str">
            <v>HR</v>
          </cell>
          <cell r="S18" t="str">
            <v>U&amp;A</v>
          </cell>
          <cell r="T18" t="str">
            <v>BC</v>
          </cell>
          <cell r="U18" t="str">
            <v>JABON DE TOOCADOY Y SHAMPOO</v>
          </cell>
          <cell r="V18" t="str">
            <v>Casa por casa</v>
          </cell>
          <cell r="X18" t="str">
            <v>D.F, GUAD Y MTY</v>
          </cell>
          <cell r="AB18"/>
          <cell r="AD18">
            <v>400</v>
          </cell>
          <cell r="AE18">
            <v>400</v>
          </cell>
          <cell r="AF18">
            <v>800</v>
          </cell>
          <cell r="AG18">
            <v>1600</v>
          </cell>
          <cell r="AH18">
            <v>1600</v>
          </cell>
          <cell r="AM18">
            <v>38754</v>
          </cell>
          <cell r="AO18">
            <v>38773</v>
          </cell>
          <cell r="AQ18">
            <v>388000</v>
          </cell>
          <cell r="AU18">
            <v>0.5</v>
          </cell>
        </row>
        <row r="19">
          <cell r="A19">
            <v>15</v>
          </cell>
          <cell r="D19" t="str">
            <v>C</v>
          </cell>
          <cell r="E19">
            <v>396</v>
          </cell>
          <cell r="F19" t="str">
            <v>proy</v>
          </cell>
          <cell r="G19">
            <v>6</v>
          </cell>
          <cell r="H19">
            <v>38701</v>
          </cell>
          <cell r="I19">
            <v>38701</v>
          </cell>
          <cell r="J19">
            <v>38726</v>
          </cell>
          <cell r="K19" t="str">
            <v>CHICKEN</v>
          </cell>
          <cell r="M19" t="str">
            <v>BK</v>
          </cell>
          <cell r="N19" t="str">
            <v>Paula Ruíz</v>
          </cell>
          <cell r="O19" t="str">
            <v>NA</v>
          </cell>
          <cell r="P19" t="str">
            <v>NA</v>
          </cell>
          <cell r="Q19" t="str">
            <v>MEV/LE</v>
          </cell>
          <cell r="R19" t="str">
            <v>HR</v>
          </cell>
          <cell r="S19" t="str">
            <v>PRODUCT</v>
          </cell>
          <cell r="T19" t="str">
            <v>AB</v>
          </cell>
          <cell r="U19" t="str">
            <v>POLLO</v>
          </cell>
          <cell r="V19" t="str">
            <v>CLT EN RESTAURANTES</v>
          </cell>
          <cell r="X19" t="str">
            <v>DF</v>
          </cell>
          <cell r="AB19"/>
          <cell r="AD19">
            <v>450</v>
          </cell>
          <cell r="AG19">
            <v>450</v>
          </cell>
          <cell r="AH19">
            <v>450</v>
          </cell>
          <cell r="AL19">
            <v>452</v>
          </cell>
          <cell r="AM19">
            <v>38743</v>
          </cell>
          <cell r="AO19">
            <v>38764</v>
          </cell>
          <cell r="AP19">
            <v>38763</v>
          </cell>
          <cell r="AQ19">
            <v>129400</v>
          </cell>
          <cell r="AU19">
            <v>1</v>
          </cell>
        </row>
        <row r="20">
          <cell r="A20">
            <v>16</v>
          </cell>
          <cell r="D20" t="str">
            <v>C</v>
          </cell>
          <cell r="E20">
            <v>356</v>
          </cell>
          <cell r="F20" t="str">
            <v>proy</v>
          </cell>
          <cell r="G20">
            <v>6</v>
          </cell>
          <cell r="J20">
            <v>38675</v>
          </cell>
          <cell r="K20" t="str">
            <v>CONCEPT</v>
          </cell>
          <cell r="M20" t="str">
            <v>BURGER KING</v>
          </cell>
          <cell r="N20" t="str">
            <v>Paula Ruíz</v>
          </cell>
          <cell r="O20" t="str">
            <v>NA</v>
          </cell>
          <cell r="P20" t="str">
            <v>AB</v>
          </cell>
          <cell r="Q20" t="str">
            <v>MEV/LE</v>
          </cell>
          <cell r="R20" t="str">
            <v>AB</v>
          </cell>
          <cell r="S20" t="str">
            <v>CONCEPTO</v>
          </cell>
          <cell r="T20" t="str">
            <v>AB</v>
          </cell>
          <cell r="U20" t="str">
            <v>COMIDA RÁPIDA</v>
          </cell>
          <cell r="V20" t="str">
            <v>café internet</v>
          </cell>
          <cell r="X20" t="str">
            <v>DF</v>
          </cell>
          <cell r="AB20"/>
          <cell r="AD20">
            <v>1600</v>
          </cell>
          <cell r="AG20">
            <v>1600</v>
          </cell>
          <cell r="AH20">
            <v>1600</v>
          </cell>
          <cell r="AM20">
            <v>38693</v>
          </cell>
          <cell r="AO20">
            <v>38709</v>
          </cell>
          <cell r="AQ20">
            <v>322600</v>
          </cell>
          <cell r="AU20">
            <v>1</v>
          </cell>
        </row>
        <row r="21">
          <cell r="A21">
            <v>17</v>
          </cell>
          <cell r="D21" t="str">
            <v>T</v>
          </cell>
          <cell r="E21">
            <v>1</v>
          </cell>
          <cell r="F21" t="str">
            <v>proy</v>
          </cell>
          <cell r="G21">
            <v>6</v>
          </cell>
          <cell r="H21">
            <v>38757</v>
          </cell>
          <cell r="I21">
            <v>38758</v>
          </cell>
          <cell r="J21">
            <v>38843</v>
          </cell>
          <cell r="K21" t="str">
            <v>CORAZÓN</v>
          </cell>
          <cell r="L21" t="str">
            <v>0012</v>
          </cell>
          <cell r="M21" t="str">
            <v xml:space="preserve"> PROCTER &amp; GAMBLE</v>
          </cell>
          <cell r="N21" t="str">
            <v>Alberto Mena</v>
          </cell>
          <cell r="O21" t="str">
            <v>MX061420</v>
          </cell>
          <cell r="P21" t="str">
            <v>PAMPERS MAMÁS DEL CORAZÓN EFFECTIVENESS TEST</v>
          </cell>
          <cell r="Q21" t="str">
            <v>MEV</v>
          </cell>
          <cell r="R21" t="str">
            <v>AV</v>
          </cell>
          <cell r="S21" t="str">
            <v>PROMOTION EFFECTIVENESS</v>
          </cell>
          <cell r="T21" t="str">
            <v>BB</v>
          </cell>
          <cell r="U21" t="str">
            <v>PAÑALES DESECHABLES</v>
          </cell>
          <cell r="V21" t="str">
            <v>INTERCEPT</v>
          </cell>
          <cell r="X21" t="str">
            <v>DF</v>
          </cell>
          <cell r="AB21"/>
          <cell r="AD21">
            <v>600</v>
          </cell>
          <cell r="AE21">
            <v>200</v>
          </cell>
          <cell r="AG21">
            <v>800</v>
          </cell>
          <cell r="AH21">
            <v>800</v>
          </cell>
          <cell r="AM21">
            <v>38857</v>
          </cell>
          <cell r="AN21">
            <v>38857</v>
          </cell>
          <cell r="AO21">
            <v>38871</v>
          </cell>
          <cell r="AP21">
            <v>38887</v>
          </cell>
          <cell r="AQ21">
            <v>160600</v>
          </cell>
          <cell r="AU21">
            <v>1</v>
          </cell>
          <cell r="AZ21" t="str">
            <v>si</v>
          </cell>
        </row>
        <row r="22">
          <cell r="A22">
            <v>18</v>
          </cell>
          <cell r="D22" t="str">
            <v>T</v>
          </cell>
          <cell r="E22">
            <v>2</v>
          </cell>
          <cell r="F22" t="str">
            <v>proy</v>
          </cell>
          <cell r="G22">
            <v>6</v>
          </cell>
          <cell r="H22">
            <v>38701</v>
          </cell>
          <cell r="I22">
            <v>38701</v>
          </cell>
          <cell r="J22">
            <v>38733</v>
          </cell>
          <cell r="K22" t="str">
            <v>EXPRESIONES</v>
          </cell>
          <cell r="L22" t="str">
            <v>0012</v>
          </cell>
          <cell r="M22" t="str">
            <v xml:space="preserve"> PROCTER &amp; GAMBLE</v>
          </cell>
          <cell r="N22" t="str">
            <v>RUBEN LEO</v>
          </cell>
          <cell r="O22" t="str">
            <v>MX05E159</v>
          </cell>
          <cell r="P22" t="str">
            <v>PANTENE COLOR EXPRESSIONS IN-STORE MESSAGE SCREENER</v>
          </cell>
          <cell r="Q22" t="str">
            <v>MEV/LE</v>
          </cell>
          <cell r="R22" t="str">
            <v>AB</v>
          </cell>
          <cell r="S22" t="str">
            <v>MST</v>
          </cell>
          <cell r="T22" t="str">
            <v>BC</v>
          </cell>
          <cell r="U22" t="str">
            <v>SHAMPOO PARA PELO TEÑIDO</v>
          </cell>
          <cell r="V22" t="str">
            <v>CAFÉ INTERNET</v>
          </cell>
          <cell r="X22" t="str">
            <v>DF</v>
          </cell>
          <cell r="AB22"/>
          <cell r="AD22">
            <v>400</v>
          </cell>
          <cell r="AF22">
            <v>400</v>
          </cell>
          <cell r="AH22">
            <v>400</v>
          </cell>
          <cell r="AM22">
            <v>38742</v>
          </cell>
          <cell r="AN22">
            <v>38742</v>
          </cell>
          <cell r="AO22">
            <v>38751</v>
          </cell>
          <cell r="AP22">
            <v>38751</v>
          </cell>
          <cell r="AQ22">
            <v>168900</v>
          </cell>
          <cell r="AU22">
            <v>1</v>
          </cell>
        </row>
        <row r="23">
          <cell r="A23">
            <v>19</v>
          </cell>
          <cell r="D23" t="str">
            <v>T</v>
          </cell>
          <cell r="E23">
            <v>3</v>
          </cell>
          <cell r="F23" t="str">
            <v>proy</v>
          </cell>
          <cell r="G23">
            <v>7</v>
          </cell>
          <cell r="H23">
            <v>38701</v>
          </cell>
          <cell r="I23">
            <v>38701</v>
          </cell>
          <cell r="J23">
            <v>38726</v>
          </cell>
          <cell r="K23" t="str">
            <v>CLEOPATRA</v>
          </cell>
          <cell r="L23" t="str">
            <v>0012</v>
          </cell>
          <cell r="M23" t="str">
            <v xml:space="preserve"> PROCTER &amp; GAMBLE</v>
          </cell>
          <cell r="N23" t="str">
            <v>RUBEN LEO</v>
          </cell>
          <cell r="O23" t="str">
            <v>MX05E161</v>
          </cell>
          <cell r="P23" t="str">
            <v>PERT CLEOPATRA IN-STORE MESSAGE SCREENER</v>
          </cell>
          <cell r="Q23" t="str">
            <v>MEV</v>
          </cell>
          <cell r="R23" t="str">
            <v>MG</v>
          </cell>
          <cell r="S23" t="str">
            <v>MST</v>
          </cell>
          <cell r="T23" t="str">
            <v>BC</v>
          </cell>
          <cell r="U23" t="str">
            <v xml:space="preserve">SHAMPOO </v>
          </cell>
          <cell r="V23" t="str">
            <v>CAFÉ INTERNET</v>
          </cell>
          <cell r="X23" t="str">
            <v>DF</v>
          </cell>
          <cell r="AB23"/>
          <cell r="AD23">
            <v>900</v>
          </cell>
          <cell r="AF23">
            <v>900</v>
          </cell>
          <cell r="AH23">
            <v>900</v>
          </cell>
        </row>
        <row r="24">
          <cell r="A24">
            <v>20</v>
          </cell>
          <cell r="D24" t="str">
            <v>T</v>
          </cell>
          <cell r="E24">
            <v>4</v>
          </cell>
          <cell r="F24" t="str">
            <v>proy</v>
          </cell>
          <cell r="G24">
            <v>6</v>
          </cell>
          <cell r="H24">
            <v>38725</v>
          </cell>
          <cell r="I24">
            <v>38726</v>
          </cell>
          <cell r="J24">
            <v>38730</v>
          </cell>
          <cell r="K24" t="str">
            <v>REVISTAS OLADOS</v>
          </cell>
          <cell r="L24" t="str">
            <v>0012</v>
          </cell>
          <cell r="M24" t="str">
            <v xml:space="preserve"> PROCTER &amp; GAMBLE</v>
          </cell>
          <cell r="N24" t="str">
            <v>Alberto Mena</v>
          </cell>
          <cell r="O24" t="str">
            <v>MX060128</v>
          </cell>
          <cell r="P24" t="str">
            <v>GHH WAVE 2 EFFECTIVENESS TEST</v>
          </cell>
          <cell r="Q24" t="str">
            <v>MEV</v>
          </cell>
          <cell r="R24" t="str">
            <v>MF</v>
          </cell>
          <cell r="S24" t="str">
            <v>OTRO</v>
          </cell>
          <cell r="T24" t="str">
            <v>VARIAS</v>
          </cell>
          <cell r="U24" t="str">
            <v>VARIOS</v>
          </cell>
          <cell r="V24" t="str">
            <v>CASA POR CASA</v>
          </cell>
          <cell r="X24" t="str">
            <v>DF</v>
          </cell>
          <cell r="AB24"/>
          <cell r="AD24">
            <v>120</v>
          </cell>
          <cell r="AE24">
            <v>100</v>
          </cell>
          <cell r="AG24">
            <v>220</v>
          </cell>
          <cell r="AH24">
            <v>220</v>
          </cell>
          <cell r="AM24">
            <v>38742</v>
          </cell>
          <cell r="AN24">
            <v>38735</v>
          </cell>
          <cell r="AO24">
            <v>38758</v>
          </cell>
          <cell r="AP24">
            <v>38755</v>
          </cell>
          <cell r="AQ24">
            <v>82950</v>
          </cell>
          <cell r="AU24">
            <v>1</v>
          </cell>
          <cell r="AZ24" t="str">
            <v>si</v>
          </cell>
        </row>
        <row r="25">
          <cell r="A25">
            <v>21</v>
          </cell>
          <cell r="D25" t="str">
            <v>E</v>
          </cell>
          <cell r="E25">
            <v>5</v>
          </cell>
          <cell r="F25" t="str">
            <v>proy</v>
          </cell>
          <cell r="G25">
            <v>6</v>
          </cell>
          <cell r="H25">
            <v>38677</v>
          </cell>
          <cell r="I25">
            <v>38700</v>
          </cell>
          <cell r="J25">
            <v>38728</v>
          </cell>
          <cell r="K25" t="str">
            <v>DESERT</v>
          </cell>
          <cell r="L25" t="str">
            <v>0024</v>
          </cell>
          <cell r="M25" t="str">
            <v>PERLEBERG PHARMA PARTNER</v>
          </cell>
          <cell r="N25" t="str">
            <v>Carola Schröck</v>
          </cell>
          <cell r="O25" t="str">
            <v>NA</v>
          </cell>
          <cell r="P25" t="str">
            <v>NA</v>
          </cell>
          <cell r="Q25" t="str">
            <v>LC</v>
          </cell>
          <cell r="R25" t="str">
            <v>NA</v>
          </cell>
          <cell r="S25" t="str">
            <v>CONCEPT</v>
          </cell>
          <cell r="T25" t="str">
            <v>HC</v>
          </cell>
          <cell r="U25" t="str">
            <v>MEDICAMENTO</v>
          </cell>
          <cell r="V25" t="str">
            <v>Pre -Reclutamiento</v>
          </cell>
          <cell r="W25" t="str">
            <v>Entrevistas en profundidad</v>
          </cell>
          <cell r="X25" t="str">
            <v>DF</v>
          </cell>
          <cell r="AB25"/>
          <cell r="AD25">
            <v>8</v>
          </cell>
          <cell r="AG25">
            <v>8</v>
          </cell>
          <cell r="AH25">
            <v>8</v>
          </cell>
          <cell r="AM25">
            <v>38729</v>
          </cell>
          <cell r="AN25">
            <v>38737</v>
          </cell>
          <cell r="AO25">
            <v>38740</v>
          </cell>
          <cell r="AP25">
            <v>38740</v>
          </cell>
          <cell r="AR25">
            <v>8800</v>
          </cell>
          <cell r="AU25">
            <v>1</v>
          </cell>
        </row>
        <row r="26">
          <cell r="A26">
            <v>22</v>
          </cell>
          <cell r="D26" t="str">
            <v>T</v>
          </cell>
          <cell r="E26">
            <v>6</v>
          </cell>
          <cell r="F26" t="str">
            <v>proy</v>
          </cell>
          <cell r="G26">
            <v>7</v>
          </cell>
          <cell r="H26">
            <v>38364</v>
          </cell>
          <cell r="K26" t="str">
            <v>RENOVACION</v>
          </cell>
          <cell r="L26" t="str">
            <v>0012</v>
          </cell>
          <cell r="M26" t="str">
            <v xml:space="preserve"> PROCTER &amp; GAMBLE</v>
          </cell>
          <cell r="N26" t="str">
            <v>RUBEN LEO</v>
          </cell>
          <cell r="O26" t="str">
            <v>TBD</v>
          </cell>
          <cell r="P26" t="str">
            <v>TBD</v>
          </cell>
          <cell r="Q26" t="str">
            <v>MEV/LE</v>
          </cell>
          <cell r="R26" t="str">
            <v>TBD</v>
          </cell>
          <cell r="S26" t="str">
            <v>MST</v>
          </cell>
          <cell r="T26" t="str">
            <v>BC</v>
          </cell>
          <cell r="U26" t="str">
            <v>SHAMPOO</v>
          </cell>
          <cell r="V26" t="str">
            <v>CAFÉ INTERNET</v>
          </cell>
          <cell r="X26" t="str">
            <v>DF</v>
          </cell>
          <cell r="AB26"/>
          <cell r="AD26">
            <v>900</v>
          </cell>
          <cell r="AG26">
            <v>900</v>
          </cell>
          <cell r="AH26">
            <v>900</v>
          </cell>
        </row>
        <row r="27">
          <cell r="A27">
            <v>23</v>
          </cell>
          <cell r="D27" t="str">
            <v>C</v>
          </cell>
          <cell r="E27">
            <v>7</v>
          </cell>
          <cell r="F27" t="str">
            <v>proy</v>
          </cell>
          <cell r="G27">
            <v>7</v>
          </cell>
          <cell r="H27">
            <v>6</v>
          </cell>
          <cell r="I27">
            <v>38723</v>
          </cell>
          <cell r="J27">
            <v>38411</v>
          </cell>
          <cell r="K27" t="str">
            <v>PEPE</v>
          </cell>
          <cell r="M27" t="str">
            <v>BURGER KING</v>
          </cell>
          <cell r="N27" t="str">
            <v>Paula Ruíz</v>
          </cell>
          <cell r="O27" t="str">
            <v>NA</v>
          </cell>
          <cell r="P27" t="str">
            <v>NA</v>
          </cell>
          <cell r="Q27" t="str">
            <v>MEV/LE</v>
          </cell>
          <cell r="R27" t="str">
            <v>AB</v>
          </cell>
          <cell r="S27" t="str">
            <v>PRODUCTO</v>
          </cell>
          <cell r="T27" t="str">
            <v>AB</v>
          </cell>
          <cell r="U27" t="str">
            <v>PEPITO DE RES</v>
          </cell>
          <cell r="V27" t="str">
            <v>CLT EN RESTAURANTES</v>
          </cell>
          <cell r="X27" t="str">
            <v>DF</v>
          </cell>
          <cell r="AB27"/>
          <cell r="AD27">
            <v>300</v>
          </cell>
          <cell r="AE27">
            <v>300</v>
          </cell>
          <cell r="AG27">
            <v>300</v>
          </cell>
          <cell r="AH27">
            <v>300</v>
          </cell>
        </row>
        <row r="28">
          <cell r="A28">
            <v>24</v>
          </cell>
          <cell r="D28" t="str">
            <v>F</v>
          </cell>
          <cell r="E28">
            <v>8</v>
          </cell>
          <cell r="F28" t="str">
            <v>proy</v>
          </cell>
          <cell r="G28">
            <v>6</v>
          </cell>
          <cell r="H28">
            <v>38714</v>
          </cell>
          <cell r="I28">
            <v>38719</v>
          </cell>
          <cell r="J28">
            <v>38728</v>
          </cell>
          <cell r="K28" t="str">
            <v>INVENTA 13</v>
          </cell>
          <cell r="L28" t="str">
            <v>0012</v>
          </cell>
          <cell r="M28" t="str">
            <v xml:space="preserve"> PROCTER &amp; GAMBLE</v>
          </cell>
          <cell r="N28" t="str">
            <v>Carla Olea</v>
          </cell>
          <cell r="O28" t="str">
            <v>TBD</v>
          </cell>
          <cell r="P28" t="str">
            <v>CONCEPT INVETA 13</v>
          </cell>
          <cell r="Q28" t="str">
            <v>VP</v>
          </cell>
          <cell r="R28" t="str">
            <v>NA</v>
          </cell>
          <cell r="S28" t="str">
            <v>CONCEPT</v>
          </cell>
          <cell r="T28" t="str">
            <v>FC</v>
          </cell>
          <cell r="U28" t="str">
            <v>DETERGENTE PARA LAVAR</v>
          </cell>
          <cell r="V28" t="str">
            <v>SESIONES</v>
          </cell>
          <cell r="X28" t="str">
            <v>D.F</v>
          </cell>
          <cell r="AB28"/>
          <cell r="AD28">
            <v>4</v>
          </cell>
          <cell r="AM28">
            <v>13</v>
          </cell>
          <cell r="AN28">
            <v>38730</v>
          </cell>
          <cell r="AO28">
            <v>38737</v>
          </cell>
          <cell r="AQ28" t="str">
            <v>$71.100.00</v>
          </cell>
          <cell r="AU28">
            <v>1</v>
          </cell>
        </row>
        <row r="29">
          <cell r="A29">
            <v>25</v>
          </cell>
          <cell r="D29" t="str">
            <v>D</v>
          </cell>
          <cell r="E29">
            <v>9</v>
          </cell>
          <cell r="F29" t="str">
            <v>proy</v>
          </cell>
          <cell r="K29" t="str">
            <v>ABANDERADO</v>
          </cell>
          <cell r="M29" t="str">
            <v>ARBITRON</v>
          </cell>
          <cell r="N29" t="str">
            <v>Sebastian Paldao</v>
          </cell>
          <cell r="Q29" t="str">
            <v>FC</v>
          </cell>
          <cell r="R29" t="str">
            <v>NA</v>
          </cell>
          <cell r="S29" t="str">
            <v>RATINGS</v>
          </cell>
          <cell r="T29" t="str">
            <v>VARIAS</v>
          </cell>
          <cell r="U29" t="str">
            <v>VARIOS</v>
          </cell>
          <cell r="V29" t="str">
            <v>Casa Por Casa</v>
          </cell>
          <cell r="X29" t="str">
            <v>DF - GDJ</v>
          </cell>
          <cell r="AB29"/>
        </row>
        <row r="30">
          <cell r="A30">
            <v>26</v>
          </cell>
          <cell r="B30">
            <v>1</v>
          </cell>
          <cell r="D30" t="str">
            <v>T</v>
          </cell>
          <cell r="E30">
            <v>10</v>
          </cell>
          <cell r="F30" t="str">
            <v>proy</v>
          </cell>
          <cell r="G30">
            <v>6</v>
          </cell>
          <cell r="H30">
            <v>39073</v>
          </cell>
          <cell r="I30">
            <v>38721</v>
          </cell>
          <cell r="J30">
            <v>38740</v>
          </cell>
          <cell r="K30" t="str">
            <v>SANCY C&amp;SPIT</v>
          </cell>
          <cell r="L30" t="str">
            <v>0012</v>
          </cell>
          <cell r="M30" t="str">
            <v xml:space="preserve"> PROCTER &amp; GAMBLE</v>
          </cell>
          <cell r="N30" t="str">
            <v>Alernest Nuñez</v>
          </cell>
          <cell r="O30" t="str">
            <v>MX05B011</v>
          </cell>
          <cell r="P30" t="str">
            <v>SANCY Mexico C&amp;SPIT</v>
          </cell>
          <cell r="Q30" t="str">
            <v>MJO</v>
          </cell>
          <cell r="R30" t="str">
            <v>HR</v>
          </cell>
          <cell r="S30" t="str">
            <v>C&amp;SPIT</v>
          </cell>
          <cell r="T30" t="str">
            <v>FC</v>
          </cell>
          <cell r="U30" t="str">
            <v>Detergente</v>
          </cell>
          <cell r="V30" t="str">
            <v>Casa por casa</v>
          </cell>
          <cell r="X30" t="str">
            <v>DF</v>
          </cell>
          <cell r="AB30"/>
          <cell r="AD30">
            <v>1500</v>
          </cell>
          <cell r="AE30">
            <v>1120</v>
          </cell>
          <cell r="AG30">
            <v>2620</v>
          </cell>
          <cell r="AH30">
            <v>2620</v>
          </cell>
          <cell r="AM30">
            <v>38776</v>
          </cell>
          <cell r="AN30">
            <v>38818</v>
          </cell>
          <cell r="AO30">
            <v>38793</v>
          </cell>
          <cell r="AP30">
            <v>38827</v>
          </cell>
          <cell r="AQ30">
            <v>432150</v>
          </cell>
          <cell r="AU30">
            <v>1</v>
          </cell>
        </row>
        <row r="31">
          <cell r="A31">
            <v>27</v>
          </cell>
          <cell r="D31" t="str">
            <v>T</v>
          </cell>
          <cell r="E31">
            <v>11</v>
          </cell>
          <cell r="F31" t="str">
            <v>proy</v>
          </cell>
          <cell r="G31">
            <v>6</v>
          </cell>
          <cell r="H31">
            <v>38722</v>
          </cell>
          <cell r="I31">
            <v>38722</v>
          </cell>
          <cell r="J31">
            <v>38733</v>
          </cell>
          <cell r="K31" t="str">
            <v>ODOR</v>
          </cell>
          <cell r="L31" t="str">
            <v>0012</v>
          </cell>
          <cell r="M31" t="str">
            <v xml:space="preserve"> PROCTER &amp; GAMBLE</v>
          </cell>
          <cell r="N31" t="str">
            <v>Erandi Macías</v>
          </cell>
          <cell r="O31" t="str">
            <v>MX060075</v>
          </cell>
          <cell r="P31" t="str">
            <v>MUM PROMOTION CONCEPT TEST</v>
          </cell>
          <cell r="Q31" t="str">
            <v>MEV</v>
          </cell>
          <cell r="R31" t="str">
            <v>AB</v>
          </cell>
          <cell r="S31" t="str">
            <v>PCT</v>
          </cell>
          <cell r="T31" t="str">
            <v>BC</v>
          </cell>
          <cell r="U31" t="str">
            <v>DESODORANTE</v>
          </cell>
          <cell r="V31" t="str">
            <v>CAFÉ INTERNET</v>
          </cell>
          <cell r="X31" t="str">
            <v>DF</v>
          </cell>
          <cell r="AB31"/>
          <cell r="AD31">
            <v>300</v>
          </cell>
          <cell r="AG31">
            <v>300</v>
          </cell>
          <cell r="AH31">
            <v>300</v>
          </cell>
          <cell r="AM31">
            <v>38742</v>
          </cell>
          <cell r="AN31">
            <v>38742</v>
          </cell>
          <cell r="AO31">
            <v>38750</v>
          </cell>
          <cell r="AP31">
            <v>38750</v>
          </cell>
          <cell r="AQ31">
            <v>81300</v>
          </cell>
          <cell r="AU31">
            <v>1</v>
          </cell>
          <cell r="AZ31" t="str">
            <v>si</v>
          </cell>
        </row>
        <row r="32">
          <cell r="A32">
            <v>28</v>
          </cell>
          <cell r="D32" t="str">
            <v>T</v>
          </cell>
          <cell r="E32">
            <v>12</v>
          </cell>
          <cell r="F32" t="str">
            <v>proy</v>
          </cell>
          <cell r="G32">
            <v>6</v>
          </cell>
          <cell r="H32">
            <v>38720</v>
          </cell>
          <cell r="I32">
            <v>38721</v>
          </cell>
          <cell r="J32" t="str">
            <v>NA</v>
          </cell>
          <cell r="K32" t="str">
            <v>SNIFF</v>
          </cell>
          <cell r="L32" t="str">
            <v>0012</v>
          </cell>
          <cell r="M32" t="str">
            <v xml:space="preserve"> PROCTER &amp; GAMBLE</v>
          </cell>
          <cell r="N32" t="str">
            <v>Ma. Fernanda Ferrero</v>
          </cell>
          <cell r="O32" t="str">
            <v>TPT098 PG05</v>
          </cell>
          <cell r="P32" t="str">
            <v>C&amp;SNIFF PERU</v>
          </cell>
          <cell r="Q32" t="str">
            <v>MJO</v>
          </cell>
          <cell r="R32" t="str">
            <v>AB</v>
          </cell>
          <cell r="S32" t="str">
            <v>C&amp;SNIFF</v>
          </cell>
          <cell r="T32" t="str">
            <v>FC</v>
          </cell>
          <cell r="U32" t="str">
            <v>DETERGENTE</v>
          </cell>
          <cell r="V32" t="str">
            <v>CASA POR CASA</v>
          </cell>
          <cell r="X32" t="str">
            <v>PERU</v>
          </cell>
          <cell r="AB32"/>
          <cell r="AD32" t="str">
            <v>NA</v>
          </cell>
          <cell r="AG32" t="str">
            <v>NA</v>
          </cell>
          <cell r="AH32" t="str">
            <v>NA</v>
          </cell>
          <cell r="AM32" t="str">
            <v>NA</v>
          </cell>
          <cell r="AN32" t="str">
            <v>NA</v>
          </cell>
          <cell r="AO32">
            <v>38733</v>
          </cell>
          <cell r="AP32">
            <v>38733</v>
          </cell>
          <cell r="AQ32">
            <v>19600</v>
          </cell>
          <cell r="AU32">
            <v>1</v>
          </cell>
        </row>
        <row r="33">
          <cell r="A33">
            <v>29</v>
          </cell>
          <cell r="B33">
            <v>1</v>
          </cell>
          <cell r="D33" t="str">
            <v>T</v>
          </cell>
          <cell r="E33">
            <v>13</v>
          </cell>
          <cell r="F33" t="str">
            <v>proy</v>
          </cell>
          <cell r="G33">
            <v>6</v>
          </cell>
          <cell r="H33">
            <v>39078</v>
          </cell>
          <cell r="I33">
            <v>38722</v>
          </cell>
          <cell r="J33">
            <v>38733</v>
          </cell>
          <cell r="K33" t="str">
            <v>INNOVATION</v>
          </cell>
          <cell r="L33" t="str">
            <v>0012</v>
          </cell>
          <cell r="M33" t="str">
            <v xml:space="preserve"> PROCTER &amp; GAMBLE</v>
          </cell>
          <cell r="N33" t="str">
            <v>Andrea Bracho</v>
          </cell>
          <cell r="O33" t="str">
            <v>MX060254</v>
          </cell>
          <cell r="P33" t="str">
            <v>INNOVATION 2005 CONCEPT SCREENER</v>
          </cell>
          <cell r="Q33" t="str">
            <v>MJO</v>
          </cell>
          <cell r="R33" t="str">
            <v>MF</v>
          </cell>
          <cell r="S33" t="str">
            <v>SCREENER</v>
          </cell>
          <cell r="T33" t="str">
            <v>FC</v>
          </cell>
          <cell r="U33" t="str">
            <v>VARIOS</v>
          </cell>
          <cell r="V33" t="str">
            <v>Casa Por Casa</v>
          </cell>
          <cell r="X33" t="str">
            <v>DF</v>
          </cell>
          <cell r="AB33"/>
          <cell r="AD33">
            <v>900</v>
          </cell>
          <cell r="AG33">
            <v>900</v>
          </cell>
          <cell r="AH33">
            <v>900</v>
          </cell>
          <cell r="AM33">
            <v>38745</v>
          </cell>
          <cell r="AN33">
            <v>38756</v>
          </cell>
          <cell r="AO33">
            <v>38766</v>
          </cell>
          <cell r="AP33">
            <v>38776</v>
          </cell>
          <cell r="AQ33">
            <v>181600</v>
          </cell>
          <cell r="AU33">
            <v>1</v>
          </cell>
        </row>
        <row r="34">
          <cell r="A34">
            <v>30</v>
          </cell>
          <cell r="B34">
            <v>1</v>
          </cell>
          <cell r="D34" t="str">
            <v>T</v>
          </cell>
          <cell r="E34">
            <v>14</v>
          </cell>
          <cell r="F34" t="str">
            <v>proy</v>
          </cell>
          <cell r="G34">
            <v>6</v>
          </cell>
          <cell r="H34">
            <v>38720</v>
          </cell>
          <cell r="I34">
            <v>38733</v>
          </cell>
          <cell r="J34">
            <v>38735</v>
          </cell>
          <cell r="K34" t="str">
            <v>MONET</v>
          </cell>
          <cell r="L34" t="str">
            <v>0012</v>
          </cell>
          <cell r="M34" t="str">
            <v xml:space="preserve"> PROCTER &amp; GAMBLE</v>
          </cell>
          <cell r="N34" t="str">
            <v>Erica Fridman</v>
          </cell>
          <cell r="O34" t="str">
            <v>MX060254</v>
          </cell>
          <cell r="P34" t="str">
            <v>Omega I (Monet) Mexico</v>
          </cell>
          <cell r="Q34" t="str">
            <v>MJO</v>
          </cell>
          <cell r="R34" t="str">
            <v>MG</v>
          </cell>
          <cell r="S34" t="str">
            <v>CONCEPT</v>
          </cell>
          <cell r="T34" t="str">
            <v>FC</v>
          </cell>
          <cell r="U34" t="str">
            <v>DETERGENTE</v>
          </cell>
          <cell r="V34" t="str">
            <v>Casa Por Casa</v>
          </cell>
          <cell r="X34" t="str">
            <v>DF</v>
          </cell>
          <cell r="AB34"/>
          <cell r="AD34">
            <v>600</v>
          </cell>
          <cell r="AG34">
            <v>600</v>
          </cell>
          <cell r="AH34">
            <v>600</v>
          </cell>
          <cell r="AM34">
            <v>38751</v>
          </cell>
          <cell r="AN34">
            <v>38751</v>
          </cell>
          <cell r="AO34">
            <v>38770</v>
          </cell>
          <cell r="AP34">
            <v>38770</v>
          </cell>
          <cell r="AQ34">
            <v>105400</v>
          </cell>
          <cell r="AU34">
            <v>1</v>
          </cell>
        </row>
        <row r="35">
          <cell r="A35">
            <v>31</v>
          </cell>
          <cell r="D35" t="str">
            <v>F</v>
          </cell>
          <cell r="E35">
            <v>15</v>
          </cell>
          <cell r="F35" t="str">
            <v>proy</v>
          </cell>
          <cell r="G35">
            <v>6</v>
          </cell>
          <cell r="H35">
            <v>38722</v>
          </cell>
          <cell r="I35">
            <v>38722</v>
          </cell>
          <cell r="J35">
            <v>38733</v>
          </cell>
          <cell r="K35" t="str">
            <v>SEGURO</v>
          </cell>
          <cell r="L35" t="str">
            <v>0012</v>
          </cell>
          <cell r="M35" t="str">
            <v xml:space="preserve"> PROCTER &amp; GAMBLE</v>
          </cell>
          <cell r="N35" t="str">
            <v>Alberto Mena</v>
          </cell>
          <cell r="O35" t="str">
            <v>MX060345</v>
          </cell>
          <cell r="P35" t="str">
            <v>H&amp;S Security exploration</v>
          </cell>
          <cell r="Q35" t="str">
            <v>MEV</v>
          </cell>
          <cell r="R35" t="str">
            <v>NA</v>
          </cell>
          <cell r="S35" t="str">
            <v>PCT</v>
          </cell>
          <cell r="T35" t="str">
            <v>BC</v>
          </cell>
          <cell r="U35" t="str">
            <v>SHAMPOO</v>
          </cell>
          <cell r="V35" t="str">
            <v>FGI´S</v>
          </cell>
          <cell r="X35" t="str">
            <v>DF</v>
          </cell>
          <cell r="AB35"/>
          <cell r="AD35">
            <v>3</v>
          </cell>
          <cell r="AG35">
            <v>3</v>
          </cell>
          <cell r="AH35">
            <v>3</v>
          </cell>
          <cell r="AM35">
            <v>38733</v>
          </cell>
          <cell r="AN35">
            <v>38733</v>
          </cell>
          <cell r="AO35">
            <v>38733</v>
          </cell>
          <cell r="AP35">
            <v>38733</v>
          </cell>
          <cell r="AQ35">
            <v>58225</v>
          </cell>
          <cell r="AU35">
            <v>1</v>
          </cell>
          <cell r="AZ35" t="str">
            <v>si</v>
          </cell>
        </row>
        <row r="36">
          <cell r="A36">
            <v>32</v>
          </cell>
          <cell r="D36" t="str">
            <v>F</v>
          </cell>
          <cell r="E36">
            <v>16</v>
          </cell>
          <cell r="F36" t="str">
            <v>proy</v>
          </cell>
          <cell r="G36">
            <v>6</v>
          </cell>
          <cell r="H36">
            <v>38726</v>
          </cell>
          <cell r="I36">
            <v>38726</v>
          </cell>
          <cell r="J36">
            <v>38730</v>
          </cell>
          <cell r="K36" t="str">
            <v>MADRES</v>
          </cell>
          <cell r="L36" t="str">
            <v>0012</v>
          </cell>
          <cell r="M36" t="str">
            <v xml:space="preserve"> PROCTER &amp; GAMBLE</v>
          </cell>
          <cell r="N36" t="str">
            <v>Chrystian Ramírez Dávi</v>
          </cell>
          <cell r="O36" t="str">
            <v>MX060238</v>
          </cell>
          <cell r="P36" t="str">
            <v>Ariel Mothers Day Promotions FGI´s</v>
          </cell>
          <cell r="Q36" t="str">
            <v>MEV</v>
          </cell>
          <cell r="R36" t="str">
            <v>NA</v>
          </cell>
          <cell r="S36" t="str">
            <v>PCT</v>
          </cell>
          <cell r="T36" t="str">
            <v>FC</v>
          </cell>
          <cell r="U36" t="str">
            <v>ARIEL</v>
          </cell>
          <cell r="V36" t="str">
            <v>FGI´S</v>
          </cell>
          <cell r="X36" t="str">
            <v>DF</v>
          </cell>
          <cell r="AB36"/>
          <cell r="AD36">
            <v>2</v>
          </cell>
          <cell r="AG36">
            <v>2</v>
          </cell>
          <cell r="AH36">
            <v>2</v>
          </cell>
          <cell r="AM36">
            <v>38730</v>
          </cell>
          <cell r="AN36">
            <v>38730</v>
          </cell>
          <cell r="AO36">
            <v>38730</v>
          </cell>
          <cell r="AP36">
            <v>38730</v>
          </cell>
          <cell r="AQ36">
            <v>33440</v>
          </cell>
          <cell r="AU36">
            <v>1</v>
          </cell>
          <cell r="AZ36" t="str">
            <v>si</v>
          </cell>
        </row>
        <row r="37">
          <cell r="A37">
            <v>33</v>
          </cell>
          <cell r="D37" t="str">
            <v>A</v>
          </cell>
          <cell r="E37">
            <v>17</v>
          </cell>
          <cell r="F37" t="str">
            <v>proy</v>
          </cell>
          <cell r="G37">
            <v>6</v>
          </cell>
          <cell r="H37">
            <v>38726</v>
          </cell>
          <cell r="I37">
            <v>38726</v>
          </cell>
          <cell r="J37" t="str">
            <v>13 DE ENERO 2006</v>
          </cell>
          <cell r="K37" t="str">
            <v>SAMPLE</v>
          </cell>
          <cell r="L37" t="str">
            <v>0012</v>
          </cell>
          <cell r="M37" t="str">
            <v xml:space="preserve"> PROCTER &amp; GAMBLE</v>
          </cell>
          <cell r="N37" t="str">
            <v>Rodrigo Osorio</v>
          </cell>
          <cell r="Q37" t="str">
            <v>PG</v>
          </cell>
          <cell r="R37" t="str">
            <v>TBD</v>
          </cell>
          <cell r="S37" t="str">
            <v>DEMOS</v>
          </cell>
          <cell r="V37" t="str">
            <v>AUDITORIA</v>
          </cell>
          <cell r="X37" t="str">
            <v>DF,MTY,CH,AGS,</v>
          </cell>
          <cell r="AB37"/>
          <cell r="AG37">
            <v>40</v>
          </cell>
          <cell r="AH37">
            <v>32</v>
          </cell>
          <cell r="AI37">
            <v>8</v>
          </cell>
          <cell r="AM37" t="str">
            <v>6 DE FEBERO 2006</v>
          </cell>
          <cell r="AN37">
            <v>38754</v>
          </cell>
          <cell r="AO37">
            <v>38756</v>
          </cell>
          <cell r="AP37">
            <v>38756</v>
          </cell>
          <cell r="AQ37">
            <v>13880</v>
          </cell>
        </row>
        <row r="38">
          <cell r="A38">
            <v>34</v>
          </cell>
          <cell r="B38">
            <v>1</v>
          </cell>
          <cell r="C38" t="str">
            <v>ES</v>
          </cell>
          <cell r="D38" t="str">
            <v>C</v>
          </cell>
          <cell r="E38">
            <v>18</v>
          </cell>
          <cell r="F38" t="str">
            <v>proy</v>
          </cell>
          <cell r="G38">
            <v>6</v>
          </cell>
          <cell r="H38">
            <v>38384</v>
          </cell>
          <cell r="I38">
            <v>38384</v>
          </cell>
          <cell r="J38">
            <v>38771</v>
          </cell>
          <cell r="K38" t="str">
            <v>ARGENTINA</v>
          </cell>
          <cell r="L38" t="str">
            <v>0012</v>
          </cell>
          <cell r="M38" t="str">
            <v xml:space="preserve"> PROCTER &amp; GAMBLE</v>
          </cell>
          <cell r="N38" t="str">
            <v>Alernest Nuñez</v>
          </cell>
          <cell r="O38" t="str">
            <v>LA060328</v>
          </cell>
          <cell r="P38" t="str">
            <v>BEM</v>
          </cell>
          <cell r="Q38" t="str">
            <v>IP</v>
          </cell>
          <cell r="R38" t="str">
            <v>OB</v>
          </cell>
          <cell r="S38" t="str">
            <v>BEM</v>
          </cell>
          <cell r="T38" t="str">
            <v>FC</v>
          </cell>
          <cell r="U38" t="str">
            <v>VARIOS</v>
          </cell>
          <cell r="V38" t="str">
            <v>CXC</v>
          </cell>
          <cell r="W38" t="str">
            <v>Papel</v>
          </cell>
          <cell r="X38" t="str">
            <v>ARGENTINA</v>
          </cell>
          <cell r="Y38">
            <v>4</v>
          </cell>
          <cell r="Z38">
            <v>70</v>
          </cell>
          <cell r="AA38">
            <v>68</v>
          </cell>
          <cell r="AB38">
            <v>42.233333333333334</v>
          </cell>
          <cell r="AD38">
            <v>500</v>
          </cell>
          <cell r="AG38">
            <v>500</v>
          </cell>
          <cell r="AK38">
            <v>500</v>
          </cell>
          <cell r="AL38">
            <v>500</v>
          </cell>
          <cell r="AM38">
            <v>38794</v>
          </cell>
          <cell r="AN38">
            <v>38794</v>
          </cell>
          <cell r="AO38">
            <v>38832</v>
          </cell>
          <cell r="AP38">
            <v>38828</v>
          </cell>
          <cell r="AR38">
            <v>21684</v>
          </cell>
          <cell r="AU38">
            <v>1</v>
          </cell>
        </row>
        <row r="39">
          <cell r="A39">
            <v>35</v>
          </cell>
          <cell r="B39">
            <v>1</v>
          </cell>
          <cell r="C39" t="str">
            <v>ES</v>
          </cell>
          <cell r="D39" t="str">
            <v>C</v>
          </cell>
          <cell r="E39">
            <v>19</v>
          </cell>
          <cell r="F39" t="str">
            <v>proy</v>
          </cell>
          <cell r="G39">
            <v>6</v>
          </cell>
          <cell r="H39">
            <v>38384</v>
          </cell>
          <cell r="I39">
            <v>38384</v>
          </cell>
          <cell r="J39">
            <v>38771</v>
          </cell>
          <cell r="K39" t="str">
            <v>CHILE</v>
          </cell>
          <cell r="L39" t="str">
            <v>0012</v>
          </cell>
          <cell r="M39" t="str">
            <v xml:space="preserve"> PROCTER &amp; GAMBLE</v>
          </cell>
          <cell r="N39" t="str">
            <v>Alernest Nuñez</v>
          </cell>
          <cell r="O39" t="str">
            <v>LA060328</v>
          </cell>
          <cell r="P39" t="str">
            <v>BEM</v>
          </cell>
          <cell r="Q39" t="str">
            <v>IP</v>
          </cell>
          <cell r="R39" t="str">
            <v>OB</v>
          </cell>
          <cell r="S39" t="str">
            <v>BEM</v>
          </cell>
          <cell r="T39" t="str">
            <v>FC</v>
          </cell>
          <cell r="U39" t="str">
            <v>VARIOS</v>
          </cell>
          <cell r="V39" t="str">
            <v>CXC</v>
          </cell>
          <cell r="W39" t="str">
            <v>Papel</v>
          </cell>
          <cell r="X39" t="str">
            <v>CHILE</v>
          </cell>
          <cell r="Y39">
            <v>4</v>
          </cell>
          <cell r="Z39">
            <v>70</v>
          </cell>
          <cell r="AA39">
            <v>68</v>
          </cell>
          <cell r="AB39">
            <v>42.233333333333334</v>
          </cell>
          <cell r="AD39">
            <v>500</v>
          </cell>
          <cell r="AG39">
            <v>500</v>
          </cell>
          <cell r="AK39">
            <v>500</v>
          </cell>
          <cell r="AL39">
            <v>500</v>
          </cell>
          <cell r="AM39">
            <v>38792</v>
          </cell>
          <cell r="AN39">
            <v>38792</v>
          </cell>
          <cell r="AO39">
            <v>38828</v>
          </cell>
          <cell r="AP39">
            <v>38827</v>
          </cell>
          <cell r="AR39">
            <v>22100</v>
          </cell>
          <cell r="AU39">
            <v>1</v>
          </cell>
        </row>
        <row r="40">
          <cell r="A40">
            <v>36</v>
          </cell>
          <cell r="D40" t="str">
            <v>D</v>
          </cell>
          <cell r="E40">
            <v>20</v>
          </cell>
          <cell r="F40" t="str">
            <v>proy</v>
          </cell>
          <cell r="G40">
            <v>2</v>
          </cell>
          <cell r="H40">
            <v>38726</v>
          </cell>
          <cell r="I40">
            <v>38726</v>
          </cell>
          <cell r="J40">
            <v>38733</v>
          </cell>
          <cell r="K40" t="str">
            <v>CENTRUM</v>
          </cell>
          <cell r="M40" t="str">
            <v>RI MX</v>
          </cell>
          <cell r="N40" t="str">
            <v>CHANTAL ENRIQUEZ</v>
          </cell>
          <cell r="O40" t="str">
            <v>NA</v>
          </cell>
          <cell r="P40" t="str">
            <v>NA</v>
          </cell>
          <cell r="Q40" t="str">
            <v>EV</v>
          </cell>
          <cell r="R40" t="str">
            <v>OB</v>
          </cell>
          <cell r="S40" t="str">
            <v>H&amp;P</v>
          </cell>
          <cell r="T40" t="str">
            <v>AB</v>
          </cell>
          <cell r="U40" t="str">
            <v>GOLOSINA</v>
          </cell>
          <cell r="V40" t="str">
            <v>INTERPEC</v>
          </cell>
          <cell r="X40" t="str">
            <v>DF</v>
          </cell>
          <cell r="AB40"/>
          <cell r="AD40">
            <v>750</v>
          </cell>
          <cell r="AG40">
            <v>750</v>
          </cell>
          <cell r="AQ40">
            <v>150000</v>
          </cell>
        </row>
        <row r="41">
          <cell r="A41">
            <v>37</v>
          </cell>
          <cell r="D41" t="str">
            <v>D</v>
          </cell>
          <cell r="E41">
            <v>21</v>
          </cell>
          <cell r="F41" t="str">
            <v>proy</v>
          </cell>
          <cell r="G41">
            <v>2</v>
          </cell>
          <cell r="H41">
            <v>38728</v>
          </cell>
          <cell r="I41">
            <v>38728</v>
          </cell>
          <cell r="J41">
            <v>38730</v>
          </cell>
          <cell r="K41" t="str">
            <v>RH</v>
          </cell>
          <cell r="M41" t="str">
            <v>RI MX</v>
          </cell>
          <cell r="N41" t="str">
            <v>CHANTAL ENRIQUEZ</v>
          </cell>
          <cell r="O41" t="str">
            <v>NA</v>
          </cell>
          <cell r="P41" t="str">
            <v>NA</v>
          </cell>
          <cell r="Q41" t="str">
            <v>EV</v>
          </cell>
          <cell r="R41" t="str">
            <v>OB</v>
          </cell>
          <cell r="S41" t="str">
            <v>H&amp;P</v>
          </cell>
          <cell r="T41" t="str">
            <v>OTFC</v>
          </cell>
          <cell r="U41" t="str">
            <v>OTROS</v>
          </cell>
          <cell r="V41" t="str">
            <v>INTERNET</v>
          </cell>
          <cell r="X41" t="str">
            <v>DF</v>
          </cell>
          <cell r="AB41"/>
          <cell r="AD41">
            <v>0</v>
          </cell>
          <cell r="AG41">
            <v>0</v>
          </cell>
          <cell r="AQ41">
            <v>10000</v>
          </cell>
        </row>
        <row r="42">
          <cell r="A42">
            <v>38</v>
          </cell>
          <cell r="D42" t="str">
            <v>F</v>
          </cell>
          <cell r="E42">
            <v>22</v>
          </cell>
          <cell r="F42" t="str">
            <v>proy</v>
          </cell>
          <cell r="G42">
            <v>6</v>
          </cell>
          <cell r="H42">
            <v>38729</v>
          </cell>
          <cell r="I42">
            <v>38729</v>
          </cell>
          <cell r="J42">
            <v>38734</v>
          </cell>
          <cell r="K42" t="str">
            <v>LAVADA</v>
          </cell>
          <cell r="L42" t="str">
            <v>0012</v>
          </cell>
          <cell r="M42" t="str">
            <v xml:space="preserve"> PROCTER &amp; GAMBLE</v>
          </cell>
          <cell r="N42" t="str">
            <v>Chrystian Ramírez Dávi</v>
          </cell>
          <cell r="O42" t="str">
            <v>MX060353</v>
          </cell>
          <cell r="P42" t="str">
            <v>Ariel Mothers Day Promotions FGI´s (for marketing activities)</v>
          </cell>
          <cell r="Q42" t="str">
            <v>MEV</v>
          </cell>
          <cell r="R42" t="str">
            <v>NA</v>
          </cell>
          <cell r="S42" t="str">
            <v>CONCEPT</v>
          </cell>
          <cell r="T42" t="str">
            <v>FC</v>
          </cell>
          <cell r="U42" t="str">
            <v>ARIEL</v>
          </cell>
          <cell r="V42" t="str">
            <v>FGI´S</v>
          </cell>
          <cell r="X42" t="str">
            <v>DF</v>
          </cell>
          <cell r="AB42"/>
          <cell r="AD42">
            <v>2</v>
          </cell>
          <cell r="AG42">
            <v>2</v>
          </cell>
          <cell r="AH42">
            <v>2</v>
          </cell>
          <cell r="AM42">
            <v>38734</v>
          </cell>
          <cell r="AN42">
            <v>38734</v>
          </cell>
          <cell r="AO42">
            <v>38734</v>
          </cell>
          <cell r="AP42">
            <v>38734</v>
          </cell>
          <cell r="AQ42">
            <v>33440</v>
          </cell>
          <cell r="AU42">
            <v>1</v>
          </cell>
          <cell r="AZ42" t="str">
            <v>si</v>
          </cell>
        </row>
        <row r="43">
          <cell r="A43">
            <v>39</v>
          </cell>
          <cell r="D43" t="str">
            <v>A</v>
          </cell>
          <cell r="E43">
            <v>23</v>
          </cell>
          <cell r="F43" t="str">
            <v>proy</v>
          </cell>
          <cell r="G43">
            <v>6</v>
          </cell>
          <cell r="H43">
            <v>38729</v>
          </cell>
          <cell r="I43">
            <v>38730</v>
          </cell>
          <cell r="J43">
            <v>38730</v>
          </cell>
          <cell r="K43" t="str">
            <v xml:space="preserve">ORAL CARE </v>
          </cell>
          <cell r="L43" t="str">
            <v>0012</v>
          </cell>
          <cell r="M43" t="str">
            <v xml:space="preserve"> PROCTER &amp; GAMBLE</v>
          </cell>
          <cell r="N43" t="str">
            <v>Denisse Galante</v>
          </cell>
          <cell r="Q43" t="str">
            <v>PG</v>
          </cell>
          <cell r="R43" t="str">
            <v>HR</v>
          </cell>
          <cell r="S43" t="str">
            <v>AUDITORIA</v>
          </cell>
          <cell r="T43" t="str">
            <v>BC</v>
          </cell>
          <cell r="U43" t="str">
            <v>PASTA DENTAL</v>
          </cell>
          <cell r="V43" t="str">
            <v>AUTOSERV</v>
          </cell>
          <cell r="X43" t="str">
            <v>DF, MTY, GDL, MER,PUEB,VER,CUL</v>
          </cell>
          <cell r="AB43"/>
          <cell r="AG43">
            <v>132</v>
          </cell>
          <cell r="AH43">
            <v>102</v>
          </cell>
          <cell r="AI43">
            <v>30</v>
          </cell>
          <cell r="AL43">
            <v>132</v>
          </cell>
          <cell r="AM43">
            <v>38746</v>
          </cell>
          <cell r="AN43">
            <v>38746</v>
          </cell>
          <cell r="AO43">
            <v>38748</v>
          </cell>
          <cell r="AP43">
            <v>38748</v>
          </cell>
          <cell r="AQ43">
            <v>23949</v>
          </cell>
        </row>
        <row r="44">
          <cell r="A44">
            <v>40</v>
          </cell>
          <cell r="D44" t="str">
            <v>A</v>
          </cell>
          <cell r="E44">
            <v>24</v>
          </cell>
          <cell r="F44" t="str">
            <v>proy</v>
          </cell>
          <cell r="G44">
            <v>3</v>
          </cell>
          <cell r="H44">
            <v>38728</v>
          </cell>
          <cell r="I44">
            <v>38729</v>
          </cell>
          <cell r="J44">
            <v>38748</v>
          </cell>
          <cell r="K44" t="str">
            <v>HCS - EXPERTS (ENE-JUN)</v>
          </cell>
          <cell r="L44" t="str">
            <v>0012</v>
          </cell>
          <cell r="M44" t="str">
            <v xml:space="preserve"> PROCTER &amp; GAMBLE</v>
          </cell>
          <cell r="N44" t="str">
            <v>Monique Arochi</v>
          </cell>
          <cell r="Q44" t="str">
            <v>PG</v>
          </cell>
          <cell r="R44" t="str">
            <v>AV</v>
          </cell>
          <cell r="S44" t="str">
            <v>AUDITORIA</v>
          </cell>
          <cell r="T44" t="str">
            <v>BC</v>
          </cell>
          <cell r="U44" t="str">
            <v>VARIOS</v>
          </cell>
          <cell r="V44" t="str">
            <v>AUTOSERV</v>
          </cell>
          <cell r="X44" t="str">
            <v>DF, MTY, GDL, CUL,TORR</v>
          </cell>
          <cell r="AB44"/>
          <cell r="AG44">
            <v>200</v>
          </cell>
          <cell r="AH44">
            <v>168</v>
          </cell>
          <cell r="AJ44">
            <v>32</v>
          </cell>
          <cell r="AL44">
            <v>200</v>
          </cell>
          <cell r="AQ44">
            <v>245000</v>
          </cell>
        </row>
        <row r="45">
          <cell r="A45">
            <v>41</v>
          </cell>
          <cell r="D45" t="str">
            <v>A</v>
          </cell>
          <cell r="E45">
            <v>25</v>
          </cell>
          <cell r="F45" t="str">
            <v>proy</v>
          </cell>
          <cell r="G45">
            <v>6</v>
          </cell>
          <cell r="H45">
            <v>38730</v>
          </cell>
          <cell r="I45">
            <v>38737</v>
          </cell>
          <cell r="J45">
            <v>38750</v>
          </cell>
          <cell r="K45" t="str">
            <v>OXY 2</v>
          </cell>
          <cell r="L45" t="str">
            <v>0012</v>
          </cell>
          <cell r="M45" t="str">
            <v xml:space="preserve"> PROCTER &amp; GAMBLE</v>
          </cell>
          <cell r="N45" t="str">
            <v>MARIA JOSE MARTINEZ</v>
          </cell>
          <cell r="Q45" t="str">
            <v>PG</v>
          </cell>
          <cell r="R45" t="str">
            <v>MF</v>
          </cell>
          <cell r="S45" t="str">
            <v>AUDITORIA</v>
          </cell>
          <cell r="T45" t="str">
            <v>FC</v>
          </cell>
          <cell r="U45" t="str">
            <v>DETERGENTE</v>
          </cell>
          <cell r="V45" t="str">
            <v>AUTOSERV</v>
          </cell>
          <cell r="X45" t="str">
            <v xml:space="preserve">DF, MTY, </v>
          </cell>
          <cell r="AB45"/>
          <cell r="AD45">
            <v>100</v>
          </cell>
          <cell r="AG45">
            <v>1200</v>
          </cell>
          <cell r="AM45" t="str">
            <v>TBD</v>
          </cell>
          <cell r="AQ45">
            <v>132150</v>
          </cell>
        </row>
        <row r="46">
          <cell r="A46">
            <v>42</v>
          </cell>
          <cell r="B46">
            <v>1</v>
          </cell>
          <cell r="C46" t="str">
            <v>ES</v>
          </cell>
          <cell r="D46" t="str">
            <v>D</v>
          </cell>
          <cell r="E46">
            <v>289</v>
          </cell>
          <cell r="F46" t="str">
            <v>proy</v>
          </cell>
          <cell r="G46">
            <v>7</v>
          </cell>
          <cell r="H46">
            <v>38511</v>
          </cell>
          <cell r="I46">
            <v>38579</v>
          </cell>
          <cell r="J46">
            <v>38800</v>
          </cell>
          <cell r="K46" t="str">
            <v>BABE MX y QVT's BRAZIL</v>
          </cell>
          <cell r="M46" t="str">
            <v>TNS NFO</v>
          </cell>
          <cell r="N46" t="str">
            <v>Lea Ben-Akiva</v>
          </cell>
          <cell r="O46" t="str">
            <v>NA</v>
          </cell>
          <cell r="P46" t="str">
            <v>Equity Scan Diapers</v>
          </cell>
          <cell r="Q46" t="str">
            <v>LM</v>
          </cell>
          <cell r="R46" t="str">
            <v>AS</v>
          </cell>
          <cell r="S46" t="str">
            <v>EQUITY SCAN</v>
          </cell>
          <cell r="T46" t="str">
            <v>PAPEL</v>
          </cell>
          <cell r="U46" t="str">
            <v>Pañales</v>
          </cell>
          <cell r="V46" t="str">
            <v>Casa Por Casa</v>
          </cell>
          <cell r="X46" t="str">
            <v>DF, GDL y MTY</v>
          </cell>
          <cell r="AB46"/>
          <cell r="AD46" t="str">
            <v>450 SEP-OCT</v>
          </cell>
          <cell r="AE46" t="str">
            <v>450 FEB 2006</v>
          </cell>
          <cell r="AG46">
            <v>900</v>
          </cell>
          <cell r="AH46">
            <v>900</v>
          </cell>
          <cell r="AL46">
            <v>900</v>
          </cell>
          <cell r="AM46">
            <v>38636</v>
          </cell>
          <cell r="AO46">
            <v>38533</v>
          </cell>
          <cell r="AR46">
            <v>51510</v>
          </cell>
          <cell r="AU46">
            <v>1</v>
          </cell>
        </row>
        <row r="47">
          <cell r="A47">
            <v>43</v>
          </cell>
          <cell r="D47" t="str">
            <v>D</v>
          </cell>
          <cell r="E47">
            <v>26</v>
          </cell>
          <cell r="F47" t="str">
            <v>proy</v>
          </cell>
          <cell r="G47">
            <v>7</v>
          </cell>
          <cell r="I47">
            <v>38622</v>
          </cell>
          <cell r="J47">
            <v>38732</v>
          </cell>
          <cell r="K47" t="str">
            <v>FRUTAL</v>
          </cell>
          <cell r="M47" t="str">
            <v>GENERAL MILLS</v>
          </cell>
          <cell r="N47" t="str">
            <v>Analía Benedetti</v>
          </cell>
          <cell r="O47" t="str">
            <v>NA</v>
          </cell>
          <cell r="P47" t="str">
            <v>NA</v>
          </cell>
          <cell r="Q47" t="str">
            <v>LM</v>
          </cell>
          <cell r="R47" t="str">
            <v>AB</v>
          </cell>
          <cell r="S47" t="str">
            <v>TASTE TEST</v>
          </cell>
          <cell r="T47" t="str">
            <v>AB</v>
          </cell>
          <cell r="U47" t="str">
            <v>GOLOSINA</v>
          </cell>
          <cell r="V47" t="str">
            <v>Local Central</v>
          </cell>
          <cell r="X47" t="str">
            <v>DF</v>
          </cell>
          <cell r="AB47"/>
          <cell r="AD47">
            <v>300</v>
          </cell>
          <cell r="AG47">
            <v>300</v>
          </cell>
          <cell r="AH47">
            <v>300</v>
          </cell>
          <cell r="AM47">
            <v>38747</v>
          </cell>
          <cell r="AQ47">
            <v>185000</v>
          </cell>
          <cell r="AU47">
            <v>0</v>
          </cell>
        </row>
        <row r="48">
          <cell r="A48">
            <v>44</v>
          </cell>
          <cell r="B48">
            <v>1</v>
          </cell>
          <cell r="D48" t="str">
            <v>T</v>
          </cell>
          <cell r="E48">
            <v>27</v>
          </cell>
          <cell r="F48" t="str">
            <v>proy</v>
          </cell>
          <cell r="G48">
            <v>7</v>
          </cell>
          <cell r="H48">
            <v>38609</v>
          </cell>
          <cell r="I48">
            <v>38614</v>
          </cell>
          <cell r="J48">
            <v>38734</v>
          </cell>
          <cell r="K48" t="str">
            <v>SIMPL</v>
          </cell>
          <cell r="L48" t="str">
            <v>0012</v>
          </cell>
          <cell r="M48" t="str">
            <v xml:space="preserve"> PROCTER &amp; GAMBLE</v>
          </cell>
          <cell r="N48" t="str">
            <v>Ian Brillembourg</v>
          </cell>
          <cell r="O48" t="str">
            <v>WW04A086</v>
          </cell>
          <cell r="P48" t="str">
            <v>Idea Screening 2005-2006</v>
          </cell>
          <cell r="Q48" t="str">
            <v>LM</v>
          </cell>
          <cell r="R48" t="str">
            <v>AB</v>
          </cell>
          <cell r="S48" t="str">
            <v>CSCREEN</v>
          </cell>
          <cell r="T48" t="str">
            <v>HC</v>
          </cell>
          <cell r="U48" t="str">
            <v>VARIOS</v>
          </cell>
          <cell r="V48" t="str">
            <v>INTERNET</v>
          </cell>
          <cell r="X48" t="str">
            <v>DF</v>
          </cell>
          <cell r="AB48"/>
          <cell r="AD48">
            <v>240</v>
          </cell>
          <cell r="AE48">
            <v>240</v>
          </cell>
          <cell r="AF48">
            <v>240</v>
          </cell>
          <cell r="AH48">
            <v>720</v>
          </cell>
          <cell r="AR48">
            <v>19045</v>
          </cell>
          <cell r="AU48">
            <v>0</v>
          </cell>
        </row>
        <row r="49">
          <cell r="A49">
            <v>45</v>
          </cell>
          <cell r="B49">
            <v>1</v>
          </cell>
          <cell r="D49" t="str">
            <v>T</v>
          </cell>
          <cell r="E49">
            <v>28</v>
          </cell>
          <cell r="F49" t="str">
            <v>proy</v>
          </cell>
          <cell r="G49">
            <v>6</v>
          </cell>
          <cell r="H49">
            <v>38624</v>
          </cell>
          <cell r="I49">
            <v>38624</v>
          </cell>
          <cell r="J49">
            <v>38784</v>
          </cell>
          <cell r="K49" t="str">
            <v>KANO</v>
          </cell>
          <cell r="L49" t="str">
            <v>0012</v>
          </cell>
          <cell r="M49" t="str">
            <v xml:space="preserve"> PROCTER &amp; GAMBLE</v>
          </cell>
          <cell r="N49" t="str">
            <v>Sandra Hermes</v>
          </cell>
          <cell r="O49" t="str">
            <v>MX05A712</v>
          </cell>
          <cell r="P49" t="str">
            <v>Dish Segmentation Study</v>
          </cell>
          <cell r="Q49" t="str">
            <v>LM</v>
          </cell>
          <cell r="R49" t="str">
            <v>AB</v>
          </cell>
          <cell r="S49" t="str">
            <v>KANO SEGMENTATION</v>
          </cell>
          <cell r="T49" t="str">
            <v>HC</v>
          </cell>
          <cell r="U49" t="str">
            <v>Lavatrastes</v>
          </cell>
          <cell r="V49" t="str">
            <v>Casa Por Casa</v>
          </cell>
          <cell r="X49" t="str">
            <v>DF</v>
          </cell>
          <cell r="AB49"/>
          <cell r="AD49" t="str">
            <v>50 piloto</v>
          </cell>
          <cell r="AE49" t="str">
            <v>500 FULL</v>
          </cell>
          <cell r="AG49">
            <v>550</v>
          </cell>
          <cell r="AH49">
            <v>550</v>
          </cell>
          <cell r="AL49">
            <v>550</v>
          </cell>
          <cell r="AM49">
            <v>38794</v>
          </cell>
          <cell r="AO49" t="str">
            <v>18.04-06</v>
          </cell>
          <cell r="AP49">
            <v>38825</v>
          </cell>
          <cell r="AQ49">
            <v>198850</v>
          </cell>
          <cell r="AU49">
            <v>1</v>
          </cell>
        </row>
        <row r="50">
          <cell r="A50">
            <v>46</v>
          </cell>
          <cell r="B50">
            <v>1</v>
          </cell>
          <cell r="D50" t="str">
            <v>T</v>
          </cell>
          <cell r="E50">
            <v>29</v>
          </cell>
          <cell r="F50" t="str">
            <v>proy</v>
          </cell>
          <cell r="G50">
            <v>6</v>
          </cell>
          <cell r="H50">
            <v>38658</v>
          </cell>
          <cell r="I50">
            <v>38737</v>
          </cell>
          <cell r="J50">
            <v>38743</v>
          </cell>
          <cell r="K50" t="str">
            <v>GROWING</v>
          </cell>
          <cell r="L50" t="str">
            <v>0012</v>
          </cell>
          <cell r="M50" t="str">
            <v xml:space="preserve"> PROCTER &amp; GAMBLE</v>
          </cell>
          <cell r="N50" t="str">
            <v>Michelle Mandal</v>
          </cell>
          <cell r="O50" t="str">
            <v>MX05C328</v>
          </cell>
          <cell r="P50" t="str">
            <v xml:space="preserve">Naturella Mattina II L&amp;L Concept Test </v>
          </cell>
          <cell r="Q50" t="str">
            <v>LM</v>
          </cell>
          <cell r="R50" t="str">
            <v>MG</v>
          </cell>
          <cell r="S50" t="str">
            <v>CT</v>
          </cell>
          <cell r="T50" t="str">
            <v>FEMPRO</v>
          </cell>
          <cell r="U50" t="str">
            <v>TOALLAS F.</v>
          </cell>
          <cell r="V50" t="str">
            <v>INTERNET</v>
          </cell>
          <cell r="X50" t="str">
            <v>DF</v>
          </cell>
          <cell r="AB50"/>
          <cell r="AD50">
            <v>1500</v>
          </cell>
          <cell r="AG50">
            <v>1500</v>
          </cell>
          <cell r="AL50">
            <v>1500</v>
          </cell>
          <cell r="AQ50">
            <v>289132</v>
          </cell>
          <cell r="AU50">
            <v>1</v>
          </cell>
        </row>
        <row r="51">
          <cell r="A51">
            <v>47</v>
          </cell>
          <cell r="D51" t="str">
            <v>D</v>
          </cell>
          <cell r="E51">
            <v>30</v>
          </cell>
          <cell r="F51" t="str">
            <v>proy</v>
          </cell>
          <cell r="G51">
            <v>7</v>
          </cell>
          <cell r="H51">
            <v>38730</v>
          </cell>
          <cell r="I51">
            <v>38730</v>
          </cell>
          <cell r="J51">
            <v>38775</v>
          </cell>
          <cell r="K51" t="str">
            <v>CORN FLAKES 2</v>
          </cell>
          <cell r="M51" t="str">
            <v>CPW</v>
          </cell>
          <cell r="N51" t="str">
            <v>ILANE COHEN</v>
          </cell>
          <cell r="O51" t="str">
            <v>NA</v>
          </cell>
          <cell r="P51" t="str">
            <v>NA</v>
          </cell>
          <cell r="Q51" t="str">
            <v>VP</v>
          </cell>
          <cell r="R51" t="str">
            <v>AV</v>
          </cell>
          <cell r="S51" t="str">
            <v>PRODUCTO</v>
          </cell>
          <cell r="T51" t="str">
            <v>AB</v>
          </cell>
          <cell r="U51" t="str">
            <v>CEREALES</v>
          </cell>
          <cell r="V51" t="str">
            <v>CASA POR CASA</v>
          </cell>
          <cell r="X51" t="str">
            <v>DF, MTY, GUAD</v>
          </cell>
          <cell r="AB51"/>
          <cell r="AD51">
            <v>480</v>
          </cell>
          <cell r="AE51">
            <v>400</v>
          </cell>
          <cell r="AG51">
            <v>880</v>
          </cell>
          <cell r="AH51">
            <v>880</v>
          </cell>
          <cell r="AR51">
            <v>18100</v>
          </cell>
        </row>
        <row r="52">
          <cell r="A52">
            <v>48</v>
          </cell>
          <cell r="D52" t="str">
            <v>A</v>
          </cell>
          <cell r="E52">
            <v>31</v>
          </cell>
          <cell r="F52" t="str">
            <v>proy</v>
          </cell>
          <cell r="G52">
            <v>6</v>
          </cell>
          <cell r="H52">
            <v>39052</v>
          </cell>
          <cell r="I52" t="str">
            <v>13/01/06</v>
          </cell>
          <cell r="J52" t="str">
            <v>18/01/06</v>
          </cell>
          <cell r="K52" t="str">
            <v>NATURELLA DEMOS</v>
          </cell>
          <cell r="L52" t="str">
            <v>0012</v>
          </cell>
          <cell r="M52" t="str">
            <v xml:space="preserve"> PROCTER &amp; GAMBLE</v>
          </cell>
          <cell r="N52" t="str">
            <v>ROSALINDA GOMEZ</v>
          </cell>
          <cell r="Q52" t="str">
            <v>PG</v>
          </cell>
          <cell r="R52" t="str">
            <v>MF</v>
          </cell>
          <cell r="S52" t="str">
            <v>AUDITORIA</v>
          </cell>
          <cell r="T52" t="str">
            <v>FEMPRO</v>
          </cell>
          <cell r="U52" t="str">
            <v>NATURELLA</v>
          </cell>
          <cell r="V52" t="str">
            <v>AUTOSERV</v>
          </cell>
          <cell r="X52" t="str">
            <v>DF, MTY, GDL, CUL, CHIH, TIJ, MER, HERM</v>
          </cell>
          <cell r="AB52"/>
          <cell r="AD52">
            <v>40</v>
          </cell>
          <cell r="AE52">
            <v>40</v>
          </cell>
          <cell r="AF52">
            <v>40</v>
          </cell>
          <cell r="AG52">
            <v>400</v>
          </cell>
          <cell r="AM52" t="str">
            <v>26/03/06</v>
          </cell>
          <cell r="AQ52">
            <v>72740</v>
          </cell>
        </row>
        <row r="53">
          <cell r="A53">
            <v>49</v>
          </cell>
          <cell r="D53" t="str">
            <v>K</v>
          </cell>
          <cell r="E53">
            <v>32</v>
          </cell>
          <cell r="F53" t="str">
            <v>proy</v>
          </cell>
          <cell r="G53">
            <v>6</v>
          </cell>
          <cell r="H53">
            <v>38734</v>
          </cell>
          <cell r="I53">
            <v>38735</v>
          </cell>
          <cell r="J53">
            <v>38799</v>
          </cell>
          <cell r="K53" t="str">
            <v>SHOPPER SAN SALVADOR</v>
          </cell>
          <cell r="L53" t="str">
            <v>0012</v>
          </cell>
          <cell r="M53" t="str">
            <v xml:space="preserve"> PROCTER &amp; GAMBLE</v>
          </cell>
          <cell r="N53" t="str">
            <v>Pilar González/Eduardo Amurrio</v>
          </cell>
          <cell r="O53" t="str">
            <v>SV060223</v>
          </cell>
          <cell r="P53" t="str">
            <v>SHOPPER IMAGE EL SALVADOR</v>
          </cell>
          <cell r="Q53" t="str">
            <v>MEV</v>
          </cell>
          <cell r="R53" t="str">
            <v>AB</v>
          </cell>
          <cell r="S53" t="str">
            <v>SHOPPER</v>
          </cell>
          <cell r="T53" t="str">
            <v>VARIAS</v>
          </cell>
          <cell r="U53" t="str">
            <v>VARIAS</v>
          </cell>
          <cell r="V53" t="str">
            <v>Casa Por Casa</v>
          </cell>
          <cell r="X53" t="str">
            <v>SAN SALVADOR</v>
          </cell>
          <cell r="AB53"/>
          <cell r="AD53">
            <v>500</v>
          </cell>
          <cell r="AG53">
            <v>400</v>
          </cell>
          <cell r="AJ53">
            <v>400</v>
          </cell>
          <cell r="AK53">
            <v>400</v>
          </cell>
          <cell r="AO53">
            <v>38853</v>
          </cell>
          <cell r="AP53">
            <v>38856</v>
          </cell>
          <cell r="AR53">
            <v>55800</v>
          </cell>
          <cell r="AU53">
            <v>0.5</v>
          </cell>
        </row>
        <row r="54">
          <cell r="A54">
            <v>50</v>
          </cell>
          <cell r="D54" t="str">
            <v>A</v>
          </cell>
          <cell r="E54">
            <v>33</v>
          </cell>
          <cell r="F54" t="str">
            <v>proy</v>
          </cell>
          <cell r="G54">
            <v>6</v>
          </cell>
          <cell r="H54">
            <v>39060</v>
          </cell>
          <cell r="I54">
            <v>38741</v>
          </cell>
          <cell r="J54">
            <v>38749</v>
          </cell>
          <cell r="K54" t="str">
            <v>MATTINA II</v>
          </cell>
          <cell r="L54" t="str">
            <v>0012</v>
          </cell>
          <cell r="M54" t="str">
            <v xml:space="preserve"> PROCTER &amp; GAMBLE</v>
          </cell>
          <cell r="N54" t="str">
            <v>ROSALINDA GOMEZ</v>
          </cell>
          <cell r="Q54" t="str">
            <v>PG</v>
          </cell>
          <cell r="R54" t="str">
            <v>AB</v>
          </cell>
          <cell r="S54" t="str">
            <v>AUDITORIA</v>
          </cell>
          <cell r="T54" t="str">
            <v>FEMPRO</v>
          </cell>
          <cell r="U54" t="str">
            <v>TOALLAS F.</v>
          </cell>
          <cell r="V54" t="str">
            <v>AUTOSERV</v>
          </cell>
          <cell r="X54" t="str">
            <v>DF,MTY,CHIH,TIJ,SALT,CUL,TAMP</v>
          </cell>
          <cell r="AB54"/>
          <cell r="AG54">
            <v>450</v>
          </cell>
          <cell r="AH54">
            <v>198</v>
          </cell>
          <cell r="AI54">
            <v>252</v>
          </cell>
          <cell r="AM54">
            <v>38807</v>
          </cell>
          <cell r="AN54">
            <v>38807</v>
          </cell>
          <cell r="AO54">
            <v>38809</v>
          </cell>
          <cell r="AP54">
            <v>38809</v>
          </cell>
          <cell r="AQ54">
            <v>86481</v>
          </cell>
          <cell r="AU54" t="str">
            <v>PAGAN AL FINAL</v>
          </cell>
        </row>
        <row r="55">
          <cell r="A55">
            <v>51</v>
          </cell>
          <cell r="D55" t="str">
            <v>T</v>
          </cell>
          <cell r="E55">
            <v>34</v>
          </cell>
          <cell r="F55" t="str">
            <v>proy</v>
          </cell>
          <cell r="G55">
            <v>6</v>
          </cell>
          <cell r="H55">
            <v>38734</v>
          </cell>
          <cell r="I55">
            <v>38734</v>
          </cell>
          <cell r="J55" t="str">
            <v>FEB</v>
          </cell>
          <cell r="K55" t="str">
            <v>SOAC 7A VUELTA</v>
          </cell>
          <cell r="L55" t="str">
            <v>0012</v>
          </cell>
          <cell r="M55" t="str">
            <v xml:space="preserve"> PROCTER &amp; GAMBLE</v>
          </cell>
          <cell r="N55" t="str">
            <v>Bernardo Ortiz</v>
          </cell>
          <cell r="Q55" t="str">
            <v>PG</v>
          </cell>
          <cell r="R55" t="str">
            <v>MG</v>
          </cell>
          <cell r="S55" t="str">
            <v>PROMOTION EFFECTIVENESS</v>
          </cell>
          <cell r="T55" t="str">
            <v>VARIAS</v>
          </cell>
          <cell r="U55" t="str">
            <v>VARIOS</v>
          </cell>
          <cell r="V55" t="str">
            <v>Changarros sin listado</v>
          </cell>
          <cell r="X55" t="str">
            <v>DF,MTY,GDL,PUE</v>
          </cell>
          <cell r="AB55"/>
          <cell r="AG55">
            <v>700</v>
          </cell>
          <cell r="AH55">
            <v>620</v>
          </cell>
          <cell r="AI55">
            <v>80</v>
          </cell>
          <cell r="AM55" t="str">
            <v>S/D</v>
          </cell>
          <cell r="AQ55">
            <v>130891.28</v>
          </cell>
        </row>
        <row r="56">
          <cell r="A56">
            <v>52</v>
          </cell>
          <cell r="B56">
            <v>1</v>
          </cell>
          <cell r="D56" t="str">
            <v>T</v>
          </cell>
          <cell r="E56">
            <v>35</v>
          </cell>
          <cell r="F56" t="str">
            <v>proy</v>
          </cell>
          <cell r="G56">
            <v>7</v>
          </cell>
          <cell r="K56" t="str">
            <v>TALISMAN III</v>
          </cell>
          <cell r="L56" t="str">
            <v>0012</v>
          </cell>
          <cell r="M56" t="str">
            <v xml:space="preserve"> PROCTER &amp; GAMBLE</v>
          </cell>
          <cell r="N56" t="str">
            <v>Carlos López</v>
          </cell>
          <cell r="O56" t="str">
            <v>TBD</v>
          </cell>
          <cell r="P56" t="str">
            <v>Talisman C&amp;SPIT 2nd Round</v>
          </cell>
          <cell r="Q56" t="str">
            <v>MJO</v>
          </cell>
          <cell r="R56" t="str">
            <v>AV</v>
          </cell>
          <cell r="S56" t="str">
            <v>C&amp;SPIT</v>
          </cell>
          <cell r="T56" t="str">
            <v>FC</v>
          </cell>
          <cell r="U56" t="str">
            <v>ARIEL / ACE</v>
          </cell>
          <cell r="V56" t="str">
            <v>CASA POR CASA</v>
          </cell>
          <cell r="X56" t="str">
            <v>DF</v>
          </cell>
          <cell r="AB56"/>
          <cell r="AD56">
            <v>440</v>
          </cell>
          <cell r="AE56">
            <v>400</v>
          </cell>
          <cell r="AG56">
            <v>840</v>
          </cell>
          <cell r="AH56">
            <v>840</v>
          </cell>
        </row>
        <row r="57">
          <cell r="A57">
            <v>53</v>
          </cell>
          <cell r="D57" t="str">
            <v>F</v>
          </cell>
          <cell r="E57">
            <v>36</v>
          </cell>
          <cell r="F57" t="str">
            <v>proy</v>
          </cell>
          <cell r="G57">
            <v>6</v>
          </cell>
          <cell r="H57">
            <v>38743</v>
          </cell>
          <cell r="I57">
            <v>38743</v>
          </cell>
          <cell r="J57">
            <v>38748</v>
          </cell>
          <cell r="K57" t="str">
            <v>RASTRILLO</v>
          </cell>
          <cell r="L57" t="str">
            <v>0012</v>
          </cell>
          <cell r="M57" t="str">
            <v xml:space="preserve"> PROCTER &amp; GAMBLE</v>
          </cell>
          <cell r="N57" t="str">
            <v>María Cordero</v>
          </cell>
          <cell r="O57" t="str">
            <v>MX060571</v>
          </cell>
          <cell r="P57" t="str">
            <v>BIG Commercial Innovation (promotion)</v>
          </cell>
          <cell r="Q57" t="str">
            <v>MEV/LE</v>
          </cell>
          <cell r="R57" t="str">
            <v>NA</v>
          </cell>
          <cell r="S57" t="str">
            <v>PCT</v>
          </cell>
          <cell r="T57" t="str">
            <v>VARIAS</v>
          </cell>
          <cell r="U57" t="str">
            <v>VARIOS</v>
          </cell>
          <cell r="V57" t="str">
            <v>FGI´S</v>
          </cell>
          <cell r="X57" t="str">
            <v>DF</v>
          </cell>
          <cell r="AB57"/>
          <cell r="AD57">
            <v>4</v>
          </cell>
          <cell r="AG57">
            <v>4</v>
          </cell>
          <cell r="AH57">
            <v>4</v>
          </cell>
          <cell r="AM57">
            <v>38748</v>
          </cell>
          <cell r="AN57">
            <v>38748</v>
          </cell>
          <cell r="AO57">
            <v>38748</v>
          </cell>
          <cell r="AU57">
            <v>1</v>
          </cell>
          <cell r="AZ57" t="str">
            <v>si</v>
          </cell>
        </row>
        <row r="58">
          <cell r="A58">
            <v>54</v>
          </cell>
          <cell r="D58" t="str">
            <v>A</v>
          </cell>
          <cell r="E58">
            <v>37</v>
          </cell>
          <cell r="F58" t="str">
            <v>proy</v>
          </cell>
          <cell r="G58">
            <v>6</v>
          </cell>
          <cell r="H58">
            <v>38972</v>
          </cell>
          <cell r="I58">
            <v>38741</v>
          </cell>
          <cell r="J58">
            <v>38749</v>
          </cell>
          <cell r="K58" t="str">
            <v>EVENTOS ALWAYS II</v>
          </cell>
          <cell r="L58" t="str">
            <v>0012</v>
          </cell>
          <cell r="M58" t="str">
            <v xml:space="preserve"> PROCTER &amp; GAMBLE</v>
          </cell>
          <cell r="N58" t="str">
            <v>Carla Chanes</v>
          </cell>
          <cell r="Q58" t="str">
            <v>PG</v>
          </cell>
          <cell r="R58" t="str">
            <v>MG</v>
          </cell>
          <cell r="S58" t="str">
            <v>AUDITORIA</v>
          </cell>
          <cell r="T58" t="str">
            <v>FEMPRO</v>
          </cell>
          <cell r="U58" t="str">
            <v>TOALLAS F.</v>
          </cell>
          <cell r="V58" t="str">
            <v>ESCUELAS</v>
          </cell>
          <cell r="X58" t="str">
            <v>DF,GDL,MTY,PUE,HID,MER,TOL,QUER</v>
          </cell>
          <cell r="AB58"/>
          <cell r="AG58">
            <v>576</v>
          </cell>
          <cell r="AH58">
            <v>300</v>
          </cell>
          <cell r="AI58">
            <v>276</v>
          </cell>
          <cell r="AM58">
            <v>38893</v>
          </cell>
          <cell r="AN58">
            <v>38893</v>
          </cell>
          <cell r="AO58">
            <v>38895</v>
          </cell>
          <cell r="AP58">
            <v>38895</v>
          </cell>
          <cell r="AQ58">
            <v>140566</v>
          </cell>
        </row>
        <row r="59">
          <cell r="A59">
            <v>55</v>
          </cell>
          <cell r="D59" t="str">
            <v>T</v>
          </cell>
          <cell r="E59">
            <v>38</v>
          </cell>
          <cell r="F59" t="str">
            <v>proy</v>
          </cell>
          <cell r="G59">
            <v>6</v>
          </cell>
          <cell r="H59">
            <v>38742</v>
          </cell>
          <cell r="I59">
            <v>38747</v>
          </cell>
          <cell r="J59">
            <v>38751</v>
          </cell>
          <cell r="K59" t="str">
            <v>MENSAJE SIEMPRE</v>
          </cell>
          <cell r="L59" t="str">
            <v>0012</v>
          </cell>
          <cell r="M59" t="str">
            <v xml:space="preserve"> PROCTER &amp; GAMBLE</v>
          </cell>
          <cell r="N59" t="str">
            <v>RUBEN LEO</v>
          </cell>
          <cell r="O59" t="str">
            <v>MX060968</v>
          </cell>
          <cell r="P59" t="str">
            <v>ALWAYS BAJO CONTROL IN-STORE MESSAGE SCREENER</v>
          </cell>
          <cell r="Q59" t="str">
            <v>MEV</v>
          </cell>
          <cell r="R59" t="str">
            <v>AB</v>
          </cell>
          <cell r="S59" t="str">
            <v>MST</v>
          </cell>
          <cell r="T59" t="str">
            <v>FEMPRO</v>
          </cell>
          <cell r="U59" t="str">
            <v>TOALLAS F.</v>
          </cell>
          <cell r="V59" t="str">
            <v>CAFÉ INTERNET</v>
          </cell>
          <cell r="X59" t="str">
            <v>DF</v>
          </cell>
          <cell r="AB59"/>
          <cell r="AD59">
            <v>300</v>
          </cell>
          <cell r="AG59">
            <v>300</v>
          </cell>
          <cell r="AH59">
            <v>300</v>
          </cell>
          <cell r="AM59">
            <v>38763</v>
          </cell>
          <cell r="AN59">
            <v>38763</v>
          </cell>
          <cell r="AO59">
            <v>38771</v>
          </cell>
          <cell r="AP59">
            <v>38771</v>
          </cell>
          <cell r="AQ59">
            <v>120960</v>
          </cell>
          <cell r="AU59">
            <v>1</v>
          </cell>
          <cell r="AZ59" t="str">
            <v>si</v>
          </cell>
        </row>
        <row r="60">
          <cell r="A60">
            <v>56</v>
          </cell>
          <cell r="D60" t="str">
            <v>A</v>
          </cell>
          <cell r="E60">
            <v>39</v>
          </cell>
          <cell r="F60" t="str">
            <v>proy</v>
          </cell>
          <cell r="G60">
            <v>6</v>
          </cell>
          <cell r="H60">
            <v>38737</v>
          </cell>
          <cell r="I60">
            <v>38744</v>
          </cell>
          <cell r="J60">
            <v>38750</v>
          </cell>
          <cell r="K60" t="str">
            <v>SELL OR SAMPLE ARIEL-ACE</v>
          </cell>
          <cell r="L60" t="str">
            <v>0012</v>
          </cell>
          <cell r="M60" t="str">
            <v xml:space="preserve"> PROCTER &amp; GAMBLE</v>
          </cell>
          <cell r="N60" t="str">
            <v>Bernardo Ortiz</v>
          </cell>
          <cell r="Q60" t="str">
            <v>PG</v>
          </cell>
          <cell r="R60" t="str">
            <v>GC</v>
          </cell>
          <cell r="S60" t="str">
            <v>AUDITORIA</v>
          </cell>
          <cell r="T60" t="str">
            <v>FC</v>
          </cell>
          <cell r="U60" t="str">
            <v>DETERGENTE</v>
          </cell>
          <cell r="V60" t="str">
            <v>AUTOSERV</v>
          </cell>
          <cell r="X60" t="str">
            <v>DF,MTY,GDL,TORR,MER,LEON,CUL,QUER,CHIH,HERM,PUE,TOL,VER,TIJ</v>
          </cell>
          <cell r="AB60"/>
          <cell r="AG60">
            <v>598</v>
          </cell>
          <cell r="AH60">
            <v>442</v>
          </cell>
          <cell r="AI60">
            <v>156</v>
          </cell>
          <cell r="AM60">
            <v>38837</v>
          </cell>
          <cell r="AO60">
            <v>38839</v>
          </cell>
          <cell r="AQ60">
            <v>108875</v>
          </cell>
          <cell r="AZ60" t="str">
            <v>EL COSTO REAL FUE DE $87,937.50</v>
          </cell>
        </row>
        <row r="61">
          <cell r="A61">
            <v>57</v>
          </cell>
          <cell r="D61" t="str">
            <v>T</v>
          </cell>
          <cell r="E61">
            <v>40</v>
          </cell>
          <cell r="F61" t="str">
            <v>proy</v>
          </cell>
          <cell r="G61">
            <v>6</v>
          </cell>
          <cell r="H61">
            <v>38747</v>
          </cell>
          <cell r="I61">
            <v>38737</v>
          </cell>
          <cell r="J61">
            <v>38749</v>
          </cell>
          <cell r="K61" t="str">
            <v>HEAD 2</v>
          </cell>
          <cell r="L61" t="str">
            <v>0012</v>
          </cell>
          <cell r="M61" t="str">
            <v xml:space="preserve"> PROCTER &amp; GAMBLE</v>
          </cell>
          <cell r="N61" t="str">
            <v>RUBEN LEO</v>
          </cell>
          <cell r="O61" t="str">
            <v>MX061016</v>
          </cell>
          <cell r="P61" t="str">
            <v>HEAD AND SHOULDERS APOLLO INSTORE MESSAGE SCREENER</v>
          </cell>
          <cell r="Q61" t="str">
            <v>MEV</v>
          </cell>
          <cell r="R61" t="str">
            <v>MG</v>
          </cell>
          <cell r="S61" t="str">
            <v>MST</v>
          </cell>
          <cell r="T61" t="str">
            <v>BC</v>
          </cell>
          <cell r="U61" t="str">
            <v>SHAMPOO</v>
          </cell>
          <cell r="V61" t="str">
            <v>café internet</v>
          </cell>
          <cell r="X61" t="str">
            <v>DF</v>
          </cell>
          <cell r="AB61"/>
          <cell r="AD61">
            <v>200</v>
          </cell>
          <cell r="AG61">
            <v>200</v>
          </cell>
          <cell r="AH61">
            <v>200</v>
          </cell>
          <cell r="AM61">
            <v>38760</v>
          </cell>
          <cell r="AN61">
            <v>38760</v>
          </cell>
          <cell r="AO61">
            <v>38762</v>
          </cell>
          <cell r="AP61">
            <v>38768</v>
          </cell>
          <cell r="AQ61">
            <v>80700</v>
          </cell>
          <cell r="AU61">
            <v>1</v>
          </cell>
          <cell r="AZ61" t="str">
            <v>si</v>
          </cell>
        </row>
        <row r="62">
          <cell r="A62">
            <v>58</v>
          </cell>
          <cell r="D62" t="str">
            <v>A</v>
          </cell>
          <cell r="E62">
            <v>41</v>
          </cell>
          <cell r="F62" t="str">
            <v>proy</v>
          </cell>
          <cell r="G62">
            <v>6</v>
          </cell>
          <cell r="H62">
            <v>38747</v>
          </cell>
          <cell r="I62">
            <v>38747</v>
          </cell>
          <cell r="J62">
            <v>38755</v>
          </cell>
          <cell r="K62" t="str">
            <v>MUESTREO PANTENE II</v>
          </cell>
          <cell r="L62" t="str">
            <v>0012</v>
          </cell>
          <cell r="M62" t="str">
            <v xml:space="preserve"> PROCTER &amp; GAMBLE</v>
          </cell>
          <cell r="N62" t="str">
            <v>Luz María Suárez</v>
          </cell>
          <cell r="Q62" t="str">
            <v>PG</v>
          </cell>
          <cell r="R62" t="str">
            <v>HR</v>
          </cell>
          <cell r="S62" t="str">
            <v>AUDITORIA</v>
          </cell>
          <cell r="T62" t="str">
            <v>BC</v>
          </cell>
          <cell r="U62" t="str">
            <v>SHAMPOO</v>
          </cell>
          <cell r="V62" t="str">
            <v>VARIAS</v>
          </cell>
          <cell r="X62" t="str">
            <v>GDL</v>
          </cell>
          <cell r="AB62"/>
          <cell r="AG62" t="str">
            <v>S/D</v>
          </cell>
          <cell r="AH62" t="str">
            <v>S/D</v>
          </cell>
          <cell r="AQ62">
            <v>134140</v>
          </cell>
        </row>
        <row r="63">
          <cell r="A63">
            <v>59</v>
          </cell>
          <cell r="D63" t="str">
            <v>A</v>
          </cell>
          <cell r="E63">
            <v>42</v>
          </cell>
          <cell r="F63" t="str">
            <v>proy</v>
          </cell>
          <cell r="G63">
            <v>6</v>
          </cell>
          <cell r="H63">
            <v>38748</v>
          </cell>
          <cell r="I63">
            <v>38749</v>
          </cell>
          <cell r="J63">
            <v>38762</v>
          </cell>
          <cell r="K63" t="str">
            <v>PEGASSO II</v>
          </cell>
          <cell r="L63" t="str">
            <v>0012</v>
          </cell>
          <cell r="M63" t="str">
            <v xml:space="preserve"> PROCTER &amp; GAMBLE</v>
          </cell>
          <cell r="N63" t="str">
            <v>ROSALINDA GOMEZ</v>
          </cell>
          <cell r="Q63" t="str">
            <v>PG</v>
          </cell>
          <cell r="R63" t="str">
            <v>AB</v>
          </cell>
          <cell r="S63" t="str">
            <v>AUDITORIA</v>
          </cell>
          <cell r="T63" t="str">
            <v>TISSUE</v>
          </cell>
          <cell r="U63" t="str">
            <v>PAPEL DE BAÑO</v>
          </cell>
          <cell r="V63" t="str">
            <v>AUTOSERV</v>
          </cell>
          <cell r="X63" t="str">
            <v>DF,MTY,GDL,CUL,MER,LEON,PUE,TIJ,VER,CHIH,QUER,TOL</v>
          </cell>
          <cell r="AB63"/>
          <cell r="AG63">
            <v>300</v>
          </cell>
          <cell r="AH63">
            <v>228</v>
          </cell>
          <cell r="AI63">
            <v>72</v>
          </cell>
          <cell r="AM63">
            <v>38802</v>
          </cell>
          <cell r="AO63">
            <v>38776</v>
          </cell>
          <cell r="AQ63">
            <v>55956</v>
          </cell>
        </row>
        <row r="64">
          <cell r="A64">
            <v>60</v>
          </cell>
          <cell r="D64" t="str">
            <v>F</v>
          </cell>
          <cell r="E64">
            <v>43</v>
          </cell>
          <cell r="F64" t="str">
            <v>proy</v>
          </cell>
          <cell r="G64">
            <v>6</v>
          </cell>
          <cell r="H64">
            <v>38734</v>
          </cell>
          <cell r="I64">
            <v>38750</v>
          </cell>
          <cell r="J64">
            <v>38764</v>
          </cell>
          <cell r="K64" t="str">
            <v>COLOR</v>
          </cell>
          <cell r="L64" t="str">
            <v>0012</v>
          </cell>
          <cell r="M64" t="str">
            <v xml:space="preserve"> PROCTER &amp; GAMBLE</v>
          </cell>
          <cell r="N64" t="str">
            <v>ADÁN RAMOS</v>
          </cell>
          <cell r="O64" t="str">
            <v xml:space="preserve">MX061482 </v>
          </cell>
          <cell r="P64" t="str">
            <v xml:space="preserve">Pantene CE communication pre-assesment </v>
          </cell>
          <cell r="Q64" t="str">
            <v>LB</v>
          </cell>
          <cell r="R64" t="str">
            <v>N.A.</v>
          </cell>
          <cell r="S64" t="str">
            <v>EVALUACIÓN DE EMPAQUE</v>
          </cell>
          <cell r="T64" t="str">
            <v>BEAUTY CARE</v>
          </cell>
          <cell r="U64" t="str">
            <v>SHAMPOO</v>
          </cell>
          <cell r="V64" t="str">
            <v>Pre -Reclutamiento</v>
          </cell>
          <cell r="W64" t="str">
            <v>FGI´S</v>
          </cell>
          <cell r="X64" t="str">
            <v>DF</v>
          </cell>
          <cell r="Y64" t="str">
            <v>N.A.</v>
          </cell>
          <cell r="Z64" t="str">
            <v>N.A</v>
          </cell>
          <cell r="AA64" t="str">
            <v>N.A.</v>
          </cell>
          <cell r="AB64" t="e">
            <v>#VALUE!</v>
          </cell>
          <cell r="AD64">
            <v>3</v>
          </cell>
          <cell r="AG64">
            <v>3</v>
          </cell>
          <cell r="AL64">
            <v>3</v>
          </cell>
          <cell r="AM64">
            <v>38764</v>
          </cell>
          <cell r="AN64">
            <v>38764</v>
          </cell>
          <cell r="AO64">
            <v>38764</v>
          </cell>
          <cell r="AP64">
            <v>38764</v>
          </cell>
          <cell r="AQ64">
            <v>52100</v>
          </cell>
          <cell r="AU64">
            <v>1</v>
          </cell>
          <cell r="AX64" t="str">
            <v>SI</v>
          </cell>
        </row>
        <row r="65">
          <cell r="A65">
            <v>61</v>
          </cell>
          <cell r="D65" t="str">
            <v>F</v>
          </cell>
          <cell r="E65">
            <v>44</v>
          </cell>
          <cell r="F65" t="str">
            <v>proy</v>
          </cell>
          <cell r="G65">
            <v>6</v>
          </cell>
          <cell r="H65">
            <v>38751</v>
          </cell>
          <cell r="I65">
            <v>38751</v>
          </cell>
          <cell r="J65">
            <v>38756</v>
          </cell>
          <cell r="K65" t="str">
            <v>JABÓN</v>
          </cell>
          <cell r="L65" t="str">
            <v>0012</v>
          </cell>
          <cell r="M65" t="str">
            <v xml:space="preserve"> PROCTER &amp; GAMBLE</v>
          </cell>
          <cell r="N65" t="str">
            <v>María Cordero</v>
          </cell>
          <cell r="O65" t="str">
            <v>MX061191</v>
          </cell>
          <cell r="P65" t="str">
            <v>D-DAY EXECUTION QUALITATIVE UNDERSTANDING</v>
          </cell>
          <cell r="Q65" t="str">
            <v>MEV/LE</v>
          </cell>
          <cell r="R65" t="str">
            <v>NA</v>
          </cell>
          <cell r="S65" t="str">
            <v>OTROS</v>
          </cell>
          <cell r="T65" t="str">
            <v>BC</v>
          </cell>
          <cell r="U65" t="str">
            <v>JABÓN DE TOCADOR</v>
          </cell>
          <cell r="V65" t="str">
            <v>FGI´S</v>
          </cell>
          <cell r="X65" t="str">
            <v>DF</v>
          </cell>
          <cell r="AB65"/>
          <cell r="AD65">
            <v>6</v>
          </cell>
          <cell r="AG65">
            <v>6</v>
          </cell>
          <cell r="AH65">
            <v>6</v>
          </cell>
          <cell r="AM65">
            <v>38761</v>
          </cell>
          <cell r="AN65">
            <v>38761</v>
          </cell>
          <cell r="AO65">
            <v>38761</v>
          </cell>
          <cell r="AQ65">
            <v>107235</v>
          </cell>
          <cell r="AU65">
            <v>1</v>
          </cell>
          <cell r="AZ65" t="str">
            <v>si</v>
          </cell>
        </row>
        <row r="66">
          <cell r="A66">
            <v>62</v>
          </cell>
          <cell r="D66" t="str">
            <v>D</v>
          </cell>
          <cell r="E66">
            <v>45</v>
          </cell>
          <cell r="F66" t="str">
            <v>proy</v>
          </cell>
          <cell r="G66">
            <v>6</v>
          </cell>
          <cell r="K66" t="str">
            <v>SAP-2006</v>
          </cell>
          <cell r="M66" t="str">
            <v>BURKE</v>
          </cell>
          <cell r="N66" t="str">
            <v>MEGAN TAYLOR</v>
          </cell>
          <cell r="O66" t="str">
            <v>NA</v>
          </cell>
          <cell r="P66" t="str">
            <v>NA</v>
          </cell>
          <cell r="Q66" t="str">
            <v>LB</v>
          </cell>
          <cell r="R66" t="str">
            <v>NA</v>
          </cell>
          <cell r="S66" t="str">
            <v>SATISFACCIÓN</v>
          </cell>
          <cell r="T66" t="str">
            <v>SFW</v>
          </cell>
          <cell r="U66" t="str">
            <v>SOFTWARE</v>
          </cell>
          <cell r="V66" t="str">
            <v>TELEFONICO</v>
          </cell>
          <cell r="X66" t="str">
            <v>VARIOS</v>
          </cell>
          <cell r="AB66"/>
          <cell r="AQ66">
            <v>219540</v>
          </cell>
          <cell r="AU66">
            <v>1</v>
          </cell>
          <cell r="AX66" t="str">
            <v>NA</v>
          </cell>
          <cell r="AY66" t="str">
            <v>NA</v>
          </cell>
        </row>
        <row r="67">
          <cell r="A67">
            <v>63</v>
          </cell>
          <cell r="D67" t="str">
            <v>T</v>
          </cell>
          <cell r="E67">
            <v>46</v>
          </cell>
          <cell r="F67" t="str">
            <v>proy</v>
          </cell>
          <cell r="G67">
            <v>6</v>
          </cell>
          <cell r="H67">
            <v>38751</v>
          </cell>
          <cell r="I67">
            <v>38755</v>
          </cell>
          <cell r="J67">
            <v>38777</v>
          </cell>
          <cell r="K67" t="str">
            <v>DEMOSTRADORAS</v>
          </cell>
          <cell r="L67" t="str">
            <v>0012</v>
          </cell>
          <cell r="M67" t="str">
            <v xml:space="preserve"> PROCTER &amp; GAMBLE</v>
          </cell>
          <cell r="N67" t="str">
            <v>RUBEN LEO</v>
          </cell>
          <cell r="O67" t="str">
            <v>MX061210</v>
          </cell>
          <cell r="P67" t="str">
            <v>ARIEL POWDERS DEMOS TEST</v>
          </cell>
          <cell r="Q67" t="str">
            <v>MEV</v>
          </cell>
          <cell r="R67" t="str">
            <v>AV</v>
          </cell>
          <cell r="S67" t="str">
            <v>IN STORE</v>
          </cell>
          <cell r="T67" t="str">
            <v>FC</v>
          </cell>
          <cell r="U67" t="str">
            <v>DETERGENTE</v>
          </cell>
          <cell r="V67" t="str">
            <v>ENTREVISTAS EN TIENDAS DE AUTOSERVICIO</v>
          </cell>
          <cell r="X67" t="str">
            <v>DF</v>
          </cell>
          <cell r="AB67"/>
          <cell r="AD67">
            <v>400</v>
          </cell>
          <cell r="AG67">
            <v>400</v>
          </cell>
          <cell r="AH67">
            <v>400</v>
          </cell>
          <cell r="AM67">
            <v>38795</v>
          </cell>
          <cell r="AN67">
            <v>38795</v>
          </cell>
          <cell r="AO67">
            <v>38814</v>
          </cell>
          <cell r="AP67" t="str">
            <v>7&amp;04/06</v>
          </cell>
          <cell r="AQ67">
            <v>101880</v>
          </cell>
          <cell r="AU67">
            <v>1</v>
          </cell>
          <cell r="AZ67" t="str">
            <v>no</v>
          </cell>
        </row>
        <row r="68">
          <cell r="A68">
            <v>64</v>
          </cell>
          <cell r="D68" t="str">
            <v>O</v>
          </cell>
          <cell r="E68">
            <v>47</v>
          </cell>
          <cell r="F68" t="str">
            <v>proy</v>
          </cell>
          <cell r="G68">
            <v>6</v>
          </cell>
          <cell r="I68">
            <v>38756</v>
          </cell>
          <cell r="J68">
            <v>38780</v>
          </cell>
          <cell r="K68" t="str">
            <v>LIVING IT UTT 2005</v>
          </cell>
          <cell r="L68" t="str">
            <v>0012</v>
          </cell>
          <cell r="M68" t="str">
            <v xml:space="preserve"> PROCTER &amp; GAMBLE</v>
          </cell>
          <cell r="N68" t="str">
            <v>ALBERTO ZAMORA</v>
          </cell>
          <cell r="O68" t="str">
            <v>MX062139</v>
          </cell>
          <cell r="P68" t="str">
            <v>Living It Up the Trade 2006</v>
          </cell>
          <cell r="Q68" t="str">
            <v>LB</v>
          </cell>
          <cell r="R68" t="str">
            <v>N.A.</v>
          </cell>
          <cell r="S68" t="str">
            <v>U&amp;A</v>
          </cell>
          <cell r="T68" t="str">
            <v>MUL-MUL</v>
          </cell>
          <cell r="U68" t="str">
            <v>VARIAS</v>
          </cell>
          <cell r="V68" t="str">
            <v>Pre -Reclutamiento</v>
          </cell>
          <cell r="W68" t="str">
            <v>Observación participante</v>
          </cell>
          <cell r="X68" t="str">
            <v>DF</v>
          </cell>
          <cell r="Y68" t="str">
            <v>N.A.</v>
          </cell>
          <cell r="Z68" t="str">
            <v>N.A</v>
          </cell>
          <cell r="AA68" t="str">
            <v>N.A.</v>
          </cell>
          <cell r="AB68" t="e">
            <v>#VALUE!</v>
          </cell>
          <cell r="AD68">
            <v>13</v>
          </cell>
          <cell r="AG68">
            <v>13</v>
          </cell>
          <cell r="AH68">
            <v>13</v>
          </cell>
          <cell r="AL68">
            <v>10</v>
          </cell>
          <cell r="AM68">
            <v>38794</v>
          </cell>
          <cell r="AN68">
            <v>38794</v>
          </cell>
          <cell r="AO68">
            <v>38794</v>
          </cell>
          <cell r="AP68">
            <v>38794</v>
          </cell>
          <cell r="AQ68">
            <v>60000</v>
          </cell>
          <cell r="AU68">
            <v>1</v>
          </cell>
          <cell r="AX68" t="str">
            <v>SI</v>
          </cell>
        </row>
        <row r="69">
          <cell r="A69">
            <v>65</v>
          </cell>
          <cell r="D69" t="str">
            <v>F</v>
          </cell>
          <cell r="E69">
            <v>48</v>
          </cell>
          <cell r="F69" t="str">
            <v>proy</v>
          </cell>
          <cell r="G69">
            <v>6</v>
          </cell>
          <cell r="H69" t="str">
            <v>NA</v>
          </cell>
          <cell r="I69">
            <v>38390</v>
          </cell>
          <cell r="J69">
            <v>38763</v>
          </cell>
          <cell r="K69" t="str">
            <v>CERTIFICADO</v>
          </cell>
          <cell r="L69" t="str">
            <v>0012</v>
          </cell>
          <cell r="M69" t="str">
            <v xml:space="preserve"> PROCTER &amp; GAMBLE</v>
          </cell>
          <cell r="N69" t="str">
            <v>Irma Solué</v>
          </cell>
          <cell r="O69" t="str">
            <v>MX061121</v>
          </cell>
          <cell r="P69" t="str">
            <v>Grupo Control Shopper Qualitative Understanding</v>
          </cell>
          <cell r="Q69" t="str">
            <v>LC</v>
          </cell>
          <cell r="R69" t="str">
            <v>NA</v>
          </cell>
          <cell r="S69" t="str">
            <v>U&amp;A</v>
          </cell>
          <cell r="T69" t="str">
            <v>BC</v>
          </cell>
          <cell r="U69" t="str">
            <v>TINTES</v>
          </cell>
          <cell r="V69" t="str">
            <v>Pre -Reclutamiento</v>
          </cell>
          <cell r="W69" t="str">
            <v>Focus groups</v>
          </cell>
          <cell r="X69" t="str">
            <v>DF</v>
          </cell>
          <cell r="AB69"/>
          <cell r="AD69">
            <v>1</v>
          </cell>
          <cell r="AG69">
            <v>1</v>
          </cell>
          <cell r="AH69">
            <v>1</v>
          </cell>
          <cell r="AM69">
            <v>38763</v>
          </cell>
          <cell r="AN69">
            <v>38763</v>
          </cell>
          <cell r="AO69">
            <v>38771</v>
          </cell>
          <cell r="AP69">
            <v>38771</v>
          </cell>
          <cell r="AQ69">
            <v>0</v>
          </cell>
          <cell r="AR69">
            <v>0</v>
          </cell>
          <cell r="AU69" t="str">
            <v>ESTE PROYECTO NO SE COBRARÁ, ES PARA SER CERTIFICADOS POR P&amp;G</v>
          </cell>
        </row>
        <row r="70">
          <cell r="A70">
            <v>66</v>
          </cell>
          <cell r="D70" t="str">
            <v>T</v>
          </cell>
          <cell r="E70">
            <v>49</v>
          </cell>
          <cell r="F70" t="str">
            <v>proy</v>
          </cell>
          <cell r="G70">
            <v>4</v>
          </cell>
          <cell r="H70">
            <v>38750</v>
          </cell>
          <cell r="I70">
            <v>38751</v>
          </cell>
          <cell r="K70" t="str">
            <v>PCC FASE 2 OLA 2</v>
          </cell>
          <cell r="L70" t="str">
            <v>0012</v>
          </cell>
          <cell r="M70" t="str">
            <v xml:space="preserve"> PROCTER &amp; GAMBLE</v>
          </cell>
          <cell r="N70" t="str">
            <v>César X Sanchéz</v>
          </cell>
          <cell r="O70" t="str">
            <v>MX061341</v>
          </cell>
          <cell r="P70" t="str">
            <v>Mexico PCC Initiative Tracking U&amp;A</v>
          </cell>
          <cell r="Q70" t="str">
            <v>VP</v>
          </cell>
          <cell r="R70" t="str">
            <v>HR</v>
          </cell>
          <cell r="S70" t="str">
            <v>U&amp;A</v>
          </cell>
          <cell r="T70" t="str">
            <v>BC</v>
          </cell>
          <cell r="U70" t="str">
            <v>JABON DE TOOCADOY Y SHAMPOO</v>
          </cell>
          <cell r="V70" t="str">
            <v>Casa por casa</v>
          </cell>
          <cell r="X70" t="str">
            <v>D.F, GUAD Y MTY</v>
          </cell>
          <cell r="AB70"/>
          <cell r="AD70">
            <v>300</v>
          </cell>
          <cell r="AG70">
            <v>300</v>
          </cell>
          <cell r="AH70">
            <v>300</v>
          </cell>
          <cell r="AQ70">
            <v>210200</v>
          </cell>
        </row>
        <row r="71">
          <cell r="A71">
            <v>67</v>
          </cell>
          <cell r="D71" t="str">
            <v>F</v>
          </cell>
          <cell r="E71">
            <v>50</v>
          </cell>
          <cell r="F71" t="str">
            <v>proy</v>
          </cell>
          <cell r="G71">
            <v>6</v>
          </cell>
          <cell r="H71">
            <v>38750</v>
          </cell>
          <cell r="I71">
            <v>38763</v>
          </cell>
          <cell r="J71">
            <v>38763</v>
          </cell>
          <cell r="K71" t="str">
            <v>CONFORT</v>
          </cell>
          <cell r="M71" t="str">
            <v>LEBRIJA</v>
          </cell>
          <cell r="N71" t="str">
            <v>Cecilia Albarran</v>
          </cell>
          <cell r="Q71" t="str">
            <v>PG</v>
          </cell>
          <cell r="R71" t="str">
            <v>NA</v>
          </cell>
          <cell r="S71" t="str">
            <v>SPBT</v>
          </cell>
          <cell r="T71" t="str">
            <v>BB</v>
          </cell>
          <cell r="U71" t="str">
            <v>PAÑALES DESECHABLES</v>
          </cell>
          <cell r="V71" t="str">
            <v>FGI´S</v>
          </cell>
          <cell r="X71" t="str">
            <v>DF</v>
          </cell>
          <cell r="AB71"/>
          <cell r="AG71">
            <v>3</v>
          </cell>
          <cell r="AH71">
            <v>3</v>
          </cell>
          <cell r="AM71">
            <v>38763</v>
          </cell>
          <cell r="AO71">
            <v>38771</v>
          </cell>
          <cell r="AQ71">
            <v>67500</v>
          </cell>
        </row>
        <row r="72">
          <cell r="A72">
            <v>68</v>
          </cell>
          <cell r="B72">
            <v>1</v>
          </cell>
          <cell r="D72" t="str">
            <v>F</v>
          </cell>
          <cell r="E72">
            <v>51</v>
          </cell>
          <cell r="F72" t="str">
            <v>proy</v>
          </cell>
          <cell r="G72">
            <v>6</v>
          </cell>
          <cell r="H72">
            <v>38875</v>
          </cell>
          <cell r="I72">
            <v>38756</v>
          </cell>
          <cell r="J72">
            <v>38758</v>
          </cell>
          <cell r="K72" t="str">
            <v>FRIDMAN</v>
          </cell>
          <cell r="L72" t="str">
            <v>0012</v>
          </cell>
          <cell r="M72" t="str">
            <v xml:space="preserve"> PROCTER &amp; GAMBLE</v>
          </cell>
          <cell r="N72" t="str">
            <v>Etika Fridman</v>
          </cell>
          <cell r="O72" t="str">
            <v>TBD</v>
          </cell>
          <cell r="Q72" t="str">
            <v>LM</v>
          </cell>
          <cell r="R72" t="str">
            <v>NA</v>
          </cell>
          <cell r="S72" t="str">
            <v>CT Eval</v>
          </cell>
          <cell r="T72" t="str">
            <v>LAUNDRY</v>
          </cell>
          <cell r="U72" t="str">
            <v>DETERGENTE</v>
          </cell>
          <cell r="V72" t="str">
            <v>FOCUS</v>
          </cell>
          <cell r="X72" t="str">
            <v>DF</v>
          </cell>
          <cell r="AB72"/>
          <cell r="AD72">
            <v>2</v>
          </cell>
          <cell r="AG72">
            <v>2</v>
          </cell>
          <cell r="AH72">
            <v>2</v>
          </cell>
          <cell r="AL72">
            <v>2</v>
          </cell>
          <cell r="AM72">
            <v>38758</v>
          </cell>
          <cell r="AN72" t="str">
            <v>NA</v>
          </cell>
          <cell r="AO72" t="str">
            <v>NA</v>
          </cell>
          <cell r="AQ72">
            <v>11800</v>
          </cell>
          <cell r="AU72">
            <v>1</v>
          </cell>
        </row>
        <row r="73">
          <cell r="A73">
            <v>69</v>
          </cell>
          <cell r="D73" t="str">
            <v>F</v>
          </cell>
          <cell r="E73">
            <v>52</v>
          </cell>
          <cell r="F73" t="str">
            <v>proy</v>
          </cell>
          <cell r="G73">
            <v>3</v>
          </cell>
          <cell r="H73">
            <v>38756</v>
          </cell>
          <cell r="I73">
            <v>38756</v>
          </cell>
          <cell r="J73">
            <v>38762</v>
          </cell>
          <cell r="K73" t="str">
            <v>APOLLO</v>
          </cell>
          <cell r="L73" t="str">
            <v>0012</v>
          </cell>
          <cell r="M73" t="str">
            <v xml:space="preserve"> PROCTER &amp; GAMBLE</v>
          </cell>
          <cell r="N73" t="str">
            <v>ADÁN RAMOS</v>
          </cell>
          <cell r="O73" t="str">
            <v>MX061481</v>
          </cell>
          <cell r="P73" t="str">
            <v>H&amp;S LOVE QUALITATIVE PROMO CONCEPT SCREENING</v>
          </cell>
          <cell r="Q73" t="str">
            <v>MEV</v>
          </cell>
          <cell r="R73" t="str">
            <v>NA</v>
          </cell>
          <cell r="S73" t="str">
            <v>PCT</v>
          </cell>
          <cell r="T73" t="str">
            <v>BC</v>
          </cell>
          <cell r="U73" t="str">
            <v>SHAMPOO</v>
          </cell>
          <cell r="V73" t="str">
            <v>FGI´S</v>
          </cell>
          <cell r="X73" t="str">
            <v>DF</v>
          </cell>
          <cell r="AB73"/>
          <cell r="AD73">
            <v>6</v>
          </cell>
          <cell r="AG73">
            <v>6</v>
          </cell>
          <cell r="AH73">
            <v>6</v>
          </cell>
          <cell r="AM73">
            <v>38771</v>
          </cell>
          <cell r="AN73">
            <v>38771</v>
          </cell>
          <cell r="AO73">
            <v>38771</v>
          </cell>
          <cell r="AP73">
            <v>38771</v>
          </cell>
          <cell r="AQ73">
            <v>98200</v>
          </cell>
          <cell r="AU73">
            <v>1</v>
          </cell>
          <cell r="AZ73" t="str">
            <v>se cambiaron las 2 últimas sesiones de fecha</v>
          </cell>
        </row>
        <row r="74">
          <cell r="A74">
            <v>70</v>
          </cell>
          <cell r="D74" t="str">
            <v>A</v>
          </cell>
          <cell r="E74">
            <v>53</v>
          </cell>
          <cell r="F74" t="str">
            <v>proy</v>
          </cell>
          <cell r="G74">
            <v>6</v>
          </cell>
          <cell r="H74">
            <v>38755</v>
          </cell>
          <cell r="I74">
            <v>38756</v>
          </cell>
          <cell r="J74">
            <v>38759</v>
          </cell>
          <cell r="K74" t="str">
            <v>OLAY-FAY</v>
          </cell>
          <cell r="L74" t="str">
            <v>0012</v>
          </cell>
          <cell r="M74" t="str">
            <v xml:space="preserve"> PROCTER &amp; GAMBLE</v>
          </cell>
          <cell r="N74" t="str">
            <v>Tannia Rodríguez</v>
          </cell>
          <cell r="Q74" t="str">
            <v>PG</v>
          </cell>
          <cell r="R74" t="str">
            <v>MG</v>
          </cell>
          <cell r="S74" t="str">
            <v>AUDITORIA</v>
          </cell>
          <cell r="T74" t="str">
            <v>BC</v>
          </cell>
          <cell r="U74" t="str">
            <v>CREMA F. - SHAMPOO</v>
          </cell>
          <cell r="V74" t="str">
            <v>AUTOSERV</v>
          </cell>
          <cell r="X74" t="str">
            <v>DF</v>
          </cell>
          <cell r="AB74"/>
          <cell r="AG74">
            <v>120</v>
          </cell>
          <cell r="AH74">
            <v>120</v>
          </cell>
          <cell r="AM74">
            <v>38781</v>
          </cell>
          <cell r="AO74">
            <v>38783</v>
          </cell>
          <cell r="AQ74">
            <v>25994</v>
          </cell>
        </row>
        <row r="75">
          <cell r="A75">
            <v>71</v>
          </cell>
          <cell r="D75" t="str">
            <v>C</v>
          </cell>
          <cell r="E75">
            <v>54</v>
          </cell>
          <cell r="F75" t="str">
            <v>proy</v>
          </cell>
          <cell r="G75">
            <v>6</v>
          </cell>
          <cell r="H75">
            <v>38751</v>
          </cell>
          <cell r="I75">
            <v>38757</v>
          </cell>
          <cell r="J75">
            <v>38763</v>
          </cell>
          <cell r="K75" t="str">
            <v>COMPETITIVE EN MEXICALLI</v>
          </cell>
          <cell r="M75" t="str">
            <v>BURGER KING</v>
          </cell>
          <cell r="N75" t="str">
            <v>Paula Ruíz</v>
          </cell>
          <cell r="O75" t="str">
            <v>NA</v>
          </cell>
          <cell r="P75" t="str">
            <v>NA</v>
          </cell>
          <cell r="Q75" t="str">
            <v>MEV/LE</v>
          </cell>
          <cell r="R75" t="str">
            <v>OB</v>
          </cell>
          <cell r="S75" t="str">
            <v>ENTREVISTAS CON PADRES DE FAMILIA Y OBSERVACIÓN EN RESTAURANTES</v>
          </cell>
          <cell r="T75" t="str">
            <v>AB</v>
          </cell>
          <cell r="U75" t="str">
            <v>RESTAURANTES DE COMIDA RÁPIDA</v>
          </cell>
          <cell r="V75" t="str">
            <v>INTERCEPT Y OBSERVACIÓN</v>
          </cell>
          <cell r="X75" t="str">
            <v>MEXICALI</v>
          </cell>
          <cell r="AB75"/>
          <cell r="AD75">
            <v>150</v>
          </cell>
          <cell r="AG75">
            <v>150</v>
          </cell>
          <cell r="AH75">
            <v>150</v>
          </cell>
          <cell r="AL75">
            <v>152</v>
          </cell>
          <cell r="AM75">
            <v>38783</v>
          </cell>
          <cell r="AN75" t="str">
            <v>23/3/2004 por Recuperación de entrevistas</v>
          </cell>
          <cell r="AO75">
            <v>38807</v>
          </cell>
          <cell r="AP75">
            <v>38810</v>
          </cell>
          <cell r="AR75">
            <v>8616</v>
          </cell>
          <cell r="AU75">
            <v>1</v>
          </cell>
        </row>
        <row r="76">
          <cell r="A76">
            <v>72</v>
          </cell>
          <cell r="B76">
            <v>1</v>
          </cell>
          <cell r="D76" t="str">
            <v>T</v>
          </cell>
          <cell r="E76">
            <v>55</v>
          </cell>
          <cell r="F76" t="str">
            <v>proy</v>
          </cell>
          <cell r="G76">
            <v>6</v>
          </cell>
          <cell r="H76">
            <v>38962</v>
          </cell>
          <cell r="I76">
            <v>38962</v>
          </cell>
          <cell r="J76">
            <v>38797</v>
          </cell>
          <cell r="K76" t="str">
            <v>ORAL</v>
          </cell>
          <cell r="L76" t="str">
            <v>0012</v>
          </cell>
          <cell r="M76" t="str">
            <v xml:space="preserve"> PROCTER &amp; GAMBLE</v>
          </cell>
          <cell r="N76" t="str">
            <v>Rubén Marrero</v>
          </cell>
          <cell r="O76" t="str">
            <v>MX061787</v>
          </cell>
          <cell r="P76" t="str">
            <v>Prism Concept Screener</v>
          </cell>
          <cell r="Q76" t="str">
            <v>IP</v>
          </cell>
          <cell r="R76" t="str">
            <v>AB</v>
          </cell>
          <cell r="S76" t="str">
            <v>SCREENER</v>
          </cell>
          <cell r="T76" t="str">
            <v>ORAL CARE</v>
          </cell>
          <cell r="U76" t="str">
            <v>VARIOS</v>
          </cell>
          <cell r="V76" t="str">
            <v>INTERNET</v>
          </cell>
          <cell r="W76" t="str">
            <v>CAWI / Web</v>
          </cell>
          <cell r="X76" t="str">
            <v>DF</v>
          </cell>
          <cell r="Y76">
            <v>12</v>
          </cell>
          <cell r="Z76">
            <v>62</v>
          </cell>
          <cell r="AA76">
            <v>15</v>
          </cell>
          <cell r="AB76">
            <v>39.833333333333336</v>
          </cell>
          <cell r="AD76">
            <v>375</v>
          </cell>
          <cell r="AG76">
            <v>375</v>
          </cell>
          <cell r="AH76">
            <v>375</v>
          </cell>
          <cell r="AL76">
            <v>375</v>
          </cell>
          <cell r="AM76">
            <v>38783</v>
          </cell>
          <cell r="AN76">
            <v>39149</v>
          </cell>
          <cell r="AO76">
            <v>38791</v>
          </cell>
          <cell r="AP76">
            <v>38791</v>
          </cell>
          <cell r="AQ76">
            <v>115535</v>
          </cell>
          <cell r="AU76">
            <v>1</v>
          </cell>
        </row>
        <row r="77">
          <cell r="A77">
            <v>73</v>
          </cell>
          <cell r="D77" t="str">
            <v>T</v>
          </cell>
          <cell r="E77">
            <v>56</v>
          </cell>
          <cell r="F77" t="str">
            <v>proy</v>
          </cell>
          <cell r="G77">
            <v>6</v>
          </cell>
          <cell r="H77">
            <v>38757</v>
          </cell>
          <cell r="I77">
            <v>38757</v>
          </cell>
          <cell r="J77">
            <v>38757</v>
          </cell>
          <cell r="K77" t="str">
            <v>EMERGENCIA</v>
          </cell>
          <cell r="L77" t="str">
            <v>0012</v>
          </cell>
          <cell r="M77" t="str">
            <v xml:space="preserve"> PROCTER &amp; GAMBLE</v>
          </cell>
          <cell r="N77" t="str">
            <v>RUBEN LEO</v>
          </cell>
          <cell r="O77" t="str">
            <v>MX061473</v>
          </cell>
          <cell r="P77" t="str">
            <v>ACE AMARETTO MESSAGE SCREENER TEST</v>
          </cell>
          <cell r="Q77" t="str">
            <v>MEV</v>
          </cell>
          <cell r="R77" t="str">
            <v>AV</v>
          </cell>
          <cell r="S77" t="str">
            <v>CONCEPT</v>
          </cell>
          <cell r="T77" t="str">
            <v>FC</v>
          </cell>
          <cell r="U77" t="str">
            <v>DETERGENTE</v>
          </cell>
          <cell r="V77" t="str">
            <v>INTERCEPT</v>
          </cell>
          <cell r="X77" t="str">
            <v>DF</v>
          </cell>
          <cell r="AB77"/>
          <cell r="AD77">
            <v>100</v>
          </cell>
          <cell r="AG77">
            <v>100</v>
          </cell>
          <cell r="AH77">
            <v>100</v>
          </cell>
          <cell r="AM77">
            <v>38759</v>
          </cell>
          <cell r="AN77">
            <v>38758</v>
          </cell>
          <cell r="AO77">
            <v>38761</v>
          </cell>
          <cell r="AQ77">
            <v>30000</v>
          </cell>
          <cell r="AU77">
            <v>1</v>
          </cell>
          <cell r="AZ77" t="str">
            <v>si</v>
          </cell>
        </row>
        <row r="78">
          <cell r="A78">
            <v>74</v>
          </cell>
          <cell r="D78" t="str">
            <v>A</v>
          </cell>
          <cell r="E78">
            <v>57</v>
          </cell>
          <cell r="F78" t="str">
            <v>proy</v>
          </cell>
          <cell r="G78">
            <v>6</v>
          </cell>
          <cell r="H78">
            <v>38754</v>
          </cell>
          <cell r="I78">
            <v>38758</v>
          </cell>
          <cell r="J78">
            <v>38777</v>
          </cell>
          <cell r="K78" t="str">
            <v>HERBAL - ZEST</v>
          </cell>
          <cell r="L78" t="str">
            <v>0012</v>
          </cell>
          <cell r="M78" t="str">
            <v xml:space="preserve"> PROCTER &amp; GAMBLE</v>
          </cell>
          <cell r="N78" t="str">
            <v>Fabiola Cuesta</v>
          </cell>
          <cell r="Q78" t="str">
            <v>PG</v>
          </cell>
          <cell r="R78" t="str">
            <v>HR</v>
          </cell>
          <cell r="S78" t="str">
            <v>AUDITORIA</v>
          </cell>
          <cell r="T78" t="str">
            <v>BC</v>
          </cell>
          <cell r="U78" t="str">
            <v>JABON DE TOOCADOY Y SHAMPOO</v>
          </cell>
          <cell r="V78" t="str">
            <v>AUTOSERV</v>
          </cell>
          <cell r="X78" t="str">
            <v>DF,TIJ,CHIH,HERM,MTY,CUL,VER,TORR,TAM</v>
          </cell>
          <cell r="AB78"/>
          <cell r="AG78">
            <v>660</v>
          </cell>
          <cell r="AH78">
            <v>242</v>
          </cell>
          <cell r="AI78">
            <v>418</v>
          </cell>
          <cell r="AM78">
            <v>38851</v>
          </cell>
          <cell r="AO78">
            <v>38853</v>
          </cell>
          <cell r="AQ78">
            <v>102771</v>
          </cell>
        </row>
        <row r="79">
          <cell r="A79">
            <v>75</v>
          </cell>
          <cell r="D79" t="str">
            <v>T</v>
          </cell>
          <cell r="E79">
            <v>58</v>
          </cell>
          <cell r="F79" t="str">
            <v>proy</v>
          </cell>
          <cell r="G79">
            <v>6</v>
          </cell>
          <cell r="H79">
            <v>38758</v>
          </cell>
          <cell r="I79">
            <v>38761</v>
          </cell>
          <cell r="J79">
            <v>38839</v>
          </cell>
          <cell r="K79" t="str">
            <v>SAMPLEO GHH</v>
          </cell>
          <cell r="L79" t="str">
            <v>0012</v>
          </cell>
          <cell r="M79" t="str">
            <v xml:space="preserve"> PROCTER &amp; GAMBLE</v>
          </cell>
          <cell r="N79" t="str">
            <v>Dania Martinez</v>
          </cell>
          <cell r="O79" t="str">
            <v>MX052855</v>
          </cell>
          <cell r="P79" t="str">
            <v>Ariel/ Downy/ Olay Sampling Test</v>
          </cell>
          <cell r="Q79" t="str">
            <v>MEV</v>
          </cell>
          <cell r="R79" t="str">
            <v>AV</v>
          </cell>
          <cell r="S79" t="str">
            <v>SAMPLING EFFECTIVENESS</v>
          </cell>
          <cell r="T79" t="str">
            <v>FC</v>
          </cell>
          <cell r="U79" t="str">
            <v>DETERGENTE Y SUAVIZANTE</v>
          </cell>
          <cell r="V79" t="str">
            <v>INTERCEPT Y TELEFÓNCO</v>
          </cell>
          <cell r="X79" t="str">
            <v>DF</v>
          </cell>
          <cell r="AB79"/>
          <cell r="AD79">
            <v>100</v>
          </cell>
          <cell r="AE79">
            <v>200</v>
          </cell>
          <cell r="AG79">
            <v>300</v>
          </cell>
          <cell r="AH79">
            <v>300</v>
          </cell>
          <cell r="AM79">
            <v>38848</v>
          </cell>
          <cell r="AN79">
            <v>38848</v>
          </cell>
          <cell r="AO79">
            <v>38860</v>
          </cell>
          <cell r="AP79">
            <v>38862</v>
          </cell>
          <cell r="AQ79" t="str">
            <v>$104.950.00</v>
          </cell>
          <cell r="AU79">
            <v>1</v>
          </cell>
          <cell r="AZ79" t="str">
            <v>si</v>
          </cell>
        </row>
        <row r="80">
          <cell r="A80">
            <v>76</v>
          </cell>
          <cell r="D80" t="str">
            <v>A</v>
          </cell>
          <cell r="E80">
            <v>59</v>
          </cell>
          <cell r="F80" t="str">
            <v>proy</v>
          </cell>
          <cell r="G80">
            <v>6</v>
          </cell>
          <cell r="H80">
            <v>38747</v>
          </cell>
          <cell r="I80">
            <v>38761</v>
          </cell>
          <cell r="J80">
            <v>38827</v>
          </cell>
          <cell r="K80" t="str">
            <v>MOTHER´S DAY</v>
          </cell>
          <cell r="L80" t="str">
            <v>0012</v>
          </cell>
          <cell r="M80" t="str">
            <v xml:space="preserve"> PROCTER &amp; GAMBLE</v>
          </cell>
          <cell r="N80" t="str">
            <v>Ana Belen Fernández</v>
          </cell>
          <cell r="Q80" t="str">
            <v>PG</v>
          </cell>
          <cell r="R80" t="str">
            <v>MF</v>
          </cell>
          <cell r="S80" t="str">
            <v>AUDITORIA</v>
          </cell>
          <cell r="T80" t="str">
            <v>FC</v>
          </cell>
          <cell r="U80" t="str">
            <v>DETERGENTE</v>
          </cell>
          <cell r="V80" t="str">
            <v>AUTOSERV</v>
          </cell>
          <cell r="X80" t="str">
            <v>DF,MTY,GDL,VER,TAB</v>
          </cell>
          <cell r="AB80"/>
          <cell r="AG80">
            <v>200</v>
          </cell>
          <cell r="AH80">
            <v>168</v>
          </cell>
          <cell r="AI80">
            <v>32</v>
          </cell>
          <cell r="AM80">
            <v>38851</v>
          </cell>
          <cell r="AO80">
            <v>38853</v>
          </cell>
          <cell r="AQ80">
            <v>40256</v>
          </cell>
        </row>
        <row r="81">
          <cell r="A81">
            <v>77</v>
          </cell>
          <cell r="D81" t="str">
            <v>T</v>
          </cell>
          <cell r="E81">
            <v>60</v>
          </cell>
          <cell r="F81" t="str">
            <v>proy</v>
          </cell>
          <cell r="G81">
            <v>6</v>
          </cell>
          <cell r="H81">
            <v>38758</v>
          </cell>
          <cell r="I81">
            <v>38761</v>
          </cell>
          <cell r="J81">
            <v>38765</v>
          </cell>
          <cell r="K81" t="str">
            <v>PINTURA</v>
          </cell>
          <cell r="L81" t="str">
            <v>0012</v>
          </cell>
          <cell r="M81" t="str">
            <v xml:space="preserve"> PROCTER &amp; GAMBLE</v>
          </cell>
          <cell r="N81" t="str">
            <v>María Cordero</v>
          </cell>
          <cell r="O81" t="str">
            <v>MX061467</v>
          </cell>
          <cell r="P81" t="str">
            <v>MISS CLAIROL RTU IN-STORE MESSAGE SCREENERS CONCEPT TEST</v>
          </cell>
          <cell r="Q81" t="str">
            <v>MEV/LE</v>
          </cell>
          <cell r="R81" t="str">
            <v>HR</v>
          </cell>
          <cell r="S81" t="str">
            <v>MST</v>
          </cell>
          <cell r="T81" t="str">
            <v>BC</v>
          </cell>
          <cell r="U81" t="str">
            <v>TINTE</v>
          </cell>
          <cell r="V81" t="str">
            <v>CAFÉ INTERNET</v>
          </cell>
          <cell r="X81" t="str">
            <v>DF</v>
          </cell>
          <cell r="AB81"/>
          <cell r="AD81">
            <v>400</v>
          </cell>
          <cell r="AG81">
            <v>400</v>
          </cell>
          <cell r="AH81">
            <v>400</v>
          </cell>
          <cell r="AM81">
            <v>38773</v>
          </cell>
          <cell r="AN81">
            <v>37676</v>
          </cell>
          <cell r="AO81">
            <v>38785</v>
          </cell>
          <cell r="AP81">
            <v>38785</v>
          </cell>
          <cell r="AQ81">
            <v>116865</v>
          </cell>
          <cell r="AU81">
            <v>1</v>
          </cell>
          <cell r="AZ81" t="str">
            <v>si pero hubo cambios de última hora en las frases con la liga y filtros listos</v>
          </cell>
        </row>
        <row r="82">
          <cell r="A82">
            <v>78</v>
          </cell>
          <cell r="D82" t="str">
            <v>T</v>
          </cell>
          <cell r="E82">
            <v>61</v>
          </cell>
          <cell r="F82" t="str">
            <v>proy</v>
          </cell>
          <cell r="G82">
            <v>6</v>
          </cell>
          <cell r="H82">
            <v>38762</v>
          </cell>
          <cell r="I82">
            <v>38762</v>
          </cell>
          <cell r="J82">
            <v>38768</v>
          </cell>
          <cell r="K82" t="str">
            <v>EXPRESATE</v>
          </cell>
          <cell r="L82" t="str">
            <v>0012</v>
          </cell>
          <cell r="M82" t="str">
            <v xml:space="preserve"> PROCTER &amp; GAMBLE</v>
          </cell>
          <cell r="N82" t="str">
            <v>RUBEN LEO</v>
          </cell>
          <cell r="O82" t="str">
            <v>MX061604</v>
          </cell>
          <cell r="P82" t="str">
            <v>Pantene Color Expressions In-store Message Screener Wave II</v>
          </cell>
          <cell r="Q82" t="str">
            <v>MEV</v>
          </cell>
          <cell r="R82" t="str">
            <v>AV</v>
          </cell>
          <cell r="S82" t="str">
            <v>MST</v>
          </cell>
          <cell r="T82" t="str">
            <v>BC</v>
          </cell>
          <cell r="U82" t="str">
            <v>SHAMPOO PARA PELO TEÑIDO</v>
          </cell>
          <cell r="V82" t="str">
            <v>CAFÉ INTERNET</v>
          </cell>
          <cell r="X82" t="str">
            <v>DF</v>
          </cell>
          <cell r="AB82"/>
          <cell r="AD82" t="str">
            <v>300+60</v>
          </cell>
          <cell r="AG82" t="str">
            <v>300+60</v>
          </cell>
          <cell r="AH82" t="str">
            <v>300+60</v>
          </cell>
          <cell r="AM82">
            <v>38773</v>
          </cell>
          <cell r="AN82">
            <v>38785</v>
          </cell>
          <cell r="AO82">
            <v>38789</v>
          </cell>
          <cell r="AP82">
            <v>38789</v>
          </cell>
          <cell r="AQ82">
            <v>159400</v>
          </cell>
          <cell r="AU82">
            <v>1</v>
          </cell>
          <cell r="AZ82" t="str">
            <v>No mandaron los mensajes el día que quedaron 17 de febrreo ni la PO</v>
          </cell>
        </row>
        <row r="83">
          <cell r="A83">
            <v>79</v>
          </cell>
          <cell r="D83" t="str">
            <v>A</v>
          </cell>
          <cell r="E83">
            <v>62</v>
          </cell>
          <cell r="F83" t="str">
            <v>proy</v>
          </cell>
          <cell r="G83">
            <v>6</v>
          </cell>
          <cell r="H83">
            <v>38755</v>
          </cell>
          <cell r="I83">
            <v>38762</v>
          </cell>
          <cell r="J83">
            <v>38765</v>
          </cell>
          <cell r="K83" t="str">
            <v>HIDRO-AA</v>
          </cell>
          <cell r="L83" t="str">
            <v>0012</v>
          </cell>
          <cell r="M83" t="str">
            <v xml:space="preserve"> PROCTER &amp; GAMBLE</v>
          </cell>
          <cell r="N83" t="str">
            <v>Marina Cervantes</v>
          </cell>
          <cell r="Q83" t="str">
            <v>PG</v>
          </cell>
          <cell r="R83" t="str">
            <v>AB</v>
          </cell>
          <cell r="S83" t="str">
            <v>AUDITORIA</v>
          </cell>
          <cell r="T83" t="str">
            <v>FC</v>
          </cell>
          <cell r="U83" t="str">
            <v>DETERGENTE</v>
          </cell>
          <cell r="V83" t="str">
            <v>AUTOSERV</v>
          </cell>
          <cell r="X83" t="str">
            <v>DF,MTY,TIJ,HER,CUL,TORR,CHIH</v>
          </cell>
          <cell r="AB83"/>
          <cell r="AG83">
            <v>950</v>
          </cell>
          <cell r="AH83">
            <v>494</v>
          </cell>
          <cell r="AI83">
            <v>456</v>
          </cell>
          <cell r="AM83">
            <v>38891</v>
          </cell>
          <cell r="AO83">
            <v>38893</v>
          </cell>
          <cell r="AQ83">
            <v>179721</v>
          </cell>
        </row>
        <row r="84">
          <cell r="A84">
            <v>80</v>
          </cell>
          <cell r="B84">
            <v>1</v>
          </cell>
          <cell r="D84" t="str">
            <v>F</v>
          </cell>
          <cell r="E84">
            <v>63</v>
          </cell>
          <cell r="F84" t="str">
            <v>proy</v>
          </cell>
          <cell r="G84">
            <v>6</v>
          </cell>
          <cell r="H84">
            <v>38751</v>
          </cell>
          <cell r="I84">
            <v>38758</v>
          </cell>
          <cell r="J84">
            <v>38770</v>
          </cell>
          <cell r="K84" t="str">
            <v>AMISTAD</v>
          </cell>
          <cell r="L84">
            <v>34</v>
          </cell>
          <cell r="M84" t="str">
            <v>TNS NFO</v>
          </cell>
          <cell r="N84" t="str">
            <v>Denisse Stela</v>
          </cell>
          <cell r="O84" t="str">
            <v>NA</v>
          </cell>
          <cell r="P84" t="str">
            <v>NA</v>
          </cell>
          <cell r="Q84" t="str">
            <v>LC</v>
          </cell>
          <cell r="R84" t="str">
            <v>NA</v>
          </cell>
          <cell r="S84" t="str">
            <v>SEGMENTA</v>
          </cell>
          <cell r="T84" t="str">
            <v>FC</v>
          </cell>
          <cell r="U84" t="str">
            <v>DETERGENTE</v>
          </cell>
          <cell r="V84" t="str">
            <v>Pre -Reclutamiento</v>
          </cell>
          <cell r="W84" t="str">
            <v>Entrevistas en profundidad</v>
          </cell>
          <cell r="X84" t="str">
            <v>DF</v>
          </cell>
          <cell r="AB84"/>
          <cell r="AD84">
            <v>5</v>
          </cell>
          <cell r="AG84">
            <v>5</v>
          </cell>
          <cell r="AH84">
            <v>5</v>
          </cell>
          <cell r="AM84">
            <v>38771</v>
          </cell>
          <cell r="AN84">
            <v>38771</v>
          </cell>
          <cell r="AO84">
            <v>38779</v>
          </cell>
          <cell r="AP84">
            <v>38779</v>
          </cell>
          <cell r="AR84">
            <v>4900</v>
          </cell>
          <cell r="AU84">
            <v>1</v>
          </cell>
        </row>
        <row r="85">
          <cell r="A85">
            <v>81</v>
          </cell>
          <cell r="D85" t="str">
            <v>T</v>
          </cell>
          <cell r="E85">
            <v>64</v>
          </cell>
          <cell r="F85" t="str">
            <v>proy</v>
          </cell>
          <cell r="G85">
            <v>6</v>
          </cell>
          <cell r="H85">
            <v>38763</v>
          </cell>
          <cell r="I85">
            <v>38763</v>
          </cell>
          <cell r="J85">
            <v>38771</v>
          </cell>
          <cell r="K85" t="str">
            <v>HERBAL</v>
          </cell>
          <cell r="L85" t="str">
            <v>0012</v>
          </cell>
          <cell r="M85" t="str">
            <v xml:space="preserve"> PROCTER &amp; GAMBLE</v>
          </cell>
          <cell r="N85" t="str">
            <v>RUBEN LEO</v>
          </cell>
          <cell r="O85" t="str">
            <v>MX061605</v>
          </cell>
          <cell r="P85" t="str">
            <v>HE CHARM IN-STORE MESSAGE SCREENER</v>
          </cell>
          <cell r="Q85" t="str">
            <v>MEV</v>
          </cell>
          <cell r="R85" t="str">
            <v>AV/AB</v>
          </cell>
          <cell r="S85" t="str">
            <v>MST</v>
          </cell>
          <cell r="T85" t="str">
            <v>BC</v>
          </cell>
          <cell r="U85" t="str">
            <v>SHAMPOO</v>
          </cell>
          <cell r="V85" t="str">
            <v>CAFÉ INTERNET</v>
          </cell>
          <cell r="X85" t="str">
            <v>DF</v>
          </cell>
          <cell r="AB85"/>
          <cell r="AD85">
            <v>300</v>
          </cell>
          <cell r="AG85">
            <v>300</v>
          </cell>
          <cell r="AH85">
            <v>300</v>
          </cell>
          <cell r="AM85">
            <v>38784</v>
          </cell>
          <cell r="AN85">
            <v>38786</v>
          </cell>
          <cell r="AO85">
            <v>38793</v>
          </cell>
          <cell r="AP85">
            <v>38792</v>
          </cell>
          <cell r="AQ85">
            <v>149000</v>
          </cell>
          <cell r="AU85">
            <v>1</v>
          </cell>
          <cell r="AZ85" t="str">
            <v>Detecte un error en la elegibilidad de la muestra y le dije al cliente, no recibí respuesta, volví a recotizar y sigo esperando</v>
          </cell>
        </row>
        <row r="86">
          <cell r="A86">
            <v>82</v>
          </cell>
          <cell r="D86" t="str">
            <v>T</v>
          </cell>
          <cell r="E86">
            <v>65</v>
          </cell>
          <cell r="F86" t="str">
            <v>proy</v>
          </cell>
          <cell r="G86">
            <v>6</v>
          </cell>
          <cell r="H86">
            <v>38763</v>
          </cell>
          <cell r="I86">
            <v>38763</v>
          </cell>
          <cell r="J86">
            <v>38776</v>
          </cell>
          <cell r="K86" t="str">
            <v>FRIZZ</v>
          </cell>
          <cell r="L86" t="str">
            <v>0012</v>
          </cell>
          <cell r="M86" t="str">
            <v xml:space="preserve"> PROCTER &amp; GAMBLE</v>
          </cell>
          <cell r="N86" t="str">
            <v>RUBEN LEO</v>
          </cell>
          <cell r="O86" t="str">
            <v>MX061646</v>
          </cell>
          <cell r="P86" t="str">
            <v>PANTENE UMBRELLA IN-STORE MESSAGE SCREENERWAVE 11</v>
          </cell>
          <cell r="Q86" t="str">
            <v>MEV</v>
          </cell>
          <cell r="R86" t="str">
            <v>MG</v>
          </cell>
          <cell r="S86" t="str">
            <v>MST</v>
          </cell>
          <cell r="T86" t="str">
            <v>BC</v>
          </cell>
          <cell r="U86" t="str">
            <v>SHAMPOO</v>
          </cell>
          <cell r="V86" t="str">
            <v>CAFÉ INTERNET</v>
          </cell>
          <cell r="X86" t="str">
            <v>DF</v>
          </cell>
          <cell r="AB86"/>
          <cell r="AD86">
            <v>400</v>
          </cell>
          <cell r="AG86">
            <v>400</v>
          </cell>
          <cell r="AH86">
            <v>400</v>
          </cell>
          <cell r="AM86">
            <v>38790</v>
          </cell>
          <cell r="AN86">
            <v>38794</v>
          </cell>
          <cell r="AO86">
            <v>38803</v>
          </cell>
          <cell r="AP86">
            <v>38803</v>
          </cell>
          <cell r="AQ86">
            <v>165800</v>
          </cell>
          <cell r="AU86">
            <v>1</v>
          </cell>
          <cell r="AZ86" t="str">
            <v>Un día antes del entrenamiento enviaron una pata adicional, hubo que cambiar filtro, liga, etc</v>
          </cell>
        </row>
        <row r="87">
          <cell r="A87">
            <v>83</v>
          </cell>
          <cell r="D87" t="str">
            <v>T</v>
          </cell>
          <cell r="E87">
            <v>66</v>
          </cell>
          <cell r="F87" t="str">
            <v>proy</v>
          </cell>
          <cell r="G87">
            <v>6</v>
          </cell>
          <cell r="H87">
            <v>38762</v>
          </cell>
          <cell r="I87">
            <v>38764</v>
          </cell>
          <cell r="J87">
            <v>38804</v>
          </cell>
          <cell r="K87" t="str">
            <v>INNOVACIÓN CABELLO</v>
          </cell>
          <cell r="L87" t="str">
            <v>0012</v>
          </cell>
          <cell r="M87" t="str">
            <v xml:space="preserve"> PROCTER &amp; GAMBLE</v>
          </cell>
          <cell r="N87" t="str">
            <v>Alberto Mena</v>
          </cell>
          <cell r="O87" t="str">
            <v>MX061606</v>
          </cell>
          <cell r="P87" t="str">
            <v>HEAD AND SHOULDERS PROMOTION CONCEPT TETS</v>
          </cell>
          <cell r="Q87" t="str">
            <v>MEV</v>
          </cell>
          <cell r="R87" t="str">
            <v>MG</v>
          </cell>
          <cell r="S87" t="str">
            <v>PCT</v>
          </cell>
          <cell r="T87" t="str">
            <v>BC</v>
          </cell>
          <cell r="U87" t="str">
            <v>SHAMPOO</v>
          </cell>
          <cell r="V87" t="str">
            <v>CAFÉ INTERNET</v>
          </cell>
          <cell r="X87" t="str">
            <v>DF</v>
          </cell>
          <cell r="AB87"/>
          <cell r="AD87" t="str">
            <v>800+EC</v>
          </cell>
          <cell r="AF87" t="str">
            <v>800+EC</v>
          </cell>
          <cell r="AG87" t="str">
            <v>800+EC</v>
          </cell>
          <cell r="AH87" t="str">
            <v>800+EC</v>
          </cell>
          <cell r="AM87">
            <v>38824</v>
          </cell>
          <cell r="AN87">
            <v>38824</v>
          </cell>
          <cell r="AO87">
            <v>38835</v>
          </cell>
          <cell r="AP87">
            <v>38834</v>
          </cell>
          <cell r="AQ87">
            <v>186200</v>
          </cell>
          <cell r="AU87">
            <v>1</v>
          </cell>
          <cell r="AZ87" t="str">
            <v>envie varios costos, estaba planeado para comenzar al 23 de febrero y sigo sin tener respuesta, ligado a las sesiones de Apollo,después se movio para el 7 marzo y el 6 d emarzo avisaron que para el 10 de marzo</v>
          </cell>
        </row>
        <row r="88">
          <cell r="A88">
            <v>84</v>
          </cell>
          <cell r="D88" t="str">
            <v>F</v>
          </cell>
          <cell r="E88">
            <v>67</v>
          </cell>
          <cell r="F88" t="str">
            <v>proy</v>
          </cell>
          <cell r="G88">
            <v>6</v>
          </cell>
          <cell r="H88">
            <v>38728</v>
          </cell>
          <cell r="I88">
            <v>38789</v>
          </cell>
          <cell r="J88">
            <v>38793</v>
          </cell>
          <cell r="K88" t="str">
            <v>PANEL VALLEJO</v>
          </cell>
          <cell r="L88" t="str">
            <v>0012</v>
          </cell>
          <cell r="M88" t="str">
            <v xml:space="preserve"> PROCTER &amp; GAMBLE</v>
          </cell>
          <cell r="N88" t="str">
            <v>C. RIZK</v>
          </cell>
          <cell r="O88" t="str">
            <v>VARIOS</v>
          </cell>
          <cell r="P88" t="str">
            <v>VARIOS</v>
          </cell>
          <cell r="Q88" t="str">
            <v>LB</v>
          </cell>
          <cell r="R88" t="str">
            <v>N.A.</v>
          </cell>
          <cell r="S88" t="str">
            <v>U&amp;A</v>
          </cell>
          <cell r="T88" t="str">
            <v>MUL-MUL</v>
          </cell>
          <cell r="U88" t="str">
            <v>VARIOS</v>
          </cell>
          <cell r="V88" t="str">
            <v>Pre -Reclutamiento</v>
          </cell>
          <cell r="W88" t="str">
            <v>Focus groups</v>
          </cell>
          <cell r="X88" t="str">
            <v>DF</v>
          </cell>
          <cell r="Y88" t="str">
            <v>N.A.</v>
          </cell>
          <cell r="Z88" t="str">
            <v>N.A</v>
          </cell>
          <cell r="AA88" t="str">
            <v>N.A.</v>
          </cell>
          <cell r="AB88" t="e">
            <v>#VALUE!</v>
          </cell>
          <cell r="AQ88">
            <v>53000</v>
          </cell>
          <cell r="AU88">
            <v>1</v>
          </cell>
        </row>
        <row r="89">
          <cell r="A89">
            <v>85</v>
          </cell>
          <cell r="D89" t="str">
            <v>O</v>
          </cell>
          <cell r="E89">
            <v>68</v>
          </cell>
          <cell r="F89" t="str">
            <v>proy</v>
          </cell>
          <cell r="G89">
            <v>6</v>
          </cell>
          <cell r="H89">
            <v>38684</v>
          </cell>
          <cell r="I89">
            <v>38786</v>
          </cell>
          <cell r="J89">
            <v>38799</v>
          </cell>
          <cell r="K89" t="str">
            <v>ZAPATOS</v>
          </cell>
          <cell r="L89" t="str">
            <v>0012</v>
          </cell>
          <cell r="M89" t="str">
            <v xml:space="preserve"> PROCTER &amp; GAMBLE</v>
          </cell>
          <cell r="N89" t="str">
            <v>ALBERTO ZAMORA</v>
          </cell>
          <cell r="O89" t="str">
            <v xml:space="preserve">MX062680 </v>
          </cell>
          <cell r="P89" t="str">
            <v>Being in Shopper Shoes for CBD</v>
          </cell>
          <cell r="Q89" t="str">
            <v>LB</v>
          </cell>
          <cell r="R89" t="str">
            <v>N.A.</v>
          </cell>
          <cell r="S89" t="str">
            <v>U&amp;A</v>
          </cell>
          <cell r="T89" t="str">
            <v>MUL-MUL</v>
          </cell>
          <cell r="U89" t="str">
            <v>VARIOS</v>
          </cell>
          <cell r="V89" t="str">
            <v>Pre -Reclutamiento</v>
          </cell>
          <cell r="W89" t="str">
            <v>Cliente misteriorso</v>
          </cell>
          <cell r="X89" t="str">
            <v>DF</v>
          </cell>
          <cell r="Y89" t="str">
            <v>N.A.</v>
          </cell>
          <cell r="Z89" t="str">
            <v>N.A</v>
          </cell>
          <cell r="AA89" t="str">
            <v>N.A.</v>
          </cell>
          <cell r="AB89" t="e">
            <v>#VALUE!</v>
          </cell>
          <cell r="AD89">
            <v>8</v>
          </cell>
          <cell r="AG89">
            <v>8</v>
          </cell>
          <cell r="AH89">
            <v>8</v>
          </cell>
          <cell r="AL89">
            <v>8</v>
          </cell>
          <cell r="AM89">
            <v>38799</v>
          </cell>
          <cell r="AN89">
            <v>38799</v>
          </cell>
          <cell r="AO89">
            <v>38799</v>
          </cell>
          <cell r="AP89">
            <v>38799</v>
          </cell>
          <cell r="AQ89">
            <v>31800</v>
          </cell>
          <cell r="AU89">
            <v>1</v>
          </cell>
          <cell r="AX89" t="str">
            <v>SI</v>
          </cell>
        </row>
        <row r="90">
          <cell r="A90">
            <v>86</v>
          </cell>
          <cell r="B90">
            <v>1</v>
          </cell>
          <cell r="D90" t="str">
            <v>T</v>
          </cell>
          <cell r="E90">
            <v>69</v>
          </cell>
          <cell r="F90" t="str">
            <v>proy</v>
          </cell>
          <cell r="G90">
            <v>6</v>
          </cell>
          <cell r="H90">
            <v>38775</v>
          </cell>
          <cell r="I90">
            <v>38782</v>
          </cell>
          <cell r="J90">
            <v>38793</v>
          </cell>
          <cell r="K90" t="str">
            <v>ORION C&amp;SPIT</v>
          </cell>
          <cell r="L90" t="str">
            <v>0012</v>
          </cell>
          <cell r="M90" t="str">
            <v xml:space="preserve"> PROCTER &amp; GAMBLE</v>
          </cell>
          <cell r="N90" t="str">
            <v>Fábio Prezoto</v>
          </cell>
          <cell r="O90" t="str">
            <v>MX061850</v>
          </cell>
          <cell r="P90" t="str">
            <v>ORION C&amp;SPIT MEXICO</v>
          </cell>
          <cell r="Q90" t="str">
            <v>MJO</v>
          </cell>
          <cell r="R90" t="str">
            <v>HR</v>
          </cell>
          <cell r="S90" t="str">
            <v>C&amp;SPIT</v>
          </cell>
          <cell r="T90" t="str">
            <v>FC</v>
          </cell>
          <cell r="U90" t="str">
            <v>DETERGENT</v>
          </cell>
          <cell r="V90" t="str">
            <v>Casa Por Casa</v>
          </cell>
          <cell r="X90" t="str">
            <v>DF</v>
          </cell>
          <cell r="AB90"/>
          <cell r="AD90">
            <v>570</v>
          </cell>
          <cell r="AE90">
            <v>500</v>
          </cell>
          <cell r="AG90">
            <v>1070</v>
          </cell>
          <cell r="AH90">
            <v>1070</v>
          </cell>
          <cell r="AM90">
            <v>38819</v>
          </cell>
          <cell r="AN90">
            <v>38821</v>
          </cell>
          <cell r="AO90">
            <v>38831</v>
          </cell>
          <cell r="AP90">
            <v>38831</v>
          </cell>
          <cell r="AQ90">
            <v>181000</v>
          </cell>
          <cell r="AU90">
            <v>1</v>
          </cell>
        </row>
        <row r="91">
          <cell r="A91">
            <v>87</v>
          </cell>
          <cell r="D91" t="str">
            <v>O</v>
          </cell>
          <cell r="E91">
            <v>70</v>
          </cell>
          <cell r="F91" t="str">
            <v>proy</v>
          </cell>
          <cell r="G91">
            <v>6</v>
          </cell>
          <cell r="I91">
            <v>38776</v>
          </cell>
          <cell r="J91">
            <v>38792</v>
          </cell>
          <cell r="K91" t="str">
            <v>LIVING IT WALMART</v>
          </cell>
          <cell r="L91" t="str">
            <v>0012</v>
          </cell>
          <cell r="M91" t="str">
            <v xml:space="preserve"> PROCTER &amp; GAMBLE</v>
          </cell>
          <cell r="N91" t="str">
            <v>YOLANDA DEL VALLE</v>
          </cell>
          <cell r="O91" t="str">
            <v xml:space="preserve">MX061846 </v>
          </cell>
          <cell r="P91" t="str">
            <v>Living it! Day</v>
          </cell>
          <cell r="Q91" t="str">
            <v>LB</v>
          </cell>
          <cell r="R91" t="str">
            <v>N.A.</v>
          </cell>
          <cell r="S91" t="str">
            <v>U&amp;A</v>
          </cell>
          <cell r="T91" t="str">
            <v>MUL-MUL</v>
          </cell>
          <cell r="U91" t="str">
            <v>VARIOS</v>
          </cell>
          <cell r="V91" t="str">
            <v>Pre -Reclutamiento</v>
          </cell>
          <cell r="W91" t="str">
            <v>Observación participante</v>
          </cell>
          <cell r="X91" t="str">
            <v>DF</v>
          </cell>
          <cell r="Y91" t="str">
            <v>N.A.</v>
          </cell>
          <cell r="Z91" t="str">
            <v>N.A</v>
          </cell>
          <cell r="AA91" t="str">
            <v>N.A.</v>
          </cell>
          <cell r="AB91" t="e">
            <v>#VALUE!</v>
          </cell>
          <cell r="AD91">
            <v>12</v>
          </cell>
          <cell r="AG91">
            <v>12</v>
          </cell>
          <cell r="AH91">
            <v>12</v>
          </cell>
          <cell r="AL91">
            <v>12</v>
          </cell>
          <cell r="AM91">
            <v>38792</v>
          </cell>
          <cell r="AN91">
            <v>38792</v>
          </cell>
          <cell r="AO91">
            <v>38792</v>
          </cell>
          <cell r="AP91">
            <v>38792</v>
          </cell>
          <cell r="AQ91">
            <v>74000</v>
          </cell>
          <cell r="AU91">
            <v>1</v>
          </cell>
        </row>
        <row r="92">
          <cell r="A92">
            <v>88</v>
          </cell>
          <cell r="B92">
            <v>1</v>
          </cell>
          <cell r="D92" t="str">
            <v>C</v>
          </cell>
          <cell r="E92">
            <v>71</v>
          </cell>
          <cell r="F92" t="str">
            <v>proy</v>
          </cell>
          <cell r="G92">
            <v>3</v>
          </cell>
          <cell r="H92">
            <v>38608</v>
          </cell>
          <cell r="I92">
            <v>38762</v>
          </cell>
          <cell r="J92">
            <v>38796</v>
          </cell>
          <cell r="K92" t="str">
            <v>PONCE</v>
          </cell>
          <cell r="L92" t="str">
            <v>0006</v>
          </cell>
          <cell r="M92" t="str">
            <v>CADBURY</v>
          </cell>
          <cell r="N92" t="str">
            <v>RAYMUNDO GONZALEZ</v>
          </cell>
          <cell r="Q92" t="str">
            <v>IP</v>
          </cell>
          <cell r="R92" t="str">
            <v>JC</v>
          </cell>
          <cell r="S92" t="str">
            <v>TRACKING</v>
          </cell>
          <cell r="T92" t="str">
            <v>AB</v>
          </cell>
          <cell r="U92" t="str">
            <v>VARIOS</v>
          </cell>
          <cell r="V92" t="str">
            <v>CXC</v>
          </cell>
          <cell r="X92" t="str">
            <v>PUERTO RICO</v>
          </cell>
          <cell r="AB92"/>
          <cell r="AD92">
            <v>300</v>
          </cell>
          <cell r="AE92">
            <v>300</v>
          </cell>
          <cell r="AF92">
            <v>300</v>
          </cell>
          <cell r="AG92">
            <v>1200</v>
          </cell>
          <cell r="AK92">
            <v>1200</v>
          </cell>
          <cell r="AM92">
            <v>39368</v>
          </cell>
          <cell r="AO92">
            <v>39384</v>
          </cell>
          <cell r="AR92">
            <v>85896</v>
          </cell>
          <cell r="AU92">
            <v>0.75</v>
          </cell>
          <cell r="AZ92" t="str">
            <v>FALTA COBRAR EL SALDO DE 2DA OLA</v>
          </cell>
        </row>
        <row r="93">
          <cell r="A93">
            <v>89</v>
          </cell>
          <cell r="D93" t="str">
            <v>T</v>
          </cell>
          <cell r="E93">
            <v>72</v>
          </cell>
          <cell r="F93" t="str">
            <v>proy</v>
          </cell>
          <cell r="G93">
            <v>7</v>
          </cell>
          <cell r="H93">
            <v>38765</v>
          </cell>
          <cell r="I93">
            <v>38771</v>
          </cell>
          <cell r="J93">
            <v>38777</v>
          </cell>
          <cell r="K93" t="str">
            <v>ANAQUEL TINTES</v>
          </cell>
          <cell r="L93" t="str">
            <v>0012</v>
          </cell>
          <cell r="M93" t="str">
            <v xml:space="preserve"> PROCTER &amp; GAMBLE</v>
          </cell>
          <cell r="N93" t="str">
            <v>María Cordero</v>
          </cell>
          <cell r="O93" t="str">
            <v>MX061725</v>
          </cell>
          <cell r="P93" t="str">
            <v>MISS CLAIROL RTU IN-STORE MESSAGE NOTICEABILITY TEST</v>
          </cell>
          <cell r="Q93" t="str">
            <v>MEV</v>
          </cell>
          <cell r="R93" t="str">
            <v>AV</v>
          </cell>
          <cell r="S93" t="str">
            <v>NOTICEABILITY</v>
          </cell>
          <cell r="T93" t="str">
            <v>BC</v>
          </cell>
          <cell r="U93" t="str">
            <v>RETOCADOR DE RAICES</v>
          </cell>
          <cell r="V93" t="str">
            <v>CLT</v>
          </cell>
          <cell r="X93" t="str">
            <v>DF</v>
          </cell>
          <cell r="AB93"/>
          <cell r="AD93">
            <v>400</v>
          </cell>
          <cell r="AG93">
            <v>400</v>
          </cell>
          <cell r="AH93">
            <v>400</v>
          </cell>
          <cell r="AM93">
            <v>38784</v>
          </cell>
        </row>
        <row r="94">
          <cell r="A94">
            <v>90</v>
          </cell>
          <cell r="D94" t="str">
            <v>T</v>
          </cell>
          <cell r="E94">
            <v>73</v>
          </cell>
          <cell r="F94" t="str">
            <v>proy</v>
          </cell>
          <cell r="G94">
            <v>6</v>
          </cell>
          <cell r="H94">
            <v>38770</v>
          </cell>
          <cell r="I94">
            <v>38771</v>
          </cell>
          <cell r="J94">
            <v>38784</v>
          </cell>
          <cell r="K94" t="str">
            <v>BIG</v>
          </cell>
          <cell r="L94" t="str">
            <v>0012</v>
          </cell>
          <cell r="M94" t="str">
            <v xml:space="preserve"> PROCTER &amp; GAMBLE</v>
          </cell>
          <cell r="N94" t="str">
            <v>Maria Cordero</v>
          </cell>
          <cell r="O94" t="str">
            <v>MX061961</v>
          </cell>
          <cell r="P94" t="str">
            <v>BIG PROMO QUANTITATIVE CONCEPT TEST</v>
          </cell>
          <cell r="Q94" t="str">
            <v>MEV/LE</v>
          </cell>
          <cell r="R94" t="str">
            <v>AB / HR</v>
          </cell>
          <cell r="S94" t="str">
            <v>PCT</v>
          </cell>
          <cell r="T94" t="str">
            <v>VARIAS</v>
          </cell>
          <cell r="U94" t="str">
            <v>VARIOS</v>
          </cell>
          <cell r="V94" t="str">
            <v>CAFÉ INTERNET</v>
          </cell>
          <cell r="X94" t="str">
            <v>DF</v>
          </cell>
          <cell r="AB94"/>
          <cell r="AD94">
            <v>690</v>
          </cell>
          <cell r="AG94">
            <v>690</v>
          </cell>
          <cell r="AH94">
            <v>690</v>
          </cell>
          <cell r="AL94">
            <v>691</v>
          </cell>
          <cell r="AM94">
            <v>38803</v>
          </cell>
          <cell r="AN94">
            <v>38801</v>
          </cell>
          <cell r="AO94">
            <v>38814</v>
          </cell>
          <cell r="AP94">
            <v>38805</v>
          </cell>
          <cell r="AQ94">
            <v>170050</v>
          </cell>
          <cell r="AU94">
            <v>1</v>
          </cell>
        </row>
        <row r="95">
          <cell r="A95">
            <v>91</v>
          </cell>
          <cell r="D95" t="str">
            <v>C</v>
          </cell>
          <cell r="E95">
            <v>74</v>
          </cell>
          <cell r="F95" t="str">
            <v>proy</v>
          </cell>
          <cell r="G95">
            <v>6</v>
          </cell>
          <cell r="I95">
            <v>38783</v>
          </cell>
          <cell r="J95">
            <v>38793</v>
          </cell>
          <cell r="K95" t="str">
            <v>MUNDIAL</v>
          </cell>
          <cell r="M95" t="str">
            <v>BURGER KING</v>
          </cell>
          <cell r="N95" t="str">
            <v>Paula Ruíz</v>
          </cell>
          <cell r="O95" t="str">
            <v>NA</v>
          </cell>
          <cell r="P95" t="str">
            <v>NA</v>
          </cell>
          <cell r="Q95" t="str">
            <v>MEV/LE</v>
          </cell>
          <cell r="R95" t="str">
            <v>GC</v>
          </cell>
          <cell r="S95" t="str">
            <v>PRUEBA DE CONCEPTO Y PRODUCTO</v>
          </cell>
          <cell r="T95" t="str">
            <v>AB</v>
          </cell>
          <cell r="U95" t="str">
            <v>HAMBURGUESAS DE CARNE DE RES</v>
          </cell>
          <cell r="V95" t="str">
            <v>CLT EN RESTAURANTES</v>
          </cell>
          <cell r="X95" t="str">
            <v>DF</v>
          </cell>
          <cell r="AB95"/>
          <cell r="AD95">
            <v>400</v>
          </cell>
          <cell r="AG95">
            <v>400</v>
          </cell>
          <cell r="AH95">
            <v>400</v>
          </cell>
          <cell r="AL95">
            <v>400</v>
          </cell>
          <cell r="AM95">
            <v>38810</v>
          </cell>
          <cell r="AN95">
            <v>38810</v>
          </cell>
          <cell r="AO95">
            <v>38826</v>
          </cell>
          <cell r="AP95">
            <v>38824</v>
          </cell>
          <cell r="AQ95">
            <v>98650</v>
          </cell>
          <cell r="AU95">
            <v>1</v>
          </cell>
        </row>
        <row r="96">
          <cell r="A96">
            <v>92</v>
          </cell>
          <cell r="D96" t="str">
            <v>C</v>
          </cell>
          <cell r="E96">
            <v>75</v>
          </cell>
          <cell r="F96" t="str">
            <v>proy</v>
          </cell>
          <cell r="G96">
            <v>6</v>
          </cell>
          <cell r="I96">
            <v>38783</v>
          </cell>
          <cell r="J96">
            <v>38793</v>
          </cell>
          <cell r="K96" t="str">
            <v>PROMOCIÓN</v>
          </cell>
          <cell r="M96" t="str">
            <v>BURGER KING</v>
          </cell>
          <cell r="N96" t="str">
            <v>Paula Ruíz</v>
          </cell>
          <cell r="O96" t="str">
            <v>NA</v>
          </cell>
          <cell r="P96" t="str">
            <v>NA</v>
          </cell>
          <cell r="Q96" t="str">
            <v>MEV/LE</v>
          </cell>
          <cell r="R96" t="str">
            <v>MG</v>
          </cell>
          <cell r="S96" t="str">
            <v>PCT</v>
          </cell>
          <cell r="T96" t="str">
            <v>AB</v>
          </cell>
          <cell r="U96" t="str">
            <v>PAQUETES DE COMIDA RÁPIDA</v>
          </cell>
          <cell r="V96" t="str">
            <v>CAFÉ INTERNET</v>
          </cell>
          <cell r="X96" t="str">
            <v>DF</v>
          </cell>
          <cell r="AB96"/>
          <cell r="AD96">
            <v>150</v>
          </cell>
          <cell r="AG96">
            <v>150</v>
          </cell>
          <cell r="AH96">
            <v>150</v>
          </cell>
          <cell r="AL96">
            <v>155</v>
          </cell>
          <cell r="AM96">
            <v>38804</v>
          </cell>
          <cell r="AN96">
            <v>38803</v>
          </cell>
          <cell r="AO96">
            <v>38821</v>
          </cell>
          <cell r="AP96">
            <v>38819</v>
          </cell>
          <cell r="AQ96">
            <v>60840</v>
          </cell>
          <cell r="AU96">
            <v>1</v>
          </cell>
        </row>
        <row r="97">
          <cell r="A97">
            <v>93</v>
          </cell>
          <cell r="D97" t="str">
            <v>C</v>
          </cell>
          <cell r="E97">
            <v>76</v>
          </cell>
          <cell r="F97" t="str">
            <v>proy</v>
          </cell>
          <cell r="G97">
            <v>1</v>
          </cell>
          <cell r="K97" t="str">
            <v>CONCEPTOS 2</v>
          </cell>
          <cell r="M97" t="str">
            <v>BURGER KING</v>
          </cell>
          <cell r="N97" t="str">
            <v>Paula Ruíz</v>
          </cell>
          <cell r="O97" t="str">
            <v>NA</v>
          </cell>
          <cell r="P97" t="str">
            <v>NA</v>
          </cell>
          <cell r="Q97" t="str">
            <v>MEV/LE</v>
          </cell>
          <cell r="R97" t="str">
            <v>TBD</v>
          </cell>
          <cell r="S97" t="str">
            <v>CONCEPTO</v>
          </cell>
          <cell r="T97" t="str">
            <v>AB</v>
          </cell>
          <cell r="U97" t="str">
            <v>VARIOS</v>
          </cell>
          <cell r="V97" t="str">
            <v>CAFÉ INTERNET</v>
          </cell>
          <cell r="X97" t="str">
            <v>DF/MTY</v>
          </cell>
          <cell r="AB97"/>
          <cell r="AD97">
            <v>500</v>
          </cell>
          <cell r="AG97">
            <v>500</v>
          </cell>
          <cell r="AH97">
            <v>500</v>
          </cell>
        </row>
        <row r="98">
          <cell r="A98">
            <v>94</v>
          </cell>
          <cell r="D98" t="str">
            <v>C</v>
          </cell>
          <cell r="E98">
            <v>77</v>
          </cell>
          <cell r="F98" t="str">
            <v>proy</v>
          </cell>
          <cell r="G98">
            <v>6</v>
          </cell>
          <cell r="I98">
            <v>38776</v>
          </cell>
          <cell r="J98">
            <v>38776</v>
          </cell>
          <cell r="K98" t="str">
            <v>ANÁLISIS</v>
          </cell>
          <cell r="M98" t="str">
            <v>CASTROL DE MEXICO</v>
          </cell>
          <cell r="N98" t="str">
            <v>GABRIELA VÁSQUEZ</v>
          </cell>
          <cell r="O98" t="str">
            <v>NA</v>
          </cell>
          <cell r="Q98" t="str">
            <v>LB</v>
          </cell>
          <cell r="R98" t="str">
            <v>Enrique Bolaños</v>
          </cell>
          <cell r="S98" t="str">
            <v>U&amp;A</v>
          </cell>
          <cell r="T98" t="str">
            <v>AUTOMOTRIZ</v>
          </cell>
          <cell r="U98" t="str">
            <v>aceites</v>
          </cell>
          <cell r="V98" t="str">
            <v>Intercept</v>
          </cell>
          <cell r="W98" t="str">
            <v>Papel</v>
          </cell>
          <cell r="X98" t="str">
            <v>VARIOS</v>
          </cell>
          <cell r="AB98"/>
          <cell r="AD98">
            <v>1398</v>
          </cell>
          <cell r="AG98">
            <v>1398</v>
          </cell>
          <cell r="AH98">
            <v>1398</v>
          </cell>
          <cell r="AL98">
            <v>1398</v>
          </cell>
          <cell r="AO98">
            <v>38791</v>
          </cell>
          <cell r="AP98">
            <v>38791</v>
          </cell>
          <cell r="AQ98">
            <v>60000</v>
          </cell>
          <cell r="AU98">
            <v>1</v>
          </cell>
        </row>
        <row r="99">
          <cell r="A99">
            <v>95</v>
          </cell>
          <cell r="D99" t="str">
            <v>D</v>
          </cell>
          <cell r="E99">
            <v>78</v>
          </cell>
          <cell r="F99" t="str">
            <v>proy</v>
          </cell>
          <cell r="G99">
            <v>6</v>
          </cell>
          <cell r="I99">
            <v>38801</v>
          </cell>
          <cell r="J99">
            <v>38814</v>
          </cell>
          <cell r="K99" t="str">
            <v>PATHFINDER</v>
          </cell>
          <cell r="M99" t="str">
            <v>CADBURY</v>
          </cell>
          <cell r="N99" t="str">
            <v>Eva Deneken</v>
          </cell>
          <cell r="Q99" t="str">
            <v>LB</v>
          </cell>
          <cell r="R99" t="str">
            <v>AV</v>
          </cell>
          <cell r="S99" t="str">
            <v>SEGMENTA</v>
          </cell>
          <cell r="T99" t="str">
            <v>CON-BEB</v>
          </cell>
          <cell r="U99" t="str">
            <v>Bebidas</v>
          </cell>
          <cell r="V99" t="str">
            <v>Casa por Casa</v>
          </cell>
          <cell r="W99" t="str">
            <v>Papel</v>
          </cell>
          <cell r="X99" t="str">
            <v>DF/GUA/MTY/TIJ/VER</v>
          </cell>
          <cell r="AB99"/>
          <cell r="AD99">
            <v>2817</v>
          </cell>
          <cell r="AG99">
            <v>2817</v>
          </cell>
          <cell r="AL99">
            <v>2817</v>
          </cell>
          <cell r="AM99">
            <v>38853</v>
          </cell>
          <cell r="AN99">
            <v>38867</v>
          </cell>
          <cell r="AO99">
            <v>38863</v>
          </cell>
          <cell r="AP99">
            <v>38872</v>
          </cell>
          <cell r="AQ99">
            <v>804700</v>
          </cell>
          <cell r="AU99">
            <v>1</v>
          </cell>
          <cell r="AZ99" t="str">
            <v>La fecha indicada en la entrega de resultados corresponde al envío inicial de la base de datos.  Cuando el campo inició, se hizo un envío de la base de datos con 50 casos.  LB insistió por un feedback del mismo.  Supuestamente todo estaba OK.  Luego de en</v>
          </cell>
        </row>
        <row r="100">
          <cell r="A100">
            <v>96</v>
          </cell>
          <cell r="B100">
            <v>1</v>
          </cell>
          <cell r="D100" t="str">
            <v>F</v>
          </cell>
          <cell r="E100">
            <v>79</v>
          </cell>
          <cell r="F100" t="str">
            <v>proy</v>
          </cell>
          <cell r="G100">
            <v>7</v>
          </cell>
          <cell r="H100">
            <v>38770</v>
          </cell>
          <cell r="I100">
            <v>38775</v>
          </cell>
          <cell r="J100">
            <v>38782</v>
          </cell>
          <cell r="K100" t="str">
            <v>FULL</v>
          </cell>
          <cell r="L100" t="str">
            <v>0012</v>
          </cell>
          <cell r="M100" t="str">
            <v xml:space="preserve"> PROCTER &amp; GAMBLE</v>
          </cell>
          <cell r="N100" t="str">
            <v>Sandra Hermes</v>
          </cell>
          <cell r="P100" t="str">
            <v>Salvo 30th Anniversary FG's</v>
          </cell>
          <cell r="Q100" t="str">
            <v>LM</v>
          </cell>
          <cell r="R100" t="str">
            <v>NA</v>
          </cell>
          <cell r="S100" t="str">
            <v>FG'S</v>
          </cell>
          <cell r="T100" t="str">
            <v>HC</v>
          </cell>
          <cell r="U100" t="str">
            <v>LAVATRASTES</v>
          </cell>
          <cell r="V100" t="str">
            <v>Pre -Reclutamiento</v>
          </cell>
          <cell r="W100" t="str">
            <v>Focus groups</v>
          </cell>
          <cell r="X100" t="str">
            <v>DF</v>
          </cell>
          <cell r="AB100"/>
          <cell r="AD100">
            <v>6</v>
          </cell>
          <cell r="AE100">
            <v>6</v>
          </cell>
          <cell r="AG100">
            <v>6</v>
          </cell>
          <cell r="AH100">
            <v>6</v>
          </cell>
          <cell r="AL100">
            <v>6</v>
          </cell>
          <cell r="AM100">
            <v>38783</v>
          </cell>
          <cell r="AN100">
            <v>38783</v>
          </cell>
          <cell r="AO100">
            <v>38783</v>
          </cell>
          <cell r="AQ100">
            <v>74950</v>
          </cell>
          <cell r="AU100">
            <v>1</v>
          </cell>
        </row>
        <row r="101">
          <cell r="A101">
            <v>97</v>
          </cell>
          <cell r="D101" t="str">
            <v>K</v>
          </cell>
          <cell r="E101">
            <v>80</v>
          </cell>
          <cell r="F101" t="str">
            <v>proy</v>
          </cell>
          <cell r="G101">
            <v>6</v>
          </cell>
          <cell r="H101">
            <v>38777</v>
          </cell>
          <cell r="I101">
            <v>38779</v>
          </cell>
          <cell r="J101">
            <v>38826</v>
          </cell>
          <cell r="K101" t="str">
            <v>DIARIOS DE COMPRA</v>
          </cell>
          <cell r="L101" t="str">
            <v>0012</v>
          </cell>
          <cell r="M101" t="str">
            <v xml:space="preserve"> PROCTER &amp; GAMBLE</v>
          </cell>
          <cell r="N101" t="str">
            <v>Pilar González/Eduardo Amurrio</v>
          </cell>
          <cell r="O101" t="str">
            <v>SV060223</v>
          </cell>
          <cell r="P101" t="str">
            <v>SHOPPER IMAGE EL SALVADOR</v>
          </cell>
          <cell r="Q101" t="str">
            <v>MEV/AA</v>
          </cell>
          <cell r="R101" t="str">
            <v>AB</v>
          </cell>
          <cell r="S101" t="str">
            <v>OTRO</v>
          </cell>
          <cell r="T101" t="str">
            <v>VARIAS</v>
          </cell>
          <cell r="U101" t="str">
            <v>VARIOS</v>
          </cell>
          <cell r="V101" t="str">
            <v>CASA POR CASA</v>
          </cell>
          <cell r="X101" t="str">
            <v>SAN SALVADOR</v>
          </cell>
          <cell r="AB101"/>
          <cell r="AD101">
            <v>500</v>
          </cell>
          <cell r="AG101">
            <v>200</v>
          </cell>
          <cell r="AK101">
            <v>200</v>
          </cell>
          <cell r="AM101">
            <v>38881</v>
          </cell>
          <cell r="AO101">
            <v>38910</v>
          </cell>
          <cell r="AU101" t="str">
            <v>SE PAGA CON EL ESTUDIO K32</v>
          </cell>
          <cell r="AZ101" t="str">
            <v>No entra en el descuento del marketing department</v>
          </cell>
        </row>
        <row r="102">
          <cell r="A102">
            <v>98</v>
          </cell>
          <cell r="D102" t="str">
            <v>T</v>
          </cell>
          <cell r="E102">
            <v>81</v>
          </cell>
          <cell r="F102" t="str">
            <v>proy</v>
          </cell>
          <cell r="G102">
            <v>6</v>
          </cell>
          <cell r="H102">
            <v>38743</v>
          </cell>
          <cell r="I102">
            <v>38769</v>
          </cell>
          <cell r="J102">
            <v>38791</v>
          </cell>
          <cell r="K102" t="str">
            <v>TENDERO MISTERIOSO</v>
          </cell>
          <cell r="L102" t="str">
            <v>0012</v>
          </cell>
          <cell r="M102" t="str">
            <v xml:space="preserve"> PROCTER &amp; GAMBLE</v>
          </cell>
          <cell r="N102" t="str">
            <v>Paola Malvido</v>
          </cell>
          <cell r="Q102" t="str">
            <v>PG</v>
          </cell>
          <cell r="R102" t="str">
            <v>GC/AB</v>
          </cell>
          <cell r="S102" t="str">
            <v>PROMOCION EFFECTIVENESS</v>
          </cell>
          <cell r="T102" t="str">
            <v>VARIAS</v>
          </cell>
          <cell r="U102" t="str">
            <v>VARIOS</v>
          </cell>
          <cell r="V102" t="str">
            <v>TENDEROS</v>
          </cell>
          <cell r="X102" t="str">
            <v>DF,MTY,GDL,PUE</v>
          </cell>
          <cell r="AB102"/>
          <cell r="AG102">
            <v>5000</v>
          </cell>
          <cell r="AH102">
            <v>4000</v>
          </cell>
          <cell r="AI102">
            <v>1000</v>
          </cell>
          <cell r="AM102">
            <v>38807</v>
          </cell>
          <cell r="AO102">
            <v>38814</v>
          </cell>
          <cell r="AQ102">
            <v>590930</v>
          </cell>
        </row>
        <row r="103">
          <cell r="A103">
            <v>99</v>
          </cell>
          <cell r="D103" t="str">
            <v>T</v>
          </cell>
          <cell r="E103">
            <v>82</v>
          </cell>
          <cell r="F103" t="str">
            <v>proy</v>
          </cell>
          <cell r="G103">
            <v>6</v>
          </cell>
          <cell r="H103">
            <v>38777</v>
          </cell>
          <cell r="I103">
            <v>38778</v>
          </cell>
          <cell r="J103">
            <v>38784</v>
          </cell>
          <cell r="K103" t="str">
            <v>ANAQUEL SHAMPOO</v>
          </cell>
          <cell r="L103" t="str">
            <v>0012</v>
          </cell>
          <cell r="M103" t="str">
            <v xml:space="preserve"> PROCTER &amp; GAMBLE</v>
          </cell>
          <cell r="N103" t="str">
            <v>RUBEN LEO</v>
          </cell>
          <cell r="O103" t="str">
            <v>MX062251</v>
          </cell>
          <cell r="P103" t="str">
            <v>PANTENE DIFFERENT COMMUNICATIONS SHELVING</v>
          </cell>
          <cell r="Q103" t="str">
            <v>MEV</v>
          </cell>
          <cell r="R103" t="str">
            <v>AV</v>
          </cell>
          <cell r="S103" t="str">
            <v>OTRO</v>
          </cell>
          <cell r="T103" t="str">
            <v>BC</v>
          </cell>
          <cell r="U103" t="str">
            <v>SHAMPOO</v>
          </cell>
          <cell r="V103" t="str">
            <v>CLT</v>
          </cell>
          <cell r="X103" t="str">
            <v>DF</v>
          </cell>
          <cell r="AB103"/>
          <cell r="AD103">
            <v>260</v>
          </cell>
          <cell r="AG103">
            <v>260</v>
          </cell>
          <cell r="AH103">
            <v>260</v>
          </cell>
          <cell r="AM103">
            <v>38790</v>
          </cell>
          <cell r="AN103">
            <v>38789</v>
          </cell>
          <cell r="AO103">
            <v>38798</v>
          </cell>
          <cell r="AP103">
            <v>38798</v>
          </cell>
          <cell r="AQ103">
            <v>152800</v>
          </cell>
          <cell r="AU103">
            <v>1</v>
          </cell>
        </row>
        <row r="104">
          <cell r="A104">
            <v>100</v>
          </cell>
          <cell r="D104" t="str">
            <v>F</v>
          </cell>
          <cell r="E104">
            <v>83</v>
          </cell>
          <cell r="F104" t="str">
            <v>proy</v>
          </cell>
          <cell r="G104">
            <v>5</v>
          </cell>
          <cell r="H104">
            <v>38768</v>
          </cell>
          <cell r="I104">
            <v>38776</v>
          </cell>
          <cell r="J104">
            <v>38783</v>
          </cell>
          <cell r="K104" t="str">
            <v>CONCIERGE</v>
          </cell>
          <cell r="L104" t="str">
            <v>0012</v>
          </cell>
          <cell r="M104" t="str">
            <v xml:space="preserve"> PROCTER &amp; GAMBLE</v>
          </cell>
          <cell r="N104" t="str">
            <v>Lourdes Navarrete</v>
          </cell>
          <cell r="P104" t="str">
            <v>NA</v>
          </cell>
          <cell r="Q104" t="str">
            <v>LP</v>
          </cell>
          <cell r="R104" t="str">
            <v>LP</v>
          </cell>
          <cell r="S104" t="str">
            <v>INTERNO</v>
          </cell>
          <cell r="T104" t="str">
            <v>NA</v>
          </cell>
          <cell r="U104" t="str">
            <v>NA</v>
          </cell>
          <cell r="V104" t="str">
            <v>FOCUS</v>
          </cell>
          <cell r="W104" t="str">
            <v>Focus groups</v>
          </cell>
          <cell r="X104" t="str">
            <v>DF</v>
          </cell>
          <cell r="Y104" t="str">
            <v>NA</v>
          </cell>
          <cell r="Z104" t="str">
            <v>NA</v>
          </cell>
          <cell r="AB104" t="e">
            <v>#VALUE!</v>
          </cell>
          <cell r="AD104">
            <v>5</v>
          </cell>
          <cell r="AG104">
            <v>5</v>
          </cell>
          <cell r="AH104">
            <v>5</v>
          </cell>
          <cell r="AI104">
            <v>5</v>
          </cell>
          <cell r="AL104">
            <v>5</v>
          </cell>
          <cell r="AM104">
            <v>38786</v>
          </cell>
          <cell r="AN104">
            <v>38786</v>
          </cell>
          <cell r="AO104">
            <v>38786</v>
          </cell>
          <cell r="AQ104" t="str">
            <v>$37,120.00</v>
          </cell>
          <cell r="AU104">
            <v>1</v>
          </cell>
        </row>
        <row r="105">
          <cell r="A105">
            <v>101</v>
          </cell>
          <cell r="B105">
            <v>1</v>
          </cell>
          <cell r="D105" t="str">
            <v>T</v>
          </cell>
          <cell r="E105">
            <v>84</v>
          </cell>
          <cell r="F105" t="str">
            <v>proy</v>
          </cell>
          <cell r="G105">
            <v>6</v>
          </cell>
          <cell r="H105">
            <v>38768</v>
          </cell>
          <cell r="I105">
            <v>38777</v>
          </cell>
          <cell r="J105">
            <v>38877</v>
          </cell>
          <cell r="K105" t="str">
            <v>KANO LIM</v>
          </cell>
          <cell r="L105" t="str">
            <v>0012</v>
          </cell>
          <cell r="M105" t="str">
            <v xml:space="preserve"> PROCTER &amp; GAMBLE</v>
          </cell>
          <cell r="N105" t="str">
            <v>Alejandra Valero</v>
          </cell>
          <cell r="O105" t="str">
            <v>WW065358</v>
          </cell>
          <cell r="P105" t="str">
            <v>KANO across LIM Countries</v>
          </cell>
          <cell r="Q105" t="str">
            <v>MJO</v>
          </cell>
          <cell r="R105" t="str">
            <v>OB</v>
          </cell>
          <cell r="S105" t="str">
            <v>KANO</v>
          </cell>
          <cell r="T105" t="str">
            <v>FC</v>
          </cell>
          <cell r="U105" t="str">
            <v>DETERGENTE</v>
          </cell>
          <cell r="V105" t="str">
            <v>CASA POR CASA</v>
          </cell>
          <cell r="X105" t="str">
            <v>MEXICO, CHINA, RUSIA, EGIPTO, FILIPINAS, TURQUIA</v>
          </cell>
          <cell r="AB105"/>
          <cell r="AD105">
            <v>4500</v>
          </cell>
          <cell r="AG105">
            <v>4500</v>
          </cell>
          <cell r="AH105">
            <v>375</v>
          </cell>
          <cell r="AI105">
            <v>375</v>
          </cell>
          <cell r="AK105">
            <v>3750</v>
          </cell>
          <cell r="AM105">
            <v>38905</v>
          </cell>
          <cell r="AN105">
            <v>38934</v>
          </cell>
          <cell r="AO105">
            <v>38937</v>
          </cell>
          <cell r="AP105">
            <v>38947</v>
          </cell>
          <cell r="AR105">
            <v>104750</v>
          </cell>
          <cell r="AU105">
            <v>0.85</v>
          </cell>
        </row>
        <row r="106">
          <cell r="A106">
            <v>102</v>
          </cell>
          <cell r="B106">
            <v>1</v>
          </cell>
          <cell r="D106" t="str">
            <v>D</v>
          </cell>
          <cell r="E106">
            <v>85</v>
          </cell>
          <cell r="F106" t="str">
            <v>proy</v>
          </cell>
          <cell r="G106">
            <v>6</v>
          </cell>
          <cell r="H106">
            <v>38742</v>
          </cell>
          <cell r="I106">
            <v>38414</v>
          </cell>
          <cell r="J106">
            <v>38798</v>
          </cell>
          <cell r="K106" t="str">
            <v>GLOBAL</v>
          </cell>
          <cell r="M106" t="str">
            <v>TNS NFO</v>
          </cell>
          <cell r="N106" t="str">
            <v>Chad Davis</v>
          </cell>
          <cell r="O106" t="str">
            <v>TBD</v>
          </cell>
          <cell r="P106" t="str">
            <v>TB D</v>
          </cell>
          <cell r="Q106" t="str">
            <v>LM</v>
          </cell>
          <cell r="R106" t="str">
            <v>TBD</v>
          </cell>
          <cell r="S106" t="str">
            <v>CT</v>
          </cell>
          <cell r="T106" t="str">
            <v>BC</v>
          </cell>
          <cell r="U106" t="str">
            <v>DESODORANTE</v>
          </cell>
          <cell r="V106" t="str">
            <v>CASA POR CASA</v>
          </cell>
          <cell r="X106" t="str">
            <v>DF, GDL Y MTY</v>
          </cell>
          <cell r="AB106"/>
          <cell r="AD106">
            <v>340</v>
          </cell>
          <cell r="AG106">
            <v>340</v>
          </cell>
          <cell r="AH106">
            <v>340</v>
          </cell>
          <cell r="AL106">
            <v>340</v>
          </cell>
          <cell r="AO106">
            <v>38867</v>
          </cell>
          <cell r="AP106">
            <v>38862</v>
          </cell>
          <cell r="AR106">
            <v>11050</v>
          </cell>
          <cell r="AU106">
            <v>1</v>
          </cell>
        </row>
        <row r="107">
          <cell r="A107">
            <v>103</v>
          </cell>
          <cell r="B107">
            <v>1</v>
          </cell>
          <cell r="C107" t="str">
            <v>ES</v>
          </cell>
          <cell r="D107" t="str">
            <v>C</v>
          </cell>
          <cell r="E107">
            <v>86</v>
          </cell>
          <cell r="F107" t="str">
            <v>proy</v>
          </cell>
          <cell r="G107">
            <v>6</v>
          </cell>
          <cell r="H107">
            <v>2005</v>
          </cell>
          <cell r="I107">
            <v>2005</v>
          </cell>
          <cell r="J107">
            <v>38875</v>
          </cell>
          <cell r="K107" t="str">
            <v>BANDA</v>
          </cell>
          <cell r="L107" t="str">
            <v>0012</v>
          </cell>
          <cell r="M107" t="str">
            <v xml:space="preserve"> PROCTER &amp; GAMBLE</v>
          </cell>
          <cell r="N107" t="str">
            <v>Omar Fuentescampos</v>
          </cell>
          <cell r="O107" t="str">
            <v>MX059671</v>
          </cell>
          <cell r="P107" t="str">
            <v>Equity Scan FS Mexico</v>
          </cell>
          <cell r="Q107" t="str">
            <v>MJO</v>
          </cell>
          <cell r="R107" t="str">
            <v>OB</v>
          </cell>
          <cell r="S107" t="str">
            <v>ES</v>
          </cell>
          <cell r="T107" t="str">
            <v>FC</v>
          </cell>
          <cell r="U107" t="str">
            <v>FABRIC SOFTENER</v>
          </cell>
          <cell r="V107" t="str">
            <v>CASA POR CASA</v>
          </cell>
          <cell r="X107" t="str">
            <v>MEXICO</v>
          </cell>
          <cell r="AB107"/>
          <cell r="AD107">
            <v>500</v>
          </cell>
          <cell r="AG107">
            <v>500</v>
          </cell>
          <cell r="AH107">
            <v>500</v>
          </cell>
          <cell r="AM107">
            <v>38888</v>
          </cell>
          <cell r="AN107">
            <v>38890</v>
          </cell>
          <cell r="AO107">
            <v>38915</v>
          </cell>
          <cell r="AP107">
            <v>38915</v>
          </cell>
          <cell r="AQ107">
            <v>147950</v>
          </cell>
          <cell r="AU107">
            <v>0.85</v>
          </cell>
        </row>
        <row r="108">
          <cell r="A108">
            <v>104</v>
          </cell>
          <cell r="D108" t="str">
            <v>K</v>
          </cell>
          <cell r="E108">
            <v>87</v>
          </cell>
          <cell r="F108" t="str">
            <v>proy</v>
          </cell>
          <cell r="G108">
            <v>6</v>
          </cell>
          <cell r="H108">
            <v>38778</v>
          </cell>
          <cell r="I108">
            <v>38782</v>
          </cell>
          <cell r="J108">
            <v>38790</v>
          </cell>
          <cell r="K108" t="str">
            <v>SHAMPOO-CAM</v>
          </cell>
          <cell r="L108" t="str">
            <v>0012</v>
          </cell>
          <cell r="M108" t="str">
            <v xml:space="preserve"> PROCTER &amp; GAMBLE</v>
          </cell>
          <cell r="N108" t="str">
            <v>Pilar González/Eduardo Amurrio</v>
          </cell>
          <cell r="O108" t="str">
            <v>GT061911</v>
          </cell>
          <cell r="P108" t="str">
            <v>SHAMPOO LARGE SIZES VAN WESTENDORP QUANTITATIVE ANALYSIS CAM</v>
          </cell>
          <cell r="Q108" t="str">
            <v>MEV</v>
          </cell>
          <cell r="R108" t="str">
            <v>AB</v>
          </cell>
          <cell r="S108" t="str">
            <v>CONCEPT</v>
          </cell>
          <cell r="T108" t="str">
            <v>BC</v>
          </cell>
          <cell r="U108" t="str">
            <v>SHAMPOO</v>
          </cell>
          <cell r="V108" t="str">
            <v>INTERCEPT</v>
          </cell>
          <cell r="X108" t="str">
            <v>GUATEMALA, EL SALVADOR, COSTA RICA</v>
          </cell>
          <cell r="AB108"/>
          <cell r="AD108">
            <v>900</v>
          </cell>
          <cell r="AG108">
            <v>900</v>
          </cell>
          <cell r="AH108">
            <v>900</v>
          </cell>
          <cell r="AM108">
            <v>38808</v>
          </cell>
          <cell r="AN108">
            <v>39173</v>
          </cell>
          <cell r="AO108">
            <v>38814</v>
          </cell>
          <cell r="AP108">
            <v>38824</v>
          </cell>
          <cell r="AR108" t="str">
            <v>21598+ compra y envio de producto</v>
          </cell>
          <cell r="AU108">
            <v>1</v>
          </cell>
        </row>
        <row r="109">
          <cell r="A109">
            <v>105</v>
          </cell>
          <cell r="D109" t="str">
            <v>T</v>
          </cell>
          <cell r="E109">
            <v>88</v>
          </cell>
          <cell r="F109" t="str">
            <v>proy</v>
          </cell>
          <cell r="G109">
            <v>6</v>
          </cell>
          <cell r="H109">
            <v>38778</v>
          </cell>
          <cell r="I109">
            <v>38782</v>
          </cell>
          <cell r="J109" t="str">
            <v>NA</v>
          </cell>
          <cell r="K109" t="str">
            <v xml:space="preserve">SEGMENTA </v>
          </cell>
          <cell r="L109" t="str">
            <v>0012</v>
          </cell>
          <cell r="M109" t="str">
            <v xml:space="preserve"> PROCTER &amp; GAMBLE</v>
          </cell>
          <cell r="N109" t="str">
            <v>Rocio Sandoval</v>
          </cell>
          <cell r="O109" t="str">
            <v>TBD</v>
          </cell>
          <cell r="P109" t="str">
            <v>TBD</v>
          </cell>
          <cell r="Q109" t="str">
            <v>VP</v>
          </cell>
          <cell r="R109" t="str">
            <v>OB</v>
          </cell>
          <cell r="S109" t="str">
            <v>SEGMENTA</v>
          </cell>
          <cell r="T109" t="str">
            <v>BC</v>
          </cell>
          <cell r="U109" t="str">
            <v>VARIOS</v>
          </cell>
          <cell r="AB109"/>
          <cell r="AM109" t="str">
            <v>NA</v>
          </cell>
          <cell r="AN109" t="str">
            <v>NA</v>
          </cell>
          <cell r="AO109">
            <v>38800</v>
          </cell>
          <cell r="AP109">
            <v>38800</v>
          </cell>
          <cell r="AR109">
            <v>4700</v>
          </cell>
          <cell r="AU109">
            <v>1</v>
          </cell>
        </row>
        <row r="110">
          <cell r="A110">
            <v>106</v>
          </cell>
          <cell r="B110">
            <v>1</v>
          </cell>
          <cell r="D110" t="str">
            <v>F</v>
          </cell>
          <cell r="E110">
            <v>89</v>
          </cell>
          <cell r="F110" t="str">
            <v>proy</v>
          </cell>
          <cell r="G110">
            <v>6</v>
          </cell>
          <cell r="H110">
            <v>38825</v>
          </cell>
          <cell r="I110">
            <v>38831</v>
          </cell>
          <cell r="J110">
            <v>38840</v>
          </cell>
          <cell r="K110" t="str">
            <v>DOWNY vs DOWNY SINGLE RINSE</v>
          </cell>
          <cell r="L110" t="str">
            <v>0012</v>
          </cell>
          <cell r="M110" t="str">
            <v xml:space="preserve"> PROCTER &amp; GAMBLE</v>
          </cell>
          <cell r="N110" t="str">
            <v>Carlos Olivos</v>
          </cell>
          <cell r="O110" t="str">
            <v>MX062442</v>
          </cell>
          <cell r="P110" t="str">
            <v>Downy´s Platforms Understanding</v>
          </cell>
          <cell r="Q110" t="str">
            <v>MJO</v>
          </cell>
          <cell r="R110" t="str">
            <v>NA</v>
          </cell>
          <cell r="S110" t="str">
            <v>FOCUS GROUPS</v>
          </cell>
          <cell r="T110" t="str">
            <v>FC</v>
          </cell>
          <cell r="U110" t="str">
            <v>SUAVIZANTE DE TELAS</v>
          </cell>
          <cell r="V110" t="str">
            <v>FGI</v>
          </cell>
          <cell r="X110" t="str">
            <v>DF</v>
          </cell>
          <cell r="AB110"/>
          <cell r="AD110">
            <v>6</v>
          </cell>
          <cell r="AG110">
            <v>6</v>
          </cell>
          <cell r="AH110">
            <v>6</v>
          </cell>
          <cell r="AM110">
            <v>38841</v>
          </cell>
          <cell r="AN110">
            <v>38841</v>
          </cell>
          <cell r="AO110">
            <v>38841</v>
          </cell>
          <cell r="AP110">
            <v>38841</v>
          </cell>
          <cell r="AQ110">
            <v>45385</v>
          </cell>
          <cell r="AU110">
            <v>0</v>
          </cell>
        </row>
        <row r="111">
          <cell r="A111">
            <v>107</v>
          </cell>
          <cell r="D111" t="str">
            <v>D</v>
          </cell>
          <cell r="E111">
            <v>90</v>
          </cell>
          <cell r="F111" t="str">
            <v>proy</v>
          </cell>
          <cell r="G111">
            <v>6</v>
          </cell>
          <cell r="H111">
            <v>38776</v>
          </cell>
          <cell r="I111">
            <v>38779</v>
          </cell>
          <cell r="J111">
            <v>38824</v>
          </cell>
          <cell r="K111" t="str">
            <v>BANCA</v>
          </cell>
          <cell r="L111" t="str">
            <v>0078</v>
          </cell>
          <cell r="M111" t="str">
            <v>INMARK</v>
          </cell>
          <cell r="N111" t="str">
            <v>Manuel López</v>
          </cell>
          <cell r="Q111" t="str">
            <v>IP</v>
          </cell>
          <cell r="R111" t="str">
            <v>JC</v>
          </cell>
          <cell r="S111" t="str">
            <v>H&amp;P</v>
          </cell>
          <cell r="T111" t="str">
            <v>BAN</v>
          </cell>
          <cell r="U111" t="str">
            <v>VARIOS</v>
          </cell>
          <cell r="V111" t="str">
            <v>INTERCEPT</v>
          </cell>
          <cell r="X111" t="str">
            <v>MGM Y TIJ</v>
          </cell>
          <cell r="AB111"/>
          <cell r="AD111">
            <v>650</v>
          </cell>
          <cell r="AG111">
            <v>650</v>
          </cell>
          <cell r="AH111">
            <v>500</v>
          </cell>
          <cell r="AI111">
            <v>150</v>
          </cell>
          <cell r="AM111">
            <v>38839</v>
          </cell>
          <cell r="AN111">
            <v>39206</v>
          </cell>
          <cell r="AO111">
            <v>38849</v>
          </cell>
          <cell r="AP111">
            <v>38849</v>
          </cell>
          <cell r="AQ111">
            <v>89895</v>
          </cell>
          <cell r="AU111">
            <v>1</v>
          </cell>
        </row>
        <row r="112">
          <cell r="A112">
            <v>108</v>
          </cell>
          <cell r="B112">
            <v>1</v>
          </cell>
          <cell r="D112" t="str">
            <v>T</v>
          </cell>
          <cell r="E112">
            <v>91</v>
          </cell>
          <cell r="F112" t="str">
            <v>proy</v>
          </cell>
          <cell r="G112">
            <v>6</v>
          </cell>
          <cell r="H112">
            <v>38789</v>
          </cell>
          <cell r="I112">
            <v>38790</v>
          </cell>
          <cell r="J112">
            <v>38798</v>
          </cell>
          <cell r="K112" t="str">
            <v>BV6M</v>
          </cell>
          <cell r="L112" t="str">
            <v>0012</v>
          </cell>
          <cell r="M112" t="str">
            <v xml:space="preserve"> PROCTER &amp; GAMBLE</v>
          </cell>
          <cell r="N112" t="str">
            <v>Ian Brillembourg</v>
          </cell>
          <cell r="O112" t="str">
            <v>MX062320</v>
          </cell>
          <cell r="P112" t="str">
            <v>Saturn 6 month U&amp;A</v>
          </cell>
          <cell r="Q112" t="str">
            <v>LM</v>
          </cell>
          <cell r="R112" t="str">
            <v>TBD</v>
          </cell>
          <cell r="S112" t="str">
            <v>U&amp;A</v>
          </cell>
          <cell r="T112" t="str">
            <v>HC</v>
          </cell>
          <cell r="U112" t="str">
            <v>LIMPIAODRES</v>
          </cell>
          <cell r="V112" t="str">
            <v>CASA POR CASA</v>
          </cell>
          <cell r="AB112"/>
          <cell r="AD112">
            <v>345</v>
          </cell>
          <cell r="AG112">
            <v>345</v>
          </cell>
          <cell r="AH112">
            <v>345</v>
          </cell>
          <cell r="AL112">
            <v>345</v>
          </cell>
          <cell r="AO112">
            <v>38825</v>
          </cell>
          <cell r="AP112">
            <v>38825</v>
          </cell>
          <cell r="AQ112">
            <v>85800</v>
          </cell>
          <cell r="AU112">
            <v>1</v>
          </cell>
        </row>
        <row r="113">
          <cell r="A113">
            <v>109</v>
          </cell>
          <cell r="B113">
            <v>1</v>
          </cell>
          <cell r="D113" t="str">
            <v>T</v>
          </cell>
          <cell r="E113">
            <v>92</v>
          </cell>
          <cell r="F113" t="str">
            <v>proy</v>
          </cell>
          <cell r="G113">
            <v>7</v>
          </cell>
          <cell r="K113" t="str">
            <v>SAME WAY</v>
          </cell>
          <cell r="L113" t="str">
            <v>0012</v>
          </cell>
          <cell r="M113" t="str">
            <v xml:space="preserve"> PROCTER &amp; GAMBLE</v>
          </cell>
          <cell r="N113" t="str">
            <v>Jeanine Kenigstein</v>
          </cell>
          <cell r="O113" t="str">
            <v>MX</v>
          </cell>
          <cell r="Q113" t="str">
            <v>LM</v>
          </cell>
          <cell r="S113" t="str">
            <v>CT</v>
          </cell>
          <cell r="T113" t="str">
            <v>FEM PRO</v>
          </cell>
          <cell r="U113" t="str">
            <v>TOALLAS F</v>
          </cell>
          <cell r="V113" t="str">
            <v>INTERNET</v>
          </cell>
          <cell r="X113" t="str">
            <v>DF</v>
          </cell>
          <cell r="AB113"/>
          <cell r="AD113">
            <v>1200</v>
          </cell>
          <cell r="AU113">
            <v>0</v>
          </cell>
        </row>
        <row r="114">
          <cell r="A114">
            <v>110</v>
          </cell>
          <cell r="D114" t="str">
            <v>T</v>
          </cell>
          <cell r="E114">
            <v>93</v>
          </cell>
          <cell r="F114" t="str">
            <v>proy</v>
          </cell>
          <cell r="G114">
            <v>6</v>
          </cell>
          <cell r="H114">
            <v>38784</v>
          </cell>
          <cell r="I114">
            <v>38784</v>
          </cell>
          <cell r="J114">
            <v>38791</v>
          </cell>
          <cell r="K114" t="str">
            <v>SOAC 8A VUELTA</v>
          </cell>
          <cell r="L114" t="str">
            <v>0012</v>
          </cell>
          <cell r="M114" t="str">
            <v xml:space="preserve"> PROCTER &amp; GAMBLE</v>
          </cell>
          <cell r="N114" t="str">
            <v>Eneth Arenas</v>
          </cell>
          <cell r="Q114" t="str">
            <v>PG</v>
          </cell>
          <cell r="R114" t="str">
            <v>MG</v>
          </cell>
          <cell r="S114" t="str">
            <v>SAMPLING EFFECTIVENESS</v>
          </cell>
          <cell r="T114" t="str">
            <v>VARIAS</v>
          </cell>
          <cell r="U114" t="str">
            <v>VARIOS</v>
          </cell>
          <cell r="V114" t="str">
            <v>TENDEROS</v>
          </cell>
          <cell r="X114" t="str">
            <v>DF,MTY,GDL,PUEBLA</v>
          </cell>
          <cell r="AB114"/>
          <cell r="AG114">
            <v>700</v>
          </cell>
          <cell r="AH114">
            <v>620</v>
          </cell>
          <cell r="AI114">
            <v>80</v>
          </cell>
          <cell r="AQ114">
            <v>113918</v>
          </cell>
        </row>
        <row r="115">
          <cell r="A115">
            <v>111</v>
          </cell>
          <cell r="D115" t="str">
            <v>K</v>
          </cell>
          <cell r="E115">
            <v>94</v>
          </cell>
          <cell r="F115" t="str">
            <v>proy</v>
          </cell>
          <cell r="G115">
            <v>6</v>
          </cell>
          <cell r="H115">
            <v>38779</v>
          </cell>
          <cell r="I115">
            <v>38785</v>
          </cell>
          <cell r="K115" t="str">
            <v>NESCAU 2</v>
          </cell>
          <cell r="M115" t="str">
            <v>CPW</v>
          </cell>
          <cell r="N115" t="str">
            <v>ILANE COHEN</v>
          </cell>
          <cell r="O115" t="str">
            <v>NA</v>
          </cell>
          <cell r="P115" t="str">
            <v>NA</v>
          </cell>
          <cell r="Q115" t="str">
            <v>VP</v>
          </cell>
          <cell r="R115" t="str">
            <v>JC</v>
          </cell>
          <cell r="S115" t="str">
            <v>PRODUCTO</v>
          </cell>
          <cell r="T115" t="str">
            <v>AB</v>
          </cell>
          <cell r="U115" t="str">
            <v>CEREALES</v>
          </cell>
          <cell r="V115" t="str">
            <v>CASA POR CASA</v>
          </cell>
          <cell r="X115" t="str">
            <v>Brasil</v>
          </cell>
          <cell r="AB115"/>
          <cell r="AD115">
            <v>720</v>
          </cell>
          <cell r="AE115">
            <v>600</v>
          </cell>
          <cell r="AG115">
            <v>1320</v>
          </cell>
          <cell r="AK115">
            <v>1320</v>
          </cell>
          <cell r="AR115">
            <v>41750</v>
          </cell>
          <cell r="AT115">
            <v>1700</v>
          </cell>
          <cell r="AU115">
            <v>1</v>
          </cell>
        </row>
        <row r="116">
          <cell r="A116">
            <v>112</v>
          </cell>
          <cell r="D116" t="str">
            <v>O</v>
          </cell>
          <cell r="E116">
            <v>95</v>
          </cell>
          <cell r="F116" t="str">
            <v>proy</v>
          </cell>
          <cell r="G116">
            <v>6</v>
          </cell>
          <cell r="I116">
            <v>38789</v>
          </cell>
          <cell r="J116">
            <v>38789</v>
          </cell>
          <cell r="K116" t="str">
            <v>GRABACION</v>
          </cell>
          <cell r="L116" t="str">
            <v>0012</v>
          </cell>
          <cell r="M116" t="str">
            <v xml:space="preserve"> PROCTER &amp; GAMBLE</v>
          </cell>
          <cell r="N116" t="str">
            <v>MARÍA JOSÉ MARTÍNEZ</v>
          </cell>
          <cell r="Q116" t="str">
            <v>LB</v>
          </cell>
          <cell r="R116" t="str">
            <v>N.A.</v>
          </cell>
          <cell r="S116" t="str">
            <v>SHOPPER</v>
          </cell>
          <cell r="T116" t="str">
            <v>CON-CRO</v>
          </cell>
          <cell r="U116" t="str">
            <v>DETERGENTES</v>
          </cell>
          <cell r="V116" t="str">
            <v>Pre -Reclutamiento</v>
          </cell>
          <cell r="W116" t="str">
            <v>Entrevistas en profundidad</v>
          </cell>
          <cell r="X116" t="str">
            <v>DF</v>
          </cell>
          <cell r="Y116" t="str">
            <v>N.A.</v>
          </cell>
          <cell r="Z116" t="str">
            <v>N.A</v>
          </cell>
          <cell r="AA116" t="str">
            <v>N.A.</v>
          </cell>
          <cell r="AB116" t="e">
            <v>#VALUE!</v>
          </cell>
          <cell r="AD116">
            <v>1</v>
          </cell>
          <cell r="AG116">
            <v>1</v>
          </cell>
          <cell r="AH116">
            <v>1</v>
          </cell>
          <cell r="AL116">
            <v>1</v>
          </cell>
          <cell r="AM116">
            <v>38789</v>
          </cell>
          <cell r="AN116">
            <v>38789</v>
          </cell>
          <cell r="AO116">
            <v>38798</v>
          </cell>
          <cell r="AP116">
            <v>38798</v>
          </cell>
          <cell r="AQ116">
            <v>7000</v>
          </cell>
          <cell r="AU116">
            <v>1</v>
          </cell>
        </row>
        <row r="117">
          <cell r="A117">
            <v>113</v>
          </cell>
          <cell r="B117">
            <v>1</v>
          </cell>
          <cell r="D117" t="str">
            <v>K</v>
          </cell>
          <cell r="E117">
            <v>96</v>
          </cell>
          <cell r="F117" t="str">
            <v>proy</v>
          </cell>
          <cell r="G117">
            <v>6</v>
          </cell>
          <cell r="H117">
            <v>38786</v>
          </cell>
          <cell r="I117">
            <v>38803</v>
          </cell>
          <cell r="J117">
            <v>38811</v>
          </cell>
          <cell r="K117" t="str">
            <v>GENTILE</v>
          </cell>
          <cell r="L117" t="str">
            <v>0012</v>
          </cell>
          <cell r="M117" t="str">
            <v xml:space="preserve"> PROCTER &amp; GAMBLE</v>
          </cell>
          <cell r="N117" t="str">
            <v>Carlos López</v>
          </cell>
          <cell r="O117" t="str">
            <v>GT063401</v>
          </cell>
          <cell r="P117" t="str">
            <v>BLU - GENTILE</v>
          </cell>
          <cell r="Q117" t="str">
            <v>MJO</v>
          </cell>
          <cell r="R117" t="str">
            <v>AB</v>
          </cell>
          <cell r="S117" t="str">
            <v>CONCEPT TEST</v>
          </cell>
          <cell r="T117" t="str">
            <v>FC</v>
          </cell>
          <cell r="U117" t="str">
            <v>CLORO</v>
          </cell>
          <cell r="V117" t="str">
            <v>CASA POR CASA</v>
          </cell>
          <cell r="X117" t="str">
            <v>GUATEMALA</v>
          </cell>
          <cell r="AB117"/>
          <cell r="AD117">
            <v>600</v>
          </cell>
          <cell r="AG117">
            <v>600</v>
          </cell>
          <cell r="AK117">
            <v>600</v>
          </cell>
          <cell r="AM117">
            <v>38828</v>
          </cell>
          <cell r="AN117">
            <v>38880</v>
          </cell>
          <cell r="AO117">
            <v>38854</v>
          </cell>
          <cell r="AP117">
            <v>38882</v>
          </cell>
          <cell r="AR117">
            <v>11025</v>
          </cell>
          <cell r="AU117">
            <v>1</v>
          </cell>
        </row>
        <row r="118">
          <cell r="A118">
            <v>114</v>
          </cell>
          <cell r="D118" t="str">
            <v>T</v>
          </cell>
          <cell r="E118">
            <v>97</v>
          </cell>
          <cell r="F118" t="str">
            <v>proy</v>
          </cell>
          <cell r="G118">
            <v>6</v>
          </cell>
          <cell r="H118">
            <v>37676</v>
          </cell>
          <cell r="I118">
            <v>38790</v>
          </cell>
          <cell r="J118">
            <v>38798</v>
          </cell>
          <cell r="K118" t="str">
            <v>MERCADO PRUEBA SUAVIZANTE</v>
          </cell>
          <cell r="L118" t="str">
            <v>0012</v>
          </cell>
          <cell r="M118" t="str">
            <v xml:space="preserve"> PROCTER &amp; GAMBLE</v>
          </cell>
          <cell r="N118" t="str">
            <v>Roxana Iglesias</v>
          </cell>
          <cell r="O118" t="str">
            <v>MX062376</v>
          </cell>
          <cell r="P118" t="str">
            <v>DOWNY SACHET TEST</v>
          </cell>
          <cell r="Q118" t="str">
            <v>MEV</v>
          </cell>
          <cell r="R118" t="str">
            <v>OB</v>
          </cell>
          <cell r="S118" t="str">
            <v>INVENTARIOS</v>
          </cell>
          <cell r="T118" t="str">
            <v>FC</v>
          </cell>
          <cell r="U118" t="str">
            <v>SUAVIZANTE DE TELAS</v>
          </cell>
          <cell r="V118" t="str">
            <v>Casa por casa</v>
          </cell>
          <cell r="X118" t="str">
            <v>DF</v>
          </cell>
          <cell r="AB118"/>
          <cell r="AD118">
            <v>216</v>
          </cell>
          <cell r="AE118">
            <v>184</v>
          </cell>
          <cell r="AF118">
            <v>300</v>
          </cell>
          <cell r="AG118">
            <v>700</v>
          </cell>
          <cell r="AH118">
            <v>700</v>
          </cell>
          <cell r="AM118">
            <v>38866</v>
          </cell>
          <cell r="AN118">
            <v>38866</v>
          </cell>
          <cell r="AO118">
            <v>38873</v>
          </cell>
          <cell r="AP118">
            <v>38880</v>
          </cell>
          <cell r="AQ118">
            <v>218300</v>
          </cell>
          <cell r="AU118">
            <v>1</v>
          </cell>
        </row>
        <row r="119">
          <cell r="A119">
            <v>115</v>
          </cell>
          <cell r="D119" t="str">
            <v>A</v>
          </cell>
          <cell r="E119">
            <v>98</v>
          </cell>
          <cell r="F119" t="str">
            <v>proy</v>
          </cell>
          <cell r="G119">
            <v>6</v>
          </cell>
          <cell r="H119">
            <v>38790</v>
          </cell>
          <cell r="I119">
            <v>38790</v>
          </cell>
          <cell r="J119">
            <v>38806</v>
          </cell>
          <cell r="K119" t="str">
            <v>HIDRO-SEPOMEX</v>
          </cell>
          <cell r="L119" t="str">
            <v>0012</v>
          </cell>
          <cell r="M119" t="str">
            <v xml:space="preserve"> PROCTER &amp; GAMBLE</v>
          </cell>
          <cell r="N119" t="str">
            <v>Dania Martinez</v>
          </cell>
          <cell r="Q119" t="str">
            <v>PG</v>
          </cell>
          <cell r="R119" t="str">
            <v>GC</v>
          </cell>
          <cell r="S119" t="str">
            <v>AUDITORIA</v>
          </cell>
          <cell r="T119" t="str">
            <v>FC</v>
          </cell>
          <cell r="U119" t="str">
            <v>DETERGENTE</v>
          </cell>
          <cell r="V119" t="str">
            <v>Casa por casa</v>
          </cell>
          <cell r="X119" t="str">
            <v>DF,MTY.GDL</v>
          </cell>
          <cell r="AB119"/>
          <cell r="AG119">
            <v>650</v>
          </cell>
          <cell r="AH119">
            <v>650</v>
          </cell>
          <cell r="AM119">
            <v>38817</v>
          </cell>
          <cell r="AO119">
            <v>38824</v>
          </cell>
          <cell r="AQ119">
            <v>48976</v>
          </cell>
        </row>
        <row r="120">
          <cell r="A120">
            <v>116</v>
          </cell>
          <cell r="D120" t="str">
            <v>T</v>
          </cell>
          <cell r="E120">
            <v>99</v>
          </cell>
          <cell r="F120" t="str">
            <v>proy</v>
          </cell>
          <cell r="G120">
            <v>6</v>
          </cell>
          <cell r="H120">
            <v>38770</v>
          </cell>
          <cell r="I120">
            <v>38775</v>
          </cell>
          <cell r="J120">
            <v>38784</v>
          </cell>
          <cell r="K120" t="str">
            <v>PRESTOBARBA-ESC</v>
          </cell>
          <cell r="M120" t="str">
            <v>GUILLETTE-P&amp;G</v>
          </cell>
          <cell r="N120" t="str">
            <v>Liliana Cisneros</v>
          </cell>
          <cell r="Q120" t="str">
            <v>PG</v>
          </cell>
          <cell r="R120" t="str">
            <v>AB</v>
          </cell>
          <cell r="S120" t="str">
            <v>SPIT</v>
          </cell>
          <cell r="T120" t="str">
            <v>BC</v>
          </cell>
          <cell r="U120" t="str">
            <v>RASTRILLOS</v>
          </cell>
          <cell r="V120" t="str">
            <v>ESCUELAS</v>
          </cell>
          <cell r="X120" t="str">
            <v>DF,MTY,GDL</v>
          </cell>
          <cell r="AB120"/>
          <cell r="AD120">
            <v>960</v>
          </cell>
          <cell r="AE120">
            <v>240</v>
          </cell>
          <cell r="AG120">
            <v>1200</v>
          </cell>
          <cell r="AH120">
            <v>1200</v>
          </cell>
          <cell r="AM120">
            <v>38800</v>
          </cell>
          <cell r="AO120">
            <v>38807</v>
          </cell>
          <cell r="AQ120">
            <v>169278</v>
          </cell>
        </row>
        <row r="121">
          <cell r="A121">
            <v>117</v>
          </cell>
          <cell r="D121" t="str">
            <v>F</v>
          </cell>
          <cell r="E121">
            <v>100</v>
          </cell>
          <cell r="F121" t="str">
            <v>proy</v>
          </cell>
          <cell r="G121">
            <v>6</v>
          </cell>
          <cell r="H121">
            <v>38792</v>
          </cell>
          <cell r="I121">
            <v>38793</v>
          </cell>
          <cell r="J121">
            <v>38811</v>
          </cell>
          <cell r="K121" t="str">
            <v>PACKAGING</v>
          </cell>
          <cell r="L121" t="str">
            <v>0012</v>
          </cell>
          <cell r="M121" t="str">
            <v xml:space="preserve"> PROCTER &amp; GAMBLE</v>
          </cell>
          <cell r="N121" t="str">
            <v>Ernesto Márquez</v>
          </cell>
          <cell r="P121" t="str">
            <v>PACKAGE TECHNOLOGY SCREENER</v>
          </cell>
          <cell r="Q121" t="str">
            <v>MJO</v>
          </cell>
          <cell r="R121" t="str">
            <v>NA</v>
          </cell>
          <cell r="S121" t="str">
            <v>FOCUS GROUPS</v>
          </cell>
          <cell r="T121" t="str">
            <v>FC</v>
          </cell>
          <cell r="U121" t="str">
            <v>SUAVIZANTE / DETERGENTE</v>
          </cell>
          <cell r="V121" t="str">
            <v>FGI</v>
          </cell>
          <cell r="X121" t="str">
            <v>DF</v>
          </cell>
          <cell r="AB121"/>
          <cell r="AD121">
            <v>10</v>
          </cell>
          <cell r="AH121">
            <v>10</v>
          </cell>
          <cell r="AL121">
            <v>10</v>
          </cell>
          <cell r="AM121">
            <v>38813</v>
          </cell>
          <cell r="AN121">
            <v>38813</v>
          </cell>
          <cell r="AO121">
            <v>38813</v>
          </cell>
          <cell r="AP121">
            <v>38813</v>
          </cell>
          <cell r="AQ121">
            <v>151065</v>
          </cell>
          <cell r="AU121">
            <v>1</v>
          </cell>
        </row>
        <row r="122">
          <cell r="A122">
            <v>118</v>
          </cell>
          <cell r="D122" t="str">
            <v>T</v>
          </cell>
          <cell r="E122">
            <v>101</v>
          </cell>
          <cell r="F122" t="str">
            <v>proy</v>
          </cell>
          <cell r="G122">
            <v>2</v>
          </cell>
          <cell r="H122">
            <v>38789</v>
          </cell>
          <cell r="I122">
            <v>38792</v>
          </cell>
          <cell r="J122">
            <v>38898</v>
          </cell>
          <cell r="K122" t="str">
            <v>SUAVECITO</v>
          </cell>
          <cell r="L122" t="str">
            <v>0012</v>
          </cell>
          <cell r="M122" t="str">
            <v xml:space="preserve"> PROCTER &amp; GAMBLE</v>
          </cell>
          <cell r="N122" t="str">
            <v>RUBEN LEO</v>
          </cell>
          <cell r="O122" t="str">
            <v>MX062544</v>
          </cell>
          <cell r="P122" t="str">
            <v>DOWNY IN-STORE TEST</v>
          </cell>
          <cell r="Q122" t="str">
            <v>MEV/VP</v>
          </cell>
          <cell r="R122" t="str">
            <v>AV</v>
          </cell>
          <cell r="S122" t="str">
            <v>ESTUDIO EN TIENDAS</v>
          </cell>
          <cell r="T122" t="str">
            <v>FC</v>
          </cell>
          <cell r="U122" t="str">
            <v>SUAVIZANTE DE TELAS</v>
          </cell>
          <cell r="V122" t="str">
            <v>ENTREVISTAS EN TIENDAS DE AUTOSERVICIO</v>
          </cell>
          <cell r="X122" t="str">
            <v>DF</v>
          </cell>
          <cell r="AB122"/>
          <cell r="AD122">
            <v>600</v>
          </cell>
          <cell r="AE122">
            <v>280</v>
          </cell>
          <cell r="AG122">
            <v>880</v>
          </cell>
          <cell r="AH122">
            <v>880</v>
          </cell>
          <cell r="AQ122">
            <v>239200</v>
          </cell>
          <cell r="AU122" t="str">
            <v>Pagan al final</v>
          </cell>
        </row>
        <row r="123">
          <cell r="A123">
            <v>119</v>
          </cell>
          <cell r="D123" t="str">
            <v>T</v>
          </cell>
          <cell r="E123">
            <v>102</v>
          </cell>
          <cell r="F123" t="str">
            <v>proy</v>
          </cell>
          <cell r="G123">
            <v>6</v>
          </cell>
          <cell r="H123">
            <v>38792</v>
          </cell>
          <cell r="J123">
            <v>38807</v>
          </cell>
          <cell r="K123" t="str">
            <v>FITNESS</v>
          </cell>
          <cell r="M123" t="str">
            <v>RI-UK</v>
          </cell>
          <cell r="N123" t="str">
            <v>Lucy Barnes</v>
          </cell>
          <cell r="O123" t="str">
            <v>NA</v>
          </cell>
          <cell r="P123" t="str">
            <v>NA</v>
          </cell>
          <cell r="Q123" t="str">
            <v>VP</v>
          </cell>
          <cell r="R123" t="str">
            <v>AV</v>
          </cell>
          <cell r="S123" t="str">
            <v>OTRO</v>
          </cell>
          <cell r="T123" t="str">
            <v>AB</v>
          </cell>
          <cell r="U123" t="str">
            <v>CEREALES</v>
          </cell>
          <cell r="V123" t="str">
            <v>RECLUTAMIENTO</v>
          </cell>
          <cell r="X123" t="str">
            <v>D.F</v>
          </cell>
          <cell r="AB123"/>
          <cell r="AD123">
            <v>40</v>
          </cell>
          <cell r="AE123">
            <v>30</v>
          </cell>
          <cell r="AG123">
            <v>40</v>
          </cell>
          <cell r="AH123">
            <v>40</v>
          </cell>
          <cell r="AM123">
            <v>38813</v>
          </cell>
          <cell r="AO123">
            <v>38828</v>
          </cell>
          <cell r="AR123">
            <v>18800</v>
          </cell>
          <cell r="AU123">
            <v>1</v>
          </cell>
        </row>
        <row r="124">
          <cell r="A124">
            <v>120</v>
          </cell>
          <cell r="B124">
            <v>1</v>
          </cell>
          <cell r="D124" t="str">
            <v>T</v>
          </cell>
          <cell r="E124">
            <v>103</v>
          </cell>
          <cell r="F124" t="str">
            <v>proy</v>
          </cell>
          <cell r="G124">
            <v>6</v>
          </cell>
          <cell r="H124">
            <v>38791</v>
          </cell>
          <cell r="I124">
            <v>38792</v>
          </cell>
          <cell r="J124">
            <v>38799</v>
          </cell>
          <cell r="K124" t="str">
            <v>ERNESTO</v>
          </cell>
          <cell r="L124" t="str">
            <v>0012</v>
          </cell>
          <cell r="M124" t="str">
            <v xml:space="preserve"> PROCTER &amp; GAMBLE</v>
          </cell>
          <cell r="N124" t="str">
            <v>Fábio Prezoto</v>
          </cell>
          <cell r="O124" t="str">
            <v>MX062831</v>
          </cell>
          <cell r="P124" t="str">
            <v>ERNESTO Concept Test</v>
          </cell>
          <cell r="Q124" t="str">
            <v>MJO</v>
          </cell>
          <cell r="R124" t="str">
            <v>MG</v>
          </cell>
          <cell r="S124" t="str">
            <v>CT</v>
          </cell>
          <cell r="T124" t="str">
            <v>FC</v>
          </cell>
          <cell r="U124" t="str">
            <v>DETERGENTE</v>
          </cell>
          <cell r="V124" t="str">
            <v>CASA POR CASA</v>
          </cell>
          <cell r="X124" t="str">
            <v>DF</v>
          </cell>
          <cell r="AB124"/>
          <cell r="AD124">
            <v>330</v>
          </cell>
          <cell r="AG124">
            <v>330</v>
          </cell>
          <cell r="AH124">
            <v>330</v>
          </cell>
          <cell r="AM124">
            <v>38810</v>
          </cell>
          <cell r="AN124">
            <v>38812</v>
          </cell>
          <cell r="AO124">
            <v>38828</v>
          </cell>
          <cell r="AP124">
            <v>38827</v>
          </cell>
          <cell r="AQ124">
            <v>70300</v>
          </cell>
          <cell r="AU124">
            <v>1</v>
          </cell>
        </row>
        <row r="125">
          <cell r="A125">
            <v>121</v>
          </cell>
          <cell r="D125" t="str">
            <v>D</v>
          </cell>
          <cell r="E125">
            <v>104</v>
          </cell>
          <cell r="F125" t="str">
            <v>proy</v>
          </cell>
          <cell r="G125">
            <v>4</v>
          </cell>
          <cell r="H125" t="str">
            <v>dic</v>
          </cell>
          <cell r="I125">
            <v>38793</v>
          </cell>
          <cell r="J125">
            <v>38813</v>
          </cell>
          <cell r="K125" t="str">
            <v>JUNTOS</v>
          </cell>
          <cell r="M125" t="str">
            <v>MARKET TOOLS</v>
          </cell>
          <cell r="N125" t="str">
            <v>Chris Grabarkiewicz</v>
          </cell>
          <cell r="O125" t="str">
            <v>NA</v>
          </cell>
          <cell r="P125" t="str">
            <v>NA</v>
          </cell>
          <cell r="Q125" t="str">
            <v>MEV</v>
          </cell>
          <cell r="R125" t="str">
            <v>AV</v>
          </cell>
          <cell r="S125" t="str">
            <v>OTRO</v>
          </cell>
          <cell r="T125" t="str">
            <v>FC</v>
          </cell>
          <cell r="U125" t="str">
            <v>DETERGENTE</v>
          </cell>
          <cell r="V125" t="str">
            <v>CAFÉ INTERNET</v>
          </cell>
          <cell r="X125" t="str">
            <v>DF,GLD Y MTY</v>
          </cell>
          <cell r="AB125"/>
          <cell r="AD125">
            <v>2500</v>
          </cell>
          <cell r="AG125">
            <v>2500</v>
          </cell>
          <cell r="AH125">
            <v>2500</v>
          </cell>
          <cell r="AM125">
            <v>38847</v>
          </cell>
          <cell r="AN125">
            <v>38849</v>
          </cell>
          <cell r="AO125">
            <v>38848</v>
          </cell>
          <cell r="AP125">
            <v>38852</v>
          </cell>
          <cell r="AR125">
            <v>39000</v>
          </cell>
          <cell r="AU125">
            <v>1</v>
          </cell>
        </row>
        <row r="126">
          <cell r="A126">
            <v>122</v>
          </cell>
          <cell r="D126" t="str">
            <v>F</v>
          </cell>
          <cell r="E126">
            <v>105</v>
          </cell>
          <cell r="F126" t="str">
            <v>proy</v>
          </cell>
          <cell r="G126">
            <v>6</v>
          </cell>
          <cell r="H126">
            <v>38792</v>
          </cell>
          <cell r="I126">
            <v>38798</v>
          </cell>
          <cell r="J126">
            <v>38811</v>
          </cell>
          <cell r="K126" t="str">
            <v>POLIZA</v>
          </cell>
          <cell r="L126" t="str">
            <v>0071</v>
          </cell>
          <cell r="M126" t="str">
            <v>HARDWARE ENTERPRISES</v>
          </cell>
          <cell r="N126" t="str">
            <v>Dzoara Ruíz</v>
          </cell>
          <cell r="Q126" t="str">
            <v>IP</v>
          </cell>
          <cell r="S126" t="str">
            <v>CONCEPT</v>
          </cell>
          <cell r="T126" t="str">
            <v>OTROS</v>
          </cell>
          <cell r="U126" t="str">
            <v>POLIZA</v>
          </cell>
          <cell r="V126" t="str">
            <v>Pre -Reclutamiento</v>
          </cell>
          <cell r="W126" t="str">
            <v>Focus groups</v>
          </cell>
          <cell r="X126" t="str">
            <v>DF</v>
          </cell>
          <cell r="AB126"/>
          <cell r="AD126" t="str">
            <v>4 SESIONES</v>
          </cell>
          <cell r="AM126">
            <v>38813</v>
          </cell>
          <cell r="AN126">
            <v>38813</v>
          </cell>
          <cell r="AO126">
            <v>38833</v>
          </cell>
          <cell r="AP126">
            <v>38835</v>
          </cell>
          <cell r="AQ126">
            <v>112450</v>
          </cell>
          <cell r="AU126">
            <v>1</v>
          </cell>
        </row>
        <row r="127">
          <cell r="A127">
            <v>123</v>
          </cell>
          <cell r="B127">
            <v>1</v>
          </cell>
          <cell r="D127" t="str">
            <v>T</v>
          </cell>
          <cell r="E127">
            <v>106</v>
          </cell>
          <cell r="F127" t="str">
            <v>proy</v>
          </cell>
          <cell r="G127">
            <v>6</v>
          </cell>
          <cell r="H127">
            <v>38798</v>
          </cell>
          <cell r="I127">
            <v>38799</v>
          </cell>
          <cell r="J127">
            <v>38808</v>
          </cell>
          <cell r="K127" t="str">
            <v>RAFAGA</v>
          </cell>
          <cell r="L127" t="str">
            <v>0012</v>
          </cell>
          <cell r="M127" t="str">
            <v xml:space="preserve"> PROCTER &amp; GAMBLE</v>
          </cell>
          <cell r="N127" t="str">
            <v>Erica Fridman</v>
          </cell>
          <cell r="O127" t="str">
            <v>MX063320</v>
          </cell>
          <cell r="P127" t="str">
            <v>Bold Commercial Innovation Concept Test - Mexico</v>
          </cell>
          <cell r="Q127" t="str">
            <v>MJO</v>
          </cell>
          <cell r="R127" t="str">
            <v>AV</v>
          </cell>
          <cell r="S127" t="str">
            <v>CONCEPT</v>
          </cell>
          <cell r="T127" t="str">
            <v>FC</v>
          </cell>
          <cell r="U127" t="str">
            <v>DETERGENTE</v>
          </cell>
          <cell r="V127" t="str">
            <v>CASA POR CASA</v>
          </cell>
          <cell r="X127" t="str">
            <v>DF</v>
          </cell>
          <cell r="AB127"/>
          <cell r="AD127">
            <v>600</v>
          </cell>
          <cell r="AG127">
            <v>600</v>
          </cell>
          <cell r="AH127">
            <v>600</v>
          </cell>
          <cell r="AM127">
            <v>38815</v>
          </cell>
          <cell r="AN127">
            <v>38818</v>
          </cell>
          <cell r="AO127">
            <v>38832</v>
          </cell>
          <cell r="AP127">
            <v>38832</v>
          </cell>
          <cell r="AQ127">
            <v>99850</v>
          </cell>
          <cell r="AU127">
            <v>1</v>
          </cell>
        </row>
        <row r="128">
          <cell r="A128">
            <v>124</v>
          </cell>
          <cell r="D128" t="str">
            <v>A</v>
          </cell>
          <cell r="E128">
            <v>107</v>
          </cell>
          <cell r="F128" t="str">
            <v>proy</v>
          </cell>
          <cell r="G128">
            <v>6</v>
          </cell>
          <cell r="H128">
            <v>38796</v>
          </cell>
          <cell r="I128">
            <v>38798</v>
          </cell>
          <cell r="J128">
            <v>38807</v>
          </cell>
          <cell r="K128" t="str">
            <v>DOWNY PRISMA</v>
          </cell>
          <cell r="L128" t="str">
            <v>0012</v>
          </cell>
          <cell r="M128" t="str">
            <v xml:space="preserve"> PROCTER &amp; GAMBLE</v>
          </cell>
          <cell r="N128" t="str">
            <v>Rosalinda Gomez</v>
          </cell>
          <cell r="Q128" t="str">
            <v>PG</v>
          </cell>
          <cell r="R128" t="str">
            <v>GC</v>
          </cell>
          <cell r="S128" t="str">
            <v>AUDITORIA</v>
          </cell>
          <cell r="T128" t="str">
            <v>FC</v>
          </cell>
          <cell r="U128" t="str">
            <v>SUAVIZANTE</v>
          </cell>
          <cell r="V128" t="str">
            <v>AUTOSERV</v>
          </cell>
          <cell r="X128" t="str">
            <v>DF,MTY,CUL,MER,TORR,PUE,QUER,VER,LEON,TOL</v>
          </cell>
          <cell r="AB128"/>
          <cell r="AG128">
            <v>320</v>
          </cell>
          <cell r="AH128">
            <v>256</v>
          </cell>
          <cell r="AI128">
            <v>64</v>
          </cell>
          <cell r="AM128">
            <v>38858</v>
          </cell>
          <cell r="AO128">
            <v>38860</v>
          </cell>
          <cell r="AQ128">
            <v>60460</v>
          </cell>
        </row>
        <row r="129">
          <cell r="A129">
            <v>125</v>
          </cell>
          <cell r="D129" t="str">
            <v>A</v>
          </cell>
          <cell r="E129">
            <v>108</v>
          </cell>
          <cell r="F129" t="str">
            <v>proy</v>
          </cell>
          <cell r="G129">
            <v>6</v>
          </cell>
          <cell r="H129">
            <v>38789</v>
          </cell>
          <cell r="I129">
            <v>38798</v>
          </cell>
          <cell r="J129">
            <v>38822</v>
          </cell>
          <cell r="K129" t="str">
            <v>APOLLO-CLEOPATRA</v>
          </cell>
          <cell r="L129" t="str">
            <v>0012</v>
          </cell>
          <cell r="M129" t="str">
            <v xml:space="preserve"> PROCTER &amp; GAMBLE</v>
          </cell>
          <cell r="N129" t="str">
            <v>Fabiola Cuesta</v>
          </cell>
          <cell r="Q129" t="str">
            <v>PG</v>
          </cell>
          <cell r="R129" t="str">
            <v>HR</v>
          </cell>
          <cell r="S129" t="str">
            <v>AUDITORIA</v>
          </cell>
          <cell r="T129" t="str">
            <v>BC</v>
          </cell>
          <cell r="U129" t="str">
            <v>SHAMPOO</v>
          </cell>
          <cell r="V129" t="str">
            <v>AUTOSERV</v>
          </cell>
          <cell r="X129" t="str">
            <v>DF,TIJ,CHIH,MTY,HERM,CUL,TORR</v>
          </cell>
          <cell r="AB129"/>
          <cell r="AG129">
            <v>600</v>
          </cell>
          <cell r="AH129">
            <v>288</v>
          </cell>
          <cell r="AI129">
            <v>312</v>
          </cell>
          <cell r="AM129">
            <v>38898</v>
          </cell>
          <cell r="AO129">
            <v>38902</v>
          </cell>
          <cell r="AQ129">
            <v>114408</v>
          </cell>
        </row>
        <row r="130">
          <cell r="A130">
            <v>126</v>
          </cell>
          <cell r="D130" t="str">
            <v>F</v>
          </cell>
          <cell r="E130">
            <v>109</v>
          </cell>
          <cell r="F130" t="str">
            <v>proy</v>
          </cell>
          <cell r="G130">
            <v>7</v>
          </cell>
          <cell r="H130">
            <v>38792</v>
          </cell>
          <cell r="I130">
            <v>38799</v>
          </cell>
          <cell r="J130" t="str">
            <v>TBD</v>
          </cell>
          <cell r="K130" t="str">
            <v>LAZOS</v>
          </cell>
          <cell r="L130" t="str">
            <v>0071</v>
          </cell>
          <cell r="M130" t="str">
            <v>HARDWARE ENTERPRISES</v>
          </cell>
          <cell r="N130" t="str">
            <v>Dzoara Ruíz</v>
          </cell>
          <cell r="Q130" t="str">
            <v>IP</v>
          </cell>
          <cell r="R130" t="str">
            <v>NA</v>
          </cell>
          <cell r="S130" t="str">
            <v>U/A</v>
          </cell>
          <cell r="T130" t="str">
            <v>OTROS</v>
          </cell>
          <cell r="U130" t="str">
            <v>TIENDA IDEAL</v>
          </cell>
          <cell r="V130" t="str">
            <v>Pre -Reclutamiento</v>
          </cell>
          <cell r="W130" t="str">
            <v>Focus groups</v>
          </cell>
          <cell r="X130" t="str">
            <v>DF</v>
          </cell>
          <cell r="AB130"/>
          <cell r="AD130" t="str">
            <v>4 SESIONES</v>
          </cell>
          <cell r="AG130" t="str">
            <v>24/4 OBS</v>
          </cell>
          <cell r="AM130" t="str">
            <v>TBD</v>
          </cell>
          <cell r="AO130" t="str">
            <v>TBD</v>
          </cell>
          <cell r="AQ130">
            <v>112448</v>
          </cell>
          <cell r="AU130">
            <v>0</v>
          </cell>
          <cell r="AZ130" t="str">
            <v>se canceló el estudio</v>
          </cell>
        </row>
        <row r="131">
          <cell r="A131">
            <v>127</v>
          </cell>
          <cell r="D131" t="str">
            <v>O</v>
          </cell>
          <cell r="E131">
            <v>110</v>
          </cell>
          <cell r="F131" t="str">
            <v>proy</v>
          </cell>
          <cell r="G131">
            <v>6</v>
          </cell>
          <cell r="K131" t="str">
            <v>GYM</v>
          </cell>
          <cell r="L131" t="str">
            <v>0012</v>
          </cell>
          <cell r="M131" t="str">
            <v xml:space="preserve"> PROCTER &amp; GAMBLE</v>
          </cell>
          <cell r="N131" t="str">
            <v>MARÍA JOSÉ MARTÍNEZ</v>
          </cell>
          <cell r="Q131" t="str">
            <v>LB</v>
          </cell>
          <cell r="R131" t="str">
            <v>N.A.</v>
          </cell>
          <cell r="S131" t="str">
            <v>SHOPPER</v>
          </cell>
          <cell r="T131" t="str">
            <v>CON-CRO</v>
          </cell>
          <cell r="U131" t="str">
            <v>DETERGENTES</v>
          </cell>
          <cell r="V131" t="str">
            <v>Pre -Reclutamiento</v>
          </cell>
          <cell r="W131" t="str">
            <v>Entrevistas en profundidad</v>
          </cell>
          <cell r="X131" t="str">
            <v>DF</v>
          </cell>
          <cell r="Y131" t="str">
            <v>N.A.</v>
          </cell>
          <cell r="Z131" t="str">
            <v>N.A</v>
          </cell>
          <cell r="AA131" t="str">
            <v>N.A.</v>
          </cell>
          <cell r="AB131" t="e">
            <v>#VALUE!</v>
          </cell>
          <cell r="AD131">
            <v>15</v>
          </cell>
          <cell r="AG131">
            <v>15</v>
          </cell>
          <cell r="AH131">
            <v>15</v>
          </cell>
          <cell r="AL131">
            <v>15</v>
          </cell>
          <cell r="AM131">
            <v>38806</v>
          </cell>
          <cell r="AN131">
            <v>38806</v>
          </cell>
          <cell r="AO131">
            <v>38806</v>
          </cell>
          <cell r="AP131">
            <v>38806</v>
          </cell>
          <cell r="AQ131">
            <v>138600</v>
          </cell>
          <cell r="AU131">
            <v>1</v>
          </cell>
        </row>
        <row r="132">
          <cell r="A132">
            <v>128</v>
          </cell>
          <cell r="D132" t="str">
            <v>C</v>
          </cell>
          <cell r="E132">
            <v>111</v>
          </cell>
          <cell r="F132" t="str">
            <v>proy</v>
          </cell>
          <cell r="G132">
            <v>4</v>
          </cell>
          <cell r="H132">
            <v>38785</v>
          </cell>
          <cell r="I132">
            <v>38810</v>
          </cell>
          <cell r="J132">
            <v>38845</v>
          </cell>
          <cell r="K132" t="str">
            <v>MINISUPER</v>
          </cell>
          <cell r="L132" t="str">
            <v>0012</v>
          </cell>
          <cell r="M132" t="str">
            <v xml:space="preserve"> PROCTER &amp; GAMBLE</v>
          </cell>
          <cell r="N132" t="str">
            <v>Christiane Risk</v>
          </cell>
          <cell r="O132" t="str">
            <v>MX062138</v>
          </cell>
          <cell r="P132" t="str">
            <v>MINISUPER HABIS AND PRACTICES</v>
          </cell>
          <cell r="Q132" t="str">
            <v>MEV/LE</v>
          </cell>
          <cell r="R132" t="str">
            <v>HR</v>
          </cell>
          <cell r="S132" t="str">
            <v>H&amp;P</v>
          </cell>
          <cell r="T132" t="str">
            <v>MINISUPERS</v>
          </cell>
          <cell r="U132" t="str">
            <v>VARIOS</v>
          </cell>
          <cell r="V132" t="str">
            <v>ENTREVISTAS EN MINISUPERS</v>
          </cell>
          <cell r="X132" t="str">
            <v>Sinaloa, Tamaulipas, Michoacán, Jalisco, Qro. Puebla, Edo de Mex, DF, Tabasco, Yucatan, Veracruz, Oaxaca</v>
          </cell>
          <cell r="AB132"/>
          <cell r="AD132">
            <v>1186</v>
          </cell>
          <cell r="AG132">
            <v>1186</v>
          </cell>
          <cell r="AL132">
            <v>1459</v>
          </cell>
          <cell r="AM132">
            <v>38880</v>
          </cell>
          <cell r="AN132">
            <v>38883</v>
          </cell>
          <cell r="AO132">
            <v>38929</v>
          </cell>
          <cell r="AP132">
            <v>38929</v>
          </cell>
          <cell r="AQ132">
            <v>1019000</v>
          </cell>
          <cell r="AU132">
            <v>0.85</v>
          </cell>
        </row>
        <row r="133">
          <cell r="A133">
            <v>129</v>
          </cell>
          <cell r="D133" t="str">
            <v>T</v>
          </cell>
          <cell r="E133">
            <v>112</v>
          </cell>
          <cell r="F133" t="str">
            <v>proy</v>
          </cell>
          <cell r="G133">
            <v>2</v>
          </cell>
          <cell r="H133">
            <v>38799</v>
          </cell>
          <cell r="I133">
            <v>38803</v>
          </cell>
          <cell r="J133">
            <v>38884</v>
          </cell>
          <cell r="K133" t="str">
            <v>GREÑAS-PRE</v>
          </cell>
          <cell r="L133" t="str">
            <v>0012</v>
          </cell>
          <cell r="M133" t="str">
            <v xml:space="preserve"> PROCTER &amp; GAMBLE</v>
          </cell>
          <cell r="N133" t="str">
            <v>Xavier Esparaza</v>
          </cell>
          <cell r="O133" t="str">
            <v>NA</v>
          </cell>
          <cell r="P133" t="str">
            <v>NA</v>
          </cell>
          <cell r="Q133" t="str">
            <v>MEV/VP</v>
          </cell>
          <cell r="R133" t="str">
            <v>AB</v>
          </cell>
          <cell r="S133" t="str">
            <v>SAMPLING EFFECTIVENESS</v>
          </cell>
          <cell r="T133" t="str">
            <v>BC</v>
          </cell>
          <cell r="U133" t="str">
            <v>TINTES</v>
          </cell>
          <cell r="V133" t="str">
            <v>INTERCEPT</v>
          </cell>
          <cell r="X133" t="str">
            <v>DF</v>
          </cell>
          <cell r="AB133"/>
          <cell r="AD133">
            <v>100</v>
          </cell>
          <cell r="AE133">
            <v>200</v>
          </cell>
          <cell r="AG133">
            <v>300</v>
          </cell>
          <cell r="AH133">
            <v>300</v>
          </cell>
          <cell r="AQ133" t="str">
            <v>$100,00.00</v>
          </cell>
          <cell r="AU133" t="str">
            <v>Pagan al final</v>
          </cell>
        </row>
        <row r="134">
          <cell r="A134">
            <v>130</v>
          </cell>
          <cell r="D134" t="str">
            <v>T</v>
          </cell>
          <cell r="E134">
            <v>113</v>
          </cell>
          <cell r="F134" t="str">
            <v>proy</v>
          </cell>
          <cell r="G134">
            <v>6</v>
          </cell>
          <cell r="H134">
            <v>38789</v>
          </cell>
          <cell r="I134">
            <v>38786</v>
          </cell>
          <cell r="J134">
            <v>38826</v>
          </cell>
          <cell r="K134" t="str">
            <v>TINTE</v>
          </cell>
          <cell r="L134" t="str">
            <v>0012</v>
          </cell>
          <cell r="M134" t="str">
            <v xml:space="preserve"> PROCTER &amp; GAMBLE</v>
          </cell>
          <cell r="N134" t="str">
            <v>María Cordero</v>
          </cell>
          <cell r="O134" t="str">
            <v>MX062745</v>
          </cell>
          <cell r="P134" t="str">
            <v>HAIR COLOR BUNDLES VW TEST</v>
          </cell>
          <cell r="Q134" t="str">
            <v>MEV</v>
          </cell>
          <cell r="R134" t="str">
            <v>AB</v>
          </cell>
          <cell r="S134" t="str">
            <v>CT</v>
          </cell>
          <cell r="T134" t="str">
            <v>BC</v>
          </cell>
          <cell r="U134" t="str">
            <v>TINTES</v>
          </cell>
          <cell r="V134" t="str">
            <v>CAFÉ INTERNET</v>
          </cell>
          <cell r="X134" t="str">
            <v>DF</v>
          </cell>
          <cell r="AB134"/>
          <cell r="AD134">
            <v>300</v>
          </cell>
          <cell r="AG134">
            <v>300</v>
          </cell>
          <cell r="AH134">
            <v>300</v>
          </cell>
          <cell r="AM134">
            <v>38839</v>
          </cell>
          <cell r="AN134">
            <v>38839</v>
          </cell>
          <cell r="AO134">
            <v>38849</v>
          </cell>
          <cell r="AP134">
            <v>38849</v>
          </cell>
          <cell r="AQ134">
            <v>119200</v>
          </cell>
          <cell r="AU134">
            <v>1</v>
          </cell>
        </row>
        <row r="135">
          <cell r="A135">
            <v>131</v>
          </cell>
          <cell r="D135" t="str">
            <v>A</v>
          </cell>
          <cell r="E135">
            <v>114</v>
          </cell>
          <cell r="F135" t="str">
            <v>proy</v>
          </cell>
          <cell r="G135">
            <v>6</v>
          </cell>
          <cell r="H135">
            <v>38799</v>
          </cell>
          <cell r="I135">
            <v>38804</v>
          </cell>
          <cell r="J135">
            <v>38811</v>
          </cell>
          <cell r="K135" t="str">
            <v>BOLD PRECIOS Y ACOMODO</v>
          </cell>
          <cell r="L135" t="str">
            <v>0012</v>
          </cell>
          <cell r="M135" t="str">
            <v xml:space="preserve"> PROCTER &amp; GAMBLE</v>
          </cell>
          <cell r="N135" t="str">
            <v>Pablo Romo</v>
          </cell>
          <cell r="Q135" t="str">
            <v>PG</v>
          </cell>
          <cell r="R135" t="str">
            <v>MF</v>
          </cell>
          <cell r="S135" t="str">
            <v>AUDITORIA</v>
          </cell>
          <cell r="T135" t="str">
            <v>FC</v>
          </cell>
          <cell r="U135" t="str">
            <v>DETERGENTE</v>
          </cell>
          <cell r="V135" t="str">
            <v>AUTOSERV</v>
          </cell>
          <cell r="X135" t="str">
            <v>DF,MTY,GDL,TIJ,LEON,CHIH,PUE,VER</v>
          </cell>
          <cell r="AB135"/>
          <cell r="AG135">
            <v>400</v>
          </cell>
          <cell r="AH135">
            <v>248</v>
          </cell>
          <cell r="AI135">
            <v>152</v>
          </cell>
          <cell r="AM135">
            <v>38837</v>
          </cell>
          <cell r="AO135">
            <v>38839</v>
          </cell>
          <cell r="AQ135">
            <v>76708</v>
          </cell>
        </row>
        <row r="136">
          <cell r="A136">
            <v>132</v>
          </cell>
          <cell r="B136">
            <v>1</v>
          </cell>
          <cell r="D136" t="str">
            <v>C</v>
          </cell>
          <cell r="E136">
            <v>115</v>
          </cell>
          <cell r="F136" t="str">
            <v>proy</v>
          </cell>
          <cell r="G136">
            <v>7</v>
          </cell>
          <cell r="H136">
            <v>39873</v>
          </cell>
          <cell r="I136">
            <v>38792</v>
          </cell>
          <cell r="J136" t="str">
            <v>NA</v>
          </cell>
          <cell r="K136" t="str">
            <v>PRE TREATING</v>
          </cell>
          <cell r="L136" t="str">
            <v>0012</v>
          </cell>
          <cell r="M136" t="str">
            <v xml:space="preserve"> PROCTER &amp; GAMBLE</v>
          </cell>
          <cell r="N136" t="str">
            <v>Carlos López</v>
          </cell>
          <cell r="P136" t="str">
            <v>TBD</v>
          </cell>
          <cell r="Q136" t="str">
            <v>MJO</v>
          </cell>
          <cell r="R136" t="str">
            <v>NA</v>
          </cell>
          <cell r="S136" t="str">
            <v>ANÁLISIS</v>
          </cell>
          <cell r="T136" t="str">
            <v>FC</v>
          </cell>
          <cell r="U136" t="str">
            <v>PRE TRATADORES</v>
          </cell>
          <cell r="V136" t="str">
            <v>NA</v>
          </cell>
          <cell r="X136" t="str">
            <v>NA</v>
          </cell>
          <cell r="AB136"/>
          <cell r="AD136" t="str">
            <v>NA</v>
          </cell>
          <cell r="AG136" t="str">
            <v>NA</v>
          </cell>
          <cell r="AL136" t="str">
            <v>NA</v>
          </cell>
          <cell r="AM136" t="str">
            <v>NA</v>
          </cell>
          <cell r="AN136" t="str">
            <v>NA</v>
          </cell>
          <cell r="AO136" t="str">
            <v>NA</v>
          </cell>
          <cell r="AP136" t="str">
            <v>NA</v>
          </cell>
          <cell r="AQ136">
            <v>21512</v>
          </cell>
          <cell r="AU136">
            <v>0</v>
          </cell>
        </row>
        <row r="137">
          <cell r="A137">
            <v>133</v>
          </cell>
          <cell r="D137" t="str">
            <v>A</v>
          </cell>
          <cell r="E137">
            <v>116</v>
          </cell>
          <cell r="F137" t="str">
            <v>proy</v>
          </cell>
          <cell r="G137">
            <v>6</v>
          </cell>
          <cell r="H137">
            <v>38810</v>
          </cell>
          <cell r="I137">
            <v>38810</v>
          </cell>
          <cell r="J137">
            <v>38811</v>
          </cell>
          <cell r="K137" t="str">
            <v>UMBRELLA-BIS</v>
          </cell>
          <cell r="L137" t="str">
            <v>0012</v>
          </cell>
          <cell r="M137" t="str">
            <v xml:space="preserve"> PROCTER &amp; GAMBLE</v>
          </cell>
          <cell r="N137" t="str">
            <v>Monique Arochi</v>
          </cell>
          <cell r="Q137" t="str">
            <v>PG</v>
          </cell>
          <cell r="R137" t="str">
            <v>MG</v>
          </cell>
          <cell r="S137" t="str">
            <v>AUDITORIA</v>
          </cell>
          <cell r="T137" t="str">
            <v>BC</v>
          </cell>
          <cell r="U137" t="str">
            <v>SHAMPOO</v>
          </cell>
          <cell r="V137" t="str">
            <v>AUTOSERV</v>
          </cell>
          <cell r="X137" t="str">
            <v>DF, SON,BCN,MTY,GDL,GTO,SIN,CHIH,TAM</v>
          </cell>
          <cell r="AB137"/>
          <cell r="AG137">
            <v>132</v>
          </cell>
          <cell r="AH137">
            <v>66</v>
          </cell>
          <cell r="AI137">
            <v>66</v>
          </cell>
          <cell r="AM137">
            <v>38830</v>
          </cell>
          <cell r="AO137">
            <v>38832</v>
          </cell>
          <cell r="AQ137">
            <v>94348</v>
          </cell>
        </row>
        <row r="138">
          <cell r="A138">
            <v>134</v>
          </cell>
          <cell r="D138" t="str">
            <v>A</v>
          </cell>
          <cell r="E138">
            <v>117</v>
          </cell>
          <cell r="F138" t="str">
            <v>proy</v>
          </cell>
          <cell r="G138">
            <v>6</v>
          </cell>
          <cell r="H138">
            <v>38805</v>
          </cell>
          <cell r="I138">
            <v>38810</v>
          </cell>
          <cell r="J138">
            <v>38812</v>
          </cell>
          <cell r="K138" t="str">
            <v>ACE-TOLUCA</v>
          </cell>
          <cell r="L138" t="str">
            <v>0012</v>
          </cell>
          <cell r="M138" t="str">
            <v xml:space="preserve"> PROCTER &amp; GAMBLE</v>
          </cell>
          <cell r="N138" t="str">
            <v>Bernardo Ortiz</v>
          </cell>
          <cell r="Q138" t="str">
            <v>PG</v>
          </cell>
          <cell r="R138" t="str">
            <v>AB</v>
          </cell>
          <cell r="S138" t="str">
            <v>AUDITORIA</v>
          </cell>
          <cell r="T138" t="str">
            <v>FC</v>
          </cell>
          <cell r="U138" t="str">
            <v>DETERGENTE</v>
          </cell>
          <cell r="V138" t="str">
            <v>CASA POR CASA Y TELEF</v>
          </cell>
          <cell r="X138" t="str">
            <v>DF Y TOLUCA</v>
          </cell>
          <cell r="AB138"/>
          <cell r="AG138">
            <v>450</v>
          </cell>
          <cell r="AH138">
            <v>210</v>
          </cell>
          <cell r="AI138">
            <v>240</v>
          </cell>
          <cell r="AM138">
            <v>38830</v>
          </cell>
          <cell r="AO138">
            <v>38832</v>
          </cell>
          <cell r="AQ138">
            <v>43890</v>
          </cell>
        </row>
        <row r="139">
          <cell r="A139">
            <v>135</v>
          </cell>
          <cell r="D139" t="str">
            <v>A</v>
          </cell>
          <cell r="E139">
            <v>118</v>
          </cell>
          <cell r="F139" t="str">
            <v>proy</v>
          </cell>
          <cell r="G139">
            <v>6</v>
          </cell>
          <cell r="H139">
            <v>38804</v>
          </cell>
          <cell r="I139">
            <v>38810</v>
          </cell>
          <cell r="J139">
            <v>38817</v>
          </cell>
          <cell r="K139" t="str">
            <v>CIFRA VARIOS</v>
          </cell>
          <cell r="L139" t="str">
            <v>0012</v>
          </cell>
          <cell r="M139" t="str">
            <v xml:space="preserve"> PROCTER &amp; GAMBLE</v>
          </cell>
          <cell r="N139" t="str">
            <v>Victor Manuel Ramos</v>
          </cell>
          <cell r="Q139" t="str">
            <v>PG</v>
          </cell>
          <cell r="R139" t="str">
            <v>HR</v>
          </cell>
          <cell r="S139" t="str">
            <v>AUDITORIA</v>
          </cell>
          <cell r="T139" t="str">
            <v>VARIAS</v>
          </cell>
          <cell r="U139" t="str">
            <v>VARIOS</v>
          </cell>
          <cell r="V139" t="str">
            <v>AUTOSERV</v>
          </cell>
          <cell r="X139" t="str">
            <v>DF,MTY,GDL,MOR,COAH,PUE,TOL,CHIH,CANC,SIN,</v>
          </cell>
          <cell r="AB139"/>
          <cell r="AG139">
            <v>256</v>
          </cell>
          <cell r="AH139">
            <v>200</v>
          </cell>
          <cell r="AI139">
            <v>40</v>
          </cell>
          <cell r="AJ139">
            <v>16</v>
          </cell>
          <cell r="AM139">
            <v>38844</v>
          </cell>
          <cell r="AO139">
            <v>38846</v>
          </cell>
          <cell r="AQ139">
            <v>98386</v>
          </cell>
        </row>
        <row r="140">
          <cell r="A140">
            <v>136</v>
          </cell>
          <cell r="D140" t="str">
            <v>C</v>
          </cell>
          <cell r="E140">
            <v>119</v>
          </cell>
          <cell r="F140" t="str">
            <v>proy</v>
          </cell>
          <cell r="G140">
            <v>6</v>
          </cell>
          <cell r="H140">
            <v>38807</v>
          </cell>
          <cell r="I140">
            <v>38811</v>
          </cell>
          <cell r="J140">
            <v>38825</v>
          </cell>
          <cell r="K140" t="str">
            <v>KEVLAR</v>
          </cell>
          <cell r="L140" t="str">
            <v>0001</v>
          </cell>
          <cell r="M140" t="str">
            <v>CPW</v>
          </cell>
          <cell r="N140" t="str">
            <v>Dawn Cunningham</v>
          </cell>
          <cell r="O140" t="str">
            <v>NA</v>
          </cell>
          <cell r="P140" t="str">
            <v>NA</v>
          </cell>
          <cell r="Q140" t="str">
            <v>IP</v>
          </cell>
          <cell r="R140" t="str">
            <v>AV</v>
          </cell>
          <cell r="S140" t="str">
            <v>U&amp;A</v>
          </cell>
          <cell r="T140" t="str">
            <v>AB</v>
          </cell>
          <cell r="U140" t="str">
            <v>CEREALES</v>
          </cell>
          <cell r="V140" t="str">
            <v>CASA POR CASA</v>
          </cell>
          <cell r="AB140"/>
          <cell r="AD140">
            <v>400</v>
          </cell>
          <cell r="AE140">
            <v>400</v>
          </cell>
          <cell r="AG140">
            <v>800</v>
          </cell>
          <cell r="AH140">
            <v>800</v>
          </cell>
          <cell r="AM140">
            <v>39020</v>
          </cell>
          <cell r="AN140">
            <v>39021</v>
          </cell>
          <cell r="AO140">
            <v>39047</v>
          </cell>
          <cell r="AP140">
            <v>39045</v>
          </cell>
          <cell r="AR140">
            <v>16520</v>
          </cell>
          <cell r="AU140">
            <v>1</v>
          </cell>
          <cell r="AZ140" t="str">
            <v>son dos olas, una en abril y otra en octubre, razón por la cual no se ponen fechas de inicio y fin de campo</v>
          </cell>
        </row>
        <row r="141">
          <cell r="A141">
            <v>137</v>
          </cell>
          <cell r="D141" t="str">
            <v>F</v>
          </cell>
          <cell r="E141">
            <v>120</v>
          </cell>
          <cell r="F141" t="str">
            <v>proy</v>
          </cell>
          <cell r="G141">
            <v>6</v>
          </cell>
          <cell r="H141">
            <v>38790</v>
          </cell>
          <cell r="I141">
            <v>38811</v>
          </cell>
          <cell r="J141">
            <v>38825</v>
          </cell>
          <cell r="K141" t="str">
            <v>LANZAMIENTO</v>
          </cell>
          <cell r="M141" t="str">
            <v>LEBRIJA</v>
          </cell>
          <cell r="N141" t="str">
            <v>Cecilia Albarran</v>
          </cell>
          <cell r="Q141" t="str">
            <v>PG</v>
          </cell>
          <cell r="R141" t="str">
            <v>NA</v>
          </cell>
          <cell r="S141" t="str">
            <v>PRE-TEST</v>
          </cell>
          <cell r="T141" t="str">
            <v>BB</v>
          </cell>
          <cell r="U141" t="str">
            <v>PAÑALES</v>
          </cell>
          <cell r="V141" t="str">
            <v>FOCUS</v>
          </cell>
          <cell r="X141" t="str">
            <v>DF</v>
          </cell>
          <cell r="AB141"/>
          <cell r="AG141">
            <v>2</v>
          </cell>
          <cell r="AH141">
            <v>2</v>
          </cell>
          <cell r="AM141">
            <v>38825</v>
          </cell>
          <cell r="AO141">
            <v>38831</v>
          </cell>
          <cell r="AQ141">
            <v>45000</v>
          </cell>
        </row>
        <row r="142">
          <cell r="A142">
            <v>138</v>
          </cell>
          <cell r="D142" t="str">
            <v>T</v>
          </cell>
          <cell r="E142">
            <v>121</v>
          </cell>
          <cell r="F142" t="str">
            <v>proy</v>
          </cell>
          <cell r="G142">
            <v>4</v>
          </cell>
          <cell r="H142">
            <v>38825</v>
          </cell>
          <cell r="I142">
            <v>38869</v>
          </cell>
          <cell r="J142">
            <v>38877</v>
          </cell>
          <cell r="K142" t="str">
            <v>PARAGUAS</v>
          </cell>
          <cell r="L142" t="str">
            <v>0012</v>
          </cell>
          <cell r="M142" t="str">
            <v xml:space="preserve"> PROCTER &amp; GAMBLE</v>
          </cell>
          <cell r="N142" t="str">
            <v>Alberto Mena</v>
          </cell>
          <cell r="O142" t="str">
            <v>MX065668</v>
          </cell>
          <cell r="P142" t="str">
            <v>BIG PROMO QUANTITATIVE CONCEPT TEST WAVE 2</v>
          </cell>
          <cell r="Q142" t="str">
            <v>MEV/LE</v>
          </cell>
          <cell r="R142" t="str">
            <v>HR</v>
          </cell>
          <cell r="S142" t="str">
            <v>PCT</v>
          </cell>
          <cell r="T142" t="str">
            <v>VARIAS</v>
          </cell>
          <cell r="U142" t="str">
            <v>VARIOS</v>
          </cell>
          <cell r="V142" t="str">
            <v>CAFÉ INTERNET</v>
          </cell>
          <cell r="AB142"/>
          <cell r="AD142">
            <v>1400</v>
          </cell>
          <cell r="AG142">
            <v>1400</v>
          </cell>
          <cell r="AH142">
            <v>1400</v>
          </cell>
          <cell r="AM142">
            <v>38897</v>
          </cell>
          <cell r="AO142">
            <v>38910</v>
          </cell>
          <cell r="AR142">
            <v>32690</v>
          </cell>
          <cell r="AU142">
            <v>1</v>
          </cell>
        </row>
        <row r="143">
          <cell r="A143">
            <v>139</v>
          </cell>
          <cell r="D143" t="str">
            <v>T</v>
          </cell>
          <cell r="E143">
            <v>122</v>
          </cell>
          <cell r="F143" t="str">
            <v>proy</v>
          </cell>
          <cell r="G143">
            <v>1</v>
          </cell>
          <cell r="K143" t="str">
            <v>PRESTOBARBA</v>
          </cell>
          <cell r="L143" t="str">
            <v>0012</v>
          </cell>
          <cell r="M143" t="str">
            <v xml:space="preserve"> PROCTER &amp; GAMBLE</v>
          </cell>
          <cell r="N143" t="str">
            <v>Alberto Mena</v>
          </cell>
          <cell r="Q143" t="str">
            <v>MEV</v>
          </cell>
          <cell r="AB143"/>
        </row>
        <row r="144">
          <cell r="A144">
            <v>140</v>
          </cell>
          <cell r="D144" t="str">
            <v>T</v>
          </cell>
          <cell r="E144">
            <v>123</v>
          </cell>
          <cell r="F144" t="str">
            <v>proy</v>
          </cell>
          <cell r="G144">
            <v>6</v>
          </cell>
          <cell r="H144">
            <v>38780</v>
          </cell>
          <cell r="I144">
            <v>38812</v>
          </cell>
          <cell r="J144">
            <v>38901</v>
          </cell>
          <cell r="K144" t="str">
            <v>ACE ROAD</v>
          </cell>
          <cell r="L144" t="str">
            <v>0012</v>
          </cell>
          <cell r="M144" t="str">
            <v xml:space="preserve"> PROCTER &amp; GAMBLE</v>
          </cell>
          <cell r="N144" t="str">
            <v>Chrystian Ramírez Dávi</v>
          </cell>
          <cell r="O144" t="str">
            <v>MX062615</v>
          </cell>
          <cell r="P144" t="str">
            <v>ACE ROAD SHOW EFFECIVENESS TST</v>
          </cell>
          <cell r="Q144" t="str">
            <v>MEV/AA</v>
          </cell>
          <cell r="R144" t="str">
            <v>AB</v>
          </cell>
          <cell r="S144" t="str">
            <v>SAMPLING EFFECTIVENESS</v>
          </cell>
          <cell r="T144" t="str">
            <v>FC</v>
          </cell>
          <cell r="U144" t="str">
            <v>DETERGENTE</v>
          </cell>
          <cell r="V144" t="str">
            <v>CASA POR CASA</v>
          </cell>
          <cell r="X144" t="str">
            <v>ESTADO DE JALISCO</v>
          </cell>
          <cell r="AB144"/>
          <cell r="AD144">
            <v>1200</v>
          </cell>
          <cell r="AE144">
            <v>600</v>
          </cell>
          <cell r="AG144">
            <v>1800</v>
          </cell>
          <cell r="AH144">
            <v>1800</v>
          </cell>
          <cell r="AQ144">
            <v>258000</v>
          </cell>
          <cell r="AU144">
            <v>1</v>
          </cell>
          <cell r="AZ144" t="str">
            <v>No entra en el descuento del marketing department</v>
          </cell>
        </row>
        <row r="145">
          <cell r="A145">
            <v>141</v>
          </cell>
          <cell r="D145" t="str">
            <v>C</v>
          </cell>
          <cell r="E145">
            <v>124</v>
          </cell>
          <cell r="F145" t="str">
            <v>proy</v>
          </cell>
          <cell r="G145">
            <v>7</v>
          </cell>
          <cell r="I145">
            <v>38810</v>
          </cell>
          <cell r="K145" t="str">
            <v>COMIDA</v>
          </cell>
          <cell r="L145" t="str">
            <v>0127</v>
          </cell>
          <cell r="M145" t="str">
            <v>ZORRO</v>
          </cell>
          <cell r="N145" t="str">
            <v>LUIS SANDOVAL</v>
          </cell>
          <cell r="Q145" t="str">
            <v>LB</v>
          </cell>
          <cell r="AB145"/>
        </row>
        <row r="146">
          <cell r="A146">
            <v>142</v>
          </cell>
          <cell r="B146">
            <v>1</v>
          </cell>
          <cell r="D146" t="str">
            <v>D</v>
          </cell>
          <cell r="E146">
            <v>125</v>
          </cell>
          <cell r="F146" t="str">
            <v>proy</v>
          </cell>
          <cell r="G146">
            <v>7</v>
          </cell>
          <cell r="H146">
            <v>38804</v>
          </cell>
          <cell r="I146">
            <v>38813</v>
          </cell>
          <cell r="J146">
            <v>38827</v>
          </cell>
          <cell r="K146" t="str">
            <v>PINK</v>
          </cell>
          <cell r="M146" t="str">
            <v>TNS INFRATEST</v>
          </cell>
          <cell r="N146" t="str">
            <v>Gunther Theophile</v>
          </cell>
          <cell r="O146" t="str">
            <v>NA</v>
          </cell>
          <cell r="P146" t="str">
            <v>Mont Blanc Ad Eval</v>
          </cell>
          <cell r="Q146" t="str">
            <v>LM</v>
          </cell>
          <cell r="R146" t="str">
            <v>TBD</v>
          </cell>
          <cell r="S146" t="str">
            <v>AD EVAL</v>
          </cell>
          <cell r="T146" t="str">
            <v>BC</v>
          </cell>
          <cell r="U146" t="str">
            <v>Perfume</v>
          </cell>
          <cell r="V146" t="str">
            <v>Internet</v>
          </cell>
          <cell r="X146" t="str">
            <v>DF</v>
          </cell>
          <cell r="AB146"/>
          <cell r="AD146">
            <v>130</v>
          </cell>
          <cell r="AG146">
            <v>130</v>
          </cell>
          <cell r="AH146">
            <v>130</v>
          </cell>
          <cell r="AL146">
            <v>130</v>
          </cell>
          <cell r="AM146">
            <v>38841</v>
          </cell>
          <cell r="AR146">
            <v>6075</v>
          </cell>
          <cell r="AU146">
            <v>0.11</v>
          </cell>
        </row>
        <row r="147">
          <cell r="A147">
            <v>143</v>
          </cell>
          <cell r="D147" t="str">
            <v>A</v>
          </cell>
          <cell r="E147">
            <v>126</v>
          </cell>
          <cell r="F147" t="str">
            <v>proy</v>
          </cell>
          <cell r="G147">
            <v>6</v>
          </cell>
          <cell r="H147">
            <v>38792</v>
          </cell>
          <cell r="I147">
            <v>38814</v>
          </cell>
          <cell r="J147">
            <v>38850</v>
          </cell>
          <cell r="K147" t="str">
            <v>SHOW ACE II</v>
          </cell>
          <cell r="L147" t="str">
            <v>0012</v>
          </cell>
          <cell r="M147" t="str">
            <v xml:space="preserve"> PROCTER &amp; GAMBLE</v>
          </cell>
          <cell r="N147" t="str">
            <v>Irene Fernández</v>
          </cell>
          <cell r="Q147" t="str">
            <v>PG</v>
          </cell>
          <cell r="R147" t="str">
            <v>GC</v>
          </cell>
          <cell r="S147" t="str">
            <v>AUDITORIA</v>
          </cell>
          <cell r="T147" t="str">
            <v>FC</v>
          </cell>
          <cell r="U147" t="str">
            <v>DETERGENTE</v>
          </cell>
          <cell r="V147" t="str">
            <v>Poblados</v>
          </cell>
          <cell r="X147" t="str">
            <v>GDL,MICH,GTO,COLIMA,AGUASC</v>
          </cell>
          <cell r="AB147"/>
          <cell r="AG147">
            <v>80</v>
          </cell>
          <cell r="AH147">
            <v>50</v>
          </cell>
          <cell r="AI147">
            <v>30</v>
          </cell>
          <cell r="AQ147">
            <v>58843</v>
          </cell>
        </row>
        <row r="148">
          <cell r="A148">
            <v>144</v>
          </cell>
          <cell r="B148">
            <v>1</v>
          </cell>
          <cell r="D148" t="str">
            <v>T</v>
          </cell>
          <cell r="E148">
            <v>127</v>
          </cell>
          <cell r="F148" t="str">
            <v>proy</v>
          </cell>
          <cell r="G148">
            <v>6</v>
          </cell>
          <cell r="H148">
            <v>38821</v>
          </cell>
          <cell r="I148">
            <v>38825</v>
          </cell>
          <cell r="J148">
            <v>38826</v>
          </cell>
          <cell r="K148" t="str">
            <v>OMEGA</v>
          </cell>
          <cell r="L148" t="str">
            <v>0012</v>
          </cell>
          <cell r="M148" t="str">
            <v xml:space="preserve"> PROCTER &amp; GAMBLE</v>
          </cell>
          <cell r="N148" t="str">
            <v>Erica Fridman</v>
          </cell>
          <cell r="O148" t="str">
            <v>MX063912</v>
          </cell>
          <cell r="P148" t="str">
            <v>Omega Concept Test Second Wave - Mexico</v>
          </cell>
          <cell r="Q148" t="str">
            <v>MJO</v>
          </cell>
          <cell r="R148" t="str">
            <v>MG</v>
          </cell>
          <cell r="S148" t="str">
            <v>CONCEPT</v>
          </cell>
          <cell r="T148" t="str">
            <v>FC</v>
          </cell>
          <cell r="U148" t="str">
            <v>DETERGENTE</v>
          </cell>
          <cell r="V148" t="str">
            <v>CASA POR CASA</v>
          </cell>
          <cell r="X148" t="str">
            <v>DF</v>
          </cell>
          <cell r="AB148"/>
          <cell r="AD148">
            <v>150</v>
          </cell>
          <cell r="AG148">
            <v>150</v>
          </cell>
          <cell r="AH148">
            <v>150</v>
          </cell>
          <cell r="AM148">
            <v>38835</v>
          </cell>
          <cell r="AN148">
            <v>38837</v>
          </cell>
          <cell r="AO148">
            <v>38856</v>
          </cell>
          <cell r="AP148">
            <v>38858</v>
          </cell>
          <cell r="AQ148">
            <v>33500</v>
          </cell>
          <cell r="AU148">
            <v>1</v>
          </cell>
        </row>
        <row r="149">
          <cell r="A149">
            <v>145</v>
          </cell>
          <cell r="D149" t="str">
            <v>A</v>
          </cell>
          <cell r="E149">
            <v>128</v>
          </cell>
          <cell r="F149" t="str">
            <v>proy</v>
          </cell>
          <cell r="G149">
            <v>6</v>
          </cell>
          <cell r="H149">
            <v>38818</v>
          </cell>
          <cell r="I149">
            <v>38818</v>
          </cell>
          <cell r="J149">
            <v>38819</v>
          </cell>
          <cell r="K149" t="str">
            <v>ARETE TAMPAX</v>
          </cell>
          <cell r="L149" t="str">
            <v>0012</v>
          </cell>
          <cell r="M149" t="str">
            <v xml:space="preserve"> PROCTER &amp; GAMBLE</v>
          </cell>
          <cell r="N149" t="str">
            <v>Marina Cervantes</v>
          </cell>
          <cell r="Q149" t="str">
            <v>PG</v>
          </cell>
          <cell r="R149" t="str">
            <v>AB</v>
          </cell>
          <cell r="S149" t="str">
            <v>AUDITORIA</v>
          </cell>
          <cell r="T149" t="str">
            <v>FEMPRO</v>
          </cell>
          <cell r="U149" t="str">
            <v>TAMPONES</v>
          </cell>
          <cell r="V149" t="str">
            <v>AUTOSERV</v>
          </cell>
          <cell r="X149" t="str">
            <v>TIJ,CUL,MER,CANC,TAMP,VER</v>
          </cell>
          <cell r="AB149"/>
          <cell r="AG149">
            <v>200</v>
          </cell>
          <cell r="AI149">
            <v>152</v>
          </cell>
          <cell r="AJ149">
            <v>48</v>
          </cell>
          <cell r="AM149">
            <v>38844</v>
          </cell>
          <cell r="AQ149">
            <v>58364</v>
          </cell>
        </row>
        <row r="150">
          <cell r="A150">
            <v>146</v>
          </cell>
          <cell r="D150" t="str">
            <v>C</v>
          </cell>
          <cell r="E150">
            <v>129</v>
          </cell>
          <cell r="F150" t="str">
            <v>proy</v>
          </cell>
          <cell r="G150">
            <v>3</v>
          </cell>
          <cell r="H150">
            <v>38818</v>
          </cell>
          <cell r="I150">
            <v>38818</v>
          </cell>
          <cell r="J150">
            <v>38825</v>
          </cell>
          <cell r="K150" t="str">
            <v>TVSIEMPRE</v>
          </cell>
          <cell r="L150" t="str">
            <v>0012</v>
          </cell>
          <cell r="M150" t="str">
            <v xml:space="preserve"> PROCTER &amp; GAMBLE</v>
          </cell>
          <cell r="N150" t="str">
            <v>Alberto Mena</v>
          </cell>
          <cell r="O150" t="str">
            <v>MX064015</v>
          </cell>
          <cell r="P150" t="str">
            <v>ALWAYS BAJO CONTROL PROMOTION EFFECTIVENESS TEST</v>
          </cell>
          <cell r="Q150" t="str">
            <v>MEV/LE</v>
          </cell>
          <cell r="R150" t="str">
            <v>EB</v>
          </cell>
          <cell r="S150" t="str">
            <v>PROMOTION EFFECTIVENESS</v>
          </cell>
          <cell r="T150" t="str">
            <v>FEMPRO</v>
          </cell>
          <cell r="U150" t="str">
            <v>TOALLAS FEMENINAS</v>
          </cell>
          <cell r="V150" t="str">
            <v>INTERCEPT</v>
          </cell>
          <cell r="X150" t="str">
            <v>DF</v>
          </cell>
          <cell r="AB150"/>
          <cell r="AD150">
            <v>750</v>
          </cell>
          <cell r="AE150">
            <v>250</v>
          </cell>
          <cell r="AG150">
            <v>1000</v>
          </cell>
          <cell r="AH150">
            <v>1000</v>
          </cell>
          <cell r="AI150">
            <v>1000</v>
          </cell>
          <cell r="AM150">
            <v>38885</v>
          </cell>
          <cell r="AN150">
            <v>38885</v>
          </cell>
          <cell r="AO150">
            <v>38879</v>
          </cell>
          <cell r="AQ150">
            <v>185600</v>
          </cell>
          <cell r="AU150">
            <v>1</v>
          </cell>
        </row>
        <row r="151">
          <cell r="A151">
            <v>147</v>
          </cell>
          <cell r="D151" t="str">
            <v>A</v>
          </cell>
          <cell r="E151">
            <v>130</v>
          </cell>
          <cell r="F151" t="str">
            <v>proy</v>
          </cell>
          <cell r="G151">
            <v>6</v>
          </cell>
          <cell r="H151">
            <v>38818</v>
          </cell>
          <cell r="I151">
            <v>38818</v>
          </cell>
          <cell r="J151">
            <v>38824</v>
          </cell>
          <cell r="K151" t="str">
            <v>PRISMA POP - 30</v>
          </cell>
          <cell r="L151" t="str">
            <v>0012</v>
          </cell>
          <cell r="M151" t="str">
            <v xml:space="preserve"> PROCTER &amp; GAMBLE</v>
          </cell>
          <cell r="N151" t="str">
            <v>Rosalinda Gomez</v>
          </cell>
          <cell r="Q151" t="str">
            <v>PG</v>
          </cell>
          <cell r="R151" t="str">
            <v>OB</v>
          </cell>
          <cell r="S151" t="str">
            <v>AUDITORIA</v>
          </cell>
          <cell r="T151" t="str">
            <v>FC</v>
          </cell>
          <cell r="U151" t="str">
            <v>SUAVIZANTE</v>
          </cell>
          <cell r="V151" t="str">
            <v>AUTOSERV</v>
          </cell>
          <cell r="X151" t="str">
            <v>DF</v>
          </cell>
          <cell r="AB151"/>
          <cell r="AG151">
            <v>180</v>
          </cell>
          <cell r="AH151">
            <v>180</v>
          </cell>
          <cell r="AM151">
            <v>38865</v>
          </cell>
          <cell r="AO151">
            <v>38867</v>
          </cell>
          <cell r="AQ151">
            <v>10144</v>
          </cell>
        </row>
        <row r="152">
          <cell r="A152">
            <v>148</v>
          </cell>
          <cell r="D152" t="str">
            <v>A</v>
          </cell>
          <cell r="E152">
            <v>131</v>
          </cell>
          <cell r="F152" t="str">
            <v>proy</v>
          </cell>
          <cell r="G152">
            <v>6</v>
          </cell>
          <cell r="H152">
            <v>38818</v>
          </cell>
          <cell r="I152">
            <v>38818</v>
          </cell>
          <cell r="J152">
            <v>38819</v>
          </cell>
          <cell r="K152" t="str">
            <v>MAMAS DEL CORAZON</v>
          </cell>
          <cell r="L152" t="str">
            <v>0012</v>
          </cell>
          <cell r="M152" t="str">
            <v xml:space="preserve"> PROCTER &amp; GAMBLE</v>
          </cell>
          <cell r="N152" t="str">
            <v>Marina Cervantes</v>
          </cell>
          <cell r="Q152" t="str">
            <v>PG</v>
          </cell>
          <cell r="R152" t="str">
            <v>HR</v>
          </cell>
          <cell r="S152" t="str">
            <v>AUDITORIA</v>
          </cell>
          <cell r="T152" t="str">
            <v>BB</v>
          </cell>
          <cell r="U152" t="str">
            <v>PAÑALES</v>
          </cell>
          <cell r="V152" t="str">
            <v>AUTOSERV</v>
          </cell>
          <cell r="X152" t="str">
            <v>DF,MTY,GDL,TIJ,PUEB,QUER,LEON</v>
          </cell>
          <cell r="AB152"/>
          <cell r="AG152">
            <v>448</v>
          </cell>
          <cell r="AH152">
            <v>336</v>
          </cell>
          <cell r="AI152">
            <v>112</v>
          </cell>
          <cell r="AM152">
            <v>38835</v>
          </cell>
          <cell r="AO152">
            <v>38837</v>
          </cell>
          <cell r="AQ152">
            <v>77427</v>
          </cell>
        </row>
        <row r="153">
          <cell r="A153">
            <v>149</v>
          </cell>
          <cell r="D153" t="str">
            <v>C</v>
          </cell>
          <cell r="E153">
            <v>132</v>
          </cell>
          <cell r="F153" t="str">
            <v>proy</v>
          </cell>
          <cell r="G153">
            <v>6</v>
          </cell>
          <cell r="H153">
            <v>38824</v>
          </cell>
          <cell r="I153">
            <v>38824</v>
          </cell>
          <cell r="J153">
            <v>38832</v>
          </cell>
          <cell r="K153" t="str">
            <v>MULTIMARCA MENSAJE</v>
          </cell>
          <cell r="L153" t="str">
            <v>0012</v>
          </cell>
          <cell r="M153" t="str">
            <v xml:space="preserve"> PROCTER &amp; GAMBLE</v>
          </cell>
          <cell r="N153" t="str">
            <v>RUBEN LEO</v>
          </cell>
          <cell r="O153" t="str">
            <v>MX064164</v>
          </cell>
          <cell r="P153" t="str">
            <v>BIG In-store message screener</v>
          </cell>
          <cell r="Q153" t="str">
            <v>MEV</v>
          </cell>
          <cell r="R153" t="str">
            <v>GC</v>
          </cell>
          <cell r="S153" t="str">
            <v>MST</v>
          </cell>
          <cell r="T153" t="str">
            <v>VARIAS</v>
          </cell>
          <cell r="U153" t="str">
            <v>VARIOS</v>
          </cell>
          <cell r="V153" t="str">
            <v>CAFÉ INTERNET</v>
          </cell>
          <cell r="X153" t="str">
            <v>DF</v>
          </cell>
          <cell r="AB153"/>
          <cell r="AD153">
            <v>300</v>
          </cell>
          <cell r="AG153">
            <v>300</v>
          </cell>
          <cell r="AH153">
            <v>300</v>
          </cell>
          <cell r="AM153">
            <v>38843</v>
          </cell>
          <cell r="AN153">
            <v>38843</v>
          </cell>
          <cell r="AO153">
            <v>38852</v>
          </cell>
          <cell r="AP153">
            <v>38856</v>
          </cell>
          <cell r="AQ153">
            <v>113958</v>
          </cell>
          <cell r="AU153">
            <v>1</v>
          </cell>
        </row>
        <row r="154">
          <cell r="A154">
            <v>150</v>
          </cell>
          <cell r="D154" t="str">
            <v>D</v>
          </cell>
          <cell r="E154">
            <v>133</v>
          </cell>
          <cell r="F154" t="str">
            <v>proy</v>
          </cell>
          <cell r="G154">
            <v>6</v>
          </cell>
          <cell r="H154">
            <v>38806</v>
          </cell>
          <cell r="I154">
            <v>38818</v>
          </cell>
          <cell r="J154">
            <v>38846</v>
          </cell>
          <cell r="K154" t="str">
            <v>APOLLO III</v>
          </cell>
          <cell r="M154" t="str">
            <v>RI-UK</v>
          </cell>
          <cell r="N154" t="str">
            <v>Lucy Stevens</v>
          </cell>
          <cell r="O154" t="str">
            <v>NA</v>
          </cell>
          <cell r="P154" t="str">
            <v>NA</v>
          </cell>
          <cell r="Q154" t="str">
            <v>VP</v>
          </cell>
          <cell r="R154" t="str">
            <v>AB</v>
          </cell>
          <cell r="S154" t="str">
            <v>MICROTEST</v>
          </cell>
          <cell r="T154" t="str">
            <v>AB</v>
          </cell>
          <cell r="U154" t="str">
            <v>CEREALES</v>
          </cell>
          <cell r="V154" t="str">
            <v>CASA POR CASA</v>
          </cell>
          <cell r="X154" t="str">
            <v>DF</v>
          </cell>
          <cell r="AB154"/>
          <cell r="AD154">
            <v>429</v>
          </cell>
          <cell r="AG154">
            <v>429</v>
          </cell>
          <cell r="AH154">
            <v>429</v>
          </cell>
          <cell r="AM154">
            <v>38867</v>
          </cell>
          <cell r="AN154">
            <v>38867</v>
          </cell>
          <cell r="AO154">
            <v>38880</v>
          </cell>
          <cell r="AP154">
            <v>39973</v>
          </cell>
          <cell r="AR154">
            <v>18200</v>
          </cell>
          <cell r="AU154">
            <v>1</v>
          </cell>
        </row>
        <row r="155">
          <cell r="A155">
            <v>151</v>
          </cell>
          <cell r="B155">
            <v>1</v>
          </cell>
          <cell r="D155" t="str">
            <v>T</v>
          </cell>
          <cell r="E155">
            <v>134</v>
          </cell>
          <cell r="F155" t="str">
            <v>proy</v>
          </cell>
          <cell r="G155">
            <v>6</v>
          </cell>
          <cell r="H155">
            <v>38805</v>
          </cell>
          <cell r="I155">
            <v>38826</v>
          </cell>
          <cell r="J155">
            <v>38850</v>
          </cell>
          <cell r="K155" t="str">
            <v>VAIL</v>
          </cell>
          <cell r="L155" t="str">
            <v>0012</v>
          </cell>
          <cell r="M155" t="str">
            <v xml:space="preserve"> PROCTER &amp; GAMBLE</v>
          </cell>
          <cell r="N155" t="str">
            <v>Carlos López</v>
          </cell>
          <cell r="O155" t="str">
            <v>MX063510</v>
          </cell>
          <cell r="P155" t="str">
            <v>Vail Concept Test</v>
          </cell>
          <cell r="Q155" t="str">
            <v>MJO</v>
          </cell>
          <cell r="R155" t="str">
            <v>MG</v>
          </cell>
          <cell r="S155" t="str">
            <v>CONCEPT</v>
          </cell>
          <cell r="T155" t="str">
            <v>FC</v>
          </cell>
          <cell r="U155" t="str">
            <v>SUAVIZANTE</v>
          </cell>
          <cell r="V155" t="str">
            <v>CASA POR CASA</v>
          </cell>
          <cell r="X155" t="str">
            <v>DF</v>
          </cell>
          <cell r="AB155"/>
          <cell r="AD155">
            <v>800</v>
          </cell>
          <cell r="AG155">
            <v>800</v>
          </cell>
          <cell r="AH155">
            <v>800</v>
          </cell>
          <cell r="AM155">
            <v>38866</v>
          </cell>
          <cell r="AN155">
            <v>38869</v>
          </cell>
          <cell r="AO155">
            <v>38880</v>
          </cell>
          <cell r="AP155">
            <v>38879</v>
          </cell>
          <cell r="AQ155">
            <v>161850</v>
          </cell>
          <cell r="AU155">
            <v>1</v>
          </cell>
        </row>
        <row r="156">
          <cell r="A156">
            <v>152</v>
          </cell>
          <cell r="D156" t="str">
            <v>F</v>
          </cell>
          <cell r="E156">
            <v>135</v>
          </cell>
          <cell r="F156" t="str">
            <v>proy</v>
          </cell>
          <cell r="G156">
            <v>2</v>
          </cell>
          <cell r="H156">
            <v>38824</v>
          </cell>
          <cell r="I156">
            <v>38824</v>
          </cell>
          <cell r="J156">
            <v>38827</v>
          </cell>
          <cell r="K156" t="str">
            <v>SESION MULTIMARCA</v>
          </cell>
          <cell r="L156" t="str">
            <v>0012</v>
          </cell>
          <cell r="M156" t="str">
            <v xml:space="preserve"> PROCTER &amp; GAMBLE</v>
          </cell>
          <cell r="N156" t="str">
            <v>RUBEN LEO</v>
          </cell>
          <cell r="O156" t="str">
            <v>MX064160</v>
          </cell>
          <cell r="P156" t="str">
            <v>BIG FGI´S</v>
          </cell>
          <cell r="Q156" t="str">
            <v>MEV</v>
          </cell>
          <cell r="R156" t="str">
            <v>NA</v>
          </cell>
          <cell r="S156" t="str">
            <v>MST</v>
          </cell>
          <cell r="T156" t="str">
            <v>VARIAS</v>
          </cell>
          <cell r="U156" t="str">
            <v>VARIOS</v>
          </cell>
          <cell r="V156" t="str">
            <v>FGI</v>
          </cell>
          <cell r="X156" t="str">
            <v>DF</v>
          </cell>
          <cell r="AB156"/>
          <cell r="AD156">
            <v>1</v>
          </cell>
          <cell r="AG156">
            <v>1</v>
          </cell>
          <cell r="AH156">
            <v>1</v>
          </cell>
          <cell r="AM156">
            <v>38827</v>
          </cell>
          <cell r="AO156">
            <v>38827</v>
          </cell>
          <cell r="AP156">
            <v>38827</v>
          </cell>
          <cell r="AQ156">
            <v>19600</v>
          </cell>
          <cell r="AU156">
            <v>1</v>
          </cell>
        </row>
        <row r="157">
          <cell r="A157">
            <v>153</v>
          </cell>
          <cell r="D157" t="str">
            <v>D</v>
          </cell>
          <cell r="E157">
            <v>10136</v>
          </cell>
          <cell r="F157" t="str">
            <v>proy</v>
          </cell>
          <cell r="G157">
            <v>6</v>
          </cell>
          <cell r="H157">
            <v>38813</v>
          </cell>
          <cell r="I157">
            <v>39049</v>
          </cell>
          <cell r="J157">
            <v>39143</v>
          </cell>
          <cell r="K157" t="str">
            <v>MOONLIGHT</v>
          </cell>
          <cell r="L157" t="str">
            <v>0138</v>
          </cell>
          <cell r="M157" t="str">
            <v>GENERAL MILLS, INC</v>
          </cell>
          <cell r="N157" t="str">
            <v>Ivy Lobe</v>
          </cell>
          <cell r="O157" t="str">
            <v>NA</v>
          </cell>
          <cell r="P157" t="str">
            <v>NA</v>
          </cell>
          <cell r="Q157" t="str">
            <v>IP</v>
          </cell>
          <cell r="R157" t="str">
            <v>ADV</v>
          </cell>
          <cell r="S157" t="str">
            <v>EVALUATOR</v>
          </cell>
          <cell r="T157" t="str">
            <v>AB</v>
          </cell>
          <cell r="U157" t="str">
            <v>CEREALES</v>
          </cell>
          <cell r="V157" t="str">
            <v>CASA POR CASA</v>
          </cell>
          <cell r="W157" t="str">
            <v>Papel</v>
          </cell>
          <cell r="X157" t="str">
            <v>DF. GUAD Y MTY</v>
          </cell>
          <cell r="Y157">
            <v>2</v>
          </cell>
          <cell r="Z157">
            <v>70</v>
          </cell>
          <cell r="AA157">
            <v>70</v>
          </cell>
          <cell r="AB157">
            <v>40.5</v>
          </cell>
          <cell r="AD157">
            <v>740</v>
          </cell>
          <cell r="AE157">
            <v>267</v>
          </cell>
          <cell r="AG157">
            <v>1007</v>
          </cell>
          <cell r="AH157">
            <v>1007</v>
          </cell>
          <cell r="AL157">
            <v>1048</v>
          </cell>
          <cell r="AM157">
            <v>39164</v>
          </cell>
          <cell r="AN157">
            <v>39164</v>
          </cell>
          <cell r="AO157">
            <v>39182</v>
          </cell>
          <cell r="AP157">
            <v>39183</v>
          </cell>
          <cell r="AR157">
            <v>30235</v>
          </cell>
          <cell r="AU157">
            <v>1</v>
          </cell>
          <cell r="AZ157" t="str">
            <v>SE COBRARON $1235 usd DE TRANSPORTE PRODUCTO A GDL Y MTY</v>
          </cell>
        </row>
        <row r="158">
          <cell r="A158">
            <v>154</v>
          </cell>
          <cell r="D158" t="str">
            <v>A</v>
          </cell>
          <cell r="E158">
            <v>137</v>
          </cell>
          <cell r="F158" t="str">
            <v>proy</v>
          </cell>
          <cell r="G158">
            <v>6</v>
          </cell>
          <cell r="H158">
            <v>38820</v>
          </cell>
          <cell r="I158">
            <v>38824</v>
          </cell>
          <cell r="J158">
            <v>38826</v>
          </cell>
          <cell r="K158" t="str">
            <v>OLAY II</v>
          </cell>
          <cell r="L158" t="str">
            <v>0012</v>
          </cell>
          <cell r="M158" t="str">
            <v xml:space="preserve"> PROCTER &amp; GAMBLE</v>
          </cell>
          <cell r="N158" t="str">
            <v>Tannia Rodríguez</v>
          </cell>
          <cell r="Q158" t="str">
            <v>PG</v>
          </cell>
          <cell r="R158" t="str">
            <v>EB</v>
          </cell>
          <cell r="S158" t="str">
            <v>AUDITORIA</v>
          </cell>
          <cell r="T158" t="str">
            <v>BC</v>
          </cell>
          <cell r="U158" t="str">
            <v>CREMAS FACIALES</v>
          </cell>
          <cell r="V158" t="str">
            <v>AUTOSERV</v>
          </cell>
          <cell r="X158" t="str">
            <v>DF</v>
          </cell>
          <cell r="AB158"/>
          <cell r="AG158">
            <v>21</v>
          </cell>
          <cell r="AH158">
            <v>21</v>
          </cell>
          <cell r="AM158">
            <v>38844</v>
          </cell>
          <cell r="AO158">
            <v>38846</v>
          </cell>
          <cell r="AQ158">
            <v>3804</v>
          </cell>
        </row>
        <row r="159">
          <cell r="A159">
            <v>155</v>
          </cell>
          <cell r="B159">
            <v>1</v>
          </cell>
          <cell r="D159" t="str">
            <v>C</v>
          </cell>
          <cell r="E159">
            <v>138</v>
          </cell>
          <cell r="F159" t="str">
            <v>proy</v>
          </cell>
          <cell r="G159">
            <v>6</v>
          </cell>
          <cell r="H159">
            <v>38819</v>
          </cell>
          <cell r="I159">
            <v>38820</v>
          </cell>
          <cell r="J159">
            <v>38834</v>
          </cell>
          <cell r="K159" t="str">
            <v>ANIVERSARIO</v>
          </cell>
          <cell r="L159" t="str">
            <v>0012</v>
          </cell>
          <cell r="M159" t="str">
            <v xml:space="preserve"> PROCTER &amp; GAMBLE</v>
          </cell>
          <cell r="N159" t="str">
            <v>Sandra Hermes</v>
          </cell>
          <cell r="O159" t="str">
            <v>MX063954</v>
          </cell>
          <cell r="P159" t="str">
            <v>Salvo 30th Anniversary Concept Test</v>
          </cell>
          <cell r="Q159" t="str">
            <v>LM</v>
          </cell>
          <cell r="R159" t="str">
            <v>AB</v>
          </cell>
          <cell r="S159" t="str">
            <v>CT</v>
          </cell>
          <cell r="T159" t="str">
            <v>HC</v>
          </cell>
          <cell r="U159" t="str">
            <v>LAVATRASTES</v>
          </cell>
          <cell r="V159" t="str">
            <v>CASA POR CASA</v>
          </cell>
          <cell r="X159" t="str">
            <v>DF</v>
          </cell>
          <cell r="AB159"/>
          <cell r="AD159">
            <v>300</v>
          </cell>
          <cell r="AG159">
            <v>300</v>
          </cell>
          <cell r="AL159">
            <v>300</v>
          </cell>
          <cell r="AO159">
            <v>39955</v>
          </cell>
          <cell r="AP159">
            <v>38855</v>
          </cell>
          <cell r="AQ159">
            <v>87000</v>
          </cell>
          <cell r="AU159">
            <v>1</v>
          </cell>
        </row>
        <row r="160">
          <cell r="A160">
            <v>156</v>
          </cell>
          <cell r="B160">
            <v>1</v>
          </cell>
          <cell r="D160" t="str">
            <v>D</v>
          </cell>
          <cell r="E160">
            <v>139</v>
          </cell>
          <cell r="F160" t="str">
            <v>proy</v>
          </cell>
          <cell r="G160">
            <v>6</v>
          </cell>
          <cell r="H160">
            <v>38798</v>
          </cell>
          <cell r="I160">
            <v>38800</v>
          </cell>
          <cell r="J160">
            <v>38852</v>
          </cell>
          <cell r="K160" t="str">
            <v>MIAU</v>
          </cell>
          <cell r="L160" t="str">
            <v>0035</v>
          </cell>
          <cell r="M160" t="str">
            <v>TNS NFO</v>
          </cell>
          <cell r="N160" t="str">
            <v>Kara Petty</v>
          </cell>
          <cell r="O160" t="str">
            <v>NA</v>
          </cell>
          <cell r="P160" t="str">
            <v>Cats Key Quaries</v>
          </cell>
          <cell r="Q160" t="str">
            <v>LM</v>
          </cell>
          <cell r="R160" t="str">
            <v>TBD</v>
          </cell>
          <cell r="S160" t="str">
            <v>OMNIBUS</v>
          </cell>
          <cell r="T160" t="str">
            <v>AB</v>
          </cell>
          <cell r="U160" t="str">
            <v>ALIMENTO MASCOTAS</v>
          </cell>
          <cell r="V160" t="str">
            <v>OMNIBUS</v>
          </cell>
          <cell r="X160" t="str">
            <v>Brasil</v>
          </cell>
          <cell r="AB160"/>
          <cell r="AD160">
            <v>1500</v>
          </cell>
          <cell r="AG160">
            <v>1500</v>
          </cell>
          <cell r="AK160">
            <v>1500</v>
          </cell>
          <cell r="AL160">
            <v>1500</v>
          </cell>
          <cell r="AM160">
            <v>38863</v>
          </cell>
          <cell r="AO160">
            <v>38873</v>
          </cell>
          <cell r="AR160">
            <v>6000</v>
          </cell>
          <cell r="AT160">
            <v>1000</v>
          </cell>
          <cell r="AU160">
            <v>1</v>
          </cell>
        </row>
        <row r="161">
          <cell r="A161">
            <v>157</v>
          </cell>
          <cell r="D161" t="str">
            <v>C</v>
          </cell>
          <cell r="E161">
            <v>140</v>
          </cell>
          <cell r="F161" t="str">
            <v>proy</v>
          </cell>
          <cell r="G161">
            <v>6</v>
          </cell>
          <cell r="H161">
            <v>38790</v>
          </cell>
          <cell r="I161">
            <v>38828</v>
          </cell>
          <cell r="J161">
            <v>38857</v>
          </cell>
          <cell r="K161" t="str">
            <v>NEMO 3</v>
          </cell>
          <cell r="M161" t="str">
            <v>PRIMER LTD</v>
          </cell>
          <cell r="N161" t="str">
            <v>Michael Deis</v>
          </cell>
          <cell r="O161" t="str">
            <v>NA</v>
          </cell>
          <cell r="P161" t="str">
            <v>Security Opinion Survey</v>
          </cell>
          <cell r="Q161" t="str">
            <v>LM</v>
          </cell>
          <cell r="R161" t="str">
            <v>TBD</v>
          </cell>
          <cell r="S161" t="str">
            <v>OPINION</v>
          </cell>
          <cell r="T161" t="str">
            <v>OTROS</v>
          </cell>
          <cell r="U161" t="str">
            <v>NA</v>
          </cell>
          <cell r="V161" t="str">
            <v>CASA POR CASA</v>
          </cell>
          <cell r="X161" t="str">
            <v>REP MEXICANA</v>
          </cell>
          <cell r="AB161"/>
          <cell r="AD161">
            <v>1000</v>
          </cell>
          <cell r="AG161">
            <v>1000</v>
          </cell>
          <cell r="AH161">
            <v>193</v>
          </cell>
          <cell r="AI161">
            <v>247</v>
          </cell>
          <cell r="AJ161">
            <v>561</v>
          </cell>
          <cell r="AL161">
            <v>1000</v>
          </cell>
          <cell r="AR161">
            <v>49067</v>
          </cell>
          <cell r="AU161">
            <v>1</v>
          </cell>
        </row>
        <row r="162">
          <cell r="A162">
            <v>158</v>
          </cell>
          <cell r="B162">
            <v>1</v>
          </cell>
          <cell r="D162" t="str">
            <v>T</v>
          </cell>
          <cell r="E162">
            <v>141</v>
          </cell>
          <cell r="F162" t="str">
            <v>proy</v>
          </cell>
          <cell r="G162">
            <v>2</v>
          </cell>
          <cell r="J162">
            <v>38845</v>
          </cell>
          <cell r="K162" t="str">
            <v xml:space="preserve">IMPSYS </v>
          </cell>
          <cell r="M162" t="str">
            <v>TNS NFO</v>
          </cell>
          <cell r="N162" t="str">
            <v>Denisse Stela/Rachel Rivera</v>
          </cell>
          <cell r="Q162" t="str">
            <v>LC/MJO</v>
          </cell>
          <cell r="R162" t="str">
            <v>AB</v>
          </cell>
          <cell r="S162" t="str">
            <v>IMPSYS</v>
          </cell>
          <cell r="T162" t="str">
            <v>FC</v>
          </cell>
          <cell r="U162" t="str">
            <v>VARIOS</v>
          </cell>
          <cell r="V162" t="str">
            <v>CASA POR CASA</v>
          </cell>
          <cell r="X162" t="str">
            <v>DF</v>
          </cell>
          <cell r="AB162"/>
          <cell r="AD162">
            <v>1000</v>
          </cell>
          <cell r="AG162">
            <v>1000</v>
          </cell>
          <cell r="AH162">
            <v>1000</v>
          </cell>
        </row>
        <row r="163">
          <cell r="A163">
            <v>159</v>
          </cell>
          <cell r="D163" t="str">
            <v>T</v>
          </cell>
          <cell r="E163">
            <v>142</v>
          </cell>
          <cell r="F163" t="str">
            <v>proy</v>
          </cell>
          <cell r="G163">
            <v>4</v>
          </cell>
          <cell r="H163">
            <v>38831</v>
          </cell>
          <cell r="I163">
            <v>38832</v>
          </cell>
          <cell r="J163">
            <v>38853</v>
          </cell>
          <cell r="K163" t="str">
            <v>MULTICATEGORY V</v>
          </cell>
          <cell r="L163" t="str">
            <v>0012</v>
          </cell>
          <cell r="M163" t="str">
            <v xml:space="preserve"> PROCTER &amp; GAMBLE</v>
          </cell>
          <cell r="N163" t="str">
            <v>RUBEN LEO</v>
          </cell>
          <cell r="O163" t="str">
            <v>MX064207</v>
          </cell>
          <cell r="P163" t="str">
            <v>MULTICATEGORY WAVE V</v>
          </cell>
          <cell r="Q163" t="str">
            <v>MEV/VP</v>
          </cell>
          <cell r="R163" t="str">
            <v>AV</v>
          </cell>
          <cell r="S163" t="str">
            <v>IN-STORE</v>
          </cell>
          <cell r="T163" t="str">
            <v>VARIAS</v>
          </cell>
          <cell r="U163" t="str">
            <v>VAARIOS</v>
          </cell>
          <cell r="V163" t="str">
            <v>ENTREVISTAS EN TIENDAS DE AUTOSERVICIO</v>
          </cell>
          <cell r="X163" t="str">
            <v>DF</v>
          </cell>
          <cell r="AB163"/>
          <cell r="AD163">
            <v>1250</v>
          </cell>
          <cell r="AG163">
            <v>1250</v>
          </cell>
          <cell r="AH163">
            <v>1250</v>
          </cell>
          <cell r="AM163">
            <v>38518</v>
          </cell>
          <cell r="AN163">
            <v>38883</v>
          </cell>
          <cell r="AO163">
            <v>38530</v>
          </cell>
          <cell r="AQ163">
            <v>307400</v>
          </cell>
          <cell r="AU163">
            <v>0.85</v>
          </cell>
          <cell r="AZ163" t="str">
            <v>Fecha inicial 2 de mayo, luego 8 de mayo, luego 15 de mayo y en este metimos la pata en campo faltaron 250 entrevistas en los controles</v>
          </cell>
        </row>
        <row r="164">
          <cell r="A164">
            <v>160</v>
          </cell>
          <cell r="B164">
            <v>1</v>
          </cell>
          <cell r="D164" t="str">
            <v>T</v>
          </cell>
          <cell r="E164">
            <v>143</v>
          </cell>
          <cell r="F164" t="str">
            <v>proy</v>
          </cell>
          <cell r="G164">
            <v>6</v>
          </cell>
          <cell r="H164">
            <v>38825</v>
          </cell>
          <cell r="I164">
            <v>38826</v>
          </cell>
          <cell r="J164">
            <v>38834</v>
          </cell>
          <cell r="K164" t="str">
            <v>RIBBON</v>
          </cell>
          <cell r="L164" t="str">
            <v>0012</v>
          </cell>
          <cell r="M164" t="str">
            <v xml:space="preserve"> PROCTER &amp; GAMBLE</v>
          </cell>
          <cell r="N164" t="str">
            <v>Sandra Hermes</v>
          </cell>
          <cell r="O164" t="str">
            <v>MX063760</v>
          </cell>
          <cell r="P164" t="str">
            <v xml:space="preserve">Salvo Package Test </v>
          </cell>
          <cell r="Q164" t="str">
            <v>LM</v>
          </cell>
          <cell r="R164" t="str">
            <v>TBD</v>
          </cell>
          <cell r="S164" t="str">
            <v>SHELF TEST</v>
          </cell>
          <cell r="T164" t="str">
            <v>HC</v>
          </cell>
          <cell r="U164" t="str">
            <v>LAVATRASTES</v>
          </cell>
          <cell r="V164" t="str">
            <v>INTERNET</v>
          </cell>
          <cell r="X164" t="str">
            <v>DF</v>
          </cell>
          <cell r="AB164"/>
          <cell r="AD164">
            <v>200</v>
          </cell>
          <cell r="AG164">
            <v>200</v>
          </cell>
          <cell r="AH164">
            <v>200</v>
          </cell>
          <cell r="AL164">
            <v>200</v>
          </cell>
          <cell r="AM164">
            <v>38841</v>
          </cell>
          <cell r="AO164">
            <v>39951</v>
          </cell>
          <cell r="AP164">
            <v>39949</v>
          </cell>
          <cell r="AQ164">
            <v>77000</v>
          </cell>
          <cell r="AU164">
            <v>1</v>
          </cell>
        </row>
        <row r="165">
          <cell r="A165">
            <v>161</v>
          </cell>
          <cell r="D165" t="str">
            <v>T</v>
          </cell>
          <cell r="E165">
            <v>144</v>
          </cell>
          <cell r="F165" t="str">
            <v>proy</v>
          </cell>
          <cell r="G165">
            <v>6</v>
          </cell>
          <cell r="H165">
            <v>38870</v>
          </cell>
          <cell r="I165">
            <v>38876</v>
          </cell>
          <cell r="J165">
            <v>38894</v>
          </cell>
          <cell r="K165" t="str">
            <v>NOTICEABILITY</v>
          </cell>
          <cell r="L165" t="str">
            <v>0012</v>
          </cell>
          <cell r="M165" t="str">
            <v xml:space="preserve"> PROCTER &amp; GAMBLE</v>
          </cell>
          <cell r="N165" t="str">
            <v>RUBEN LEO</v>
          </cell>
          <cell r="O165" t="str">
            <v>MX064875</v>
          </cell>
          <cell r="P165" t="str">
            <v>in-store noticeability test wave 11</v>
          </cell>
          <cell r="Q165" t="str">
            <v>MEV/AA</v>
          </cell>
          <cell r="R165" t="str">
            <v>AA</v>
          </cell>
          <cell r="S165" t="str">
            <v>OTRO</v>
          </cell>
          <cell r="T165" t="str">
            <v>VARIAS</v>
          </cell>
          <cell r="U165" t="str">
            <v>VARIOS</v>
          </cell>
          <cell r="V165" t="str">
            <v>ENTREVISTAS EN CLT</v>
          </cell>
          <cell r="AB165"/>
          <cell r="AD165">
            <v>850</v>
          </cell>
          <cell r="AG165">
            <v>850</v>
          </cell>
          <cell r="AH165">
            <v>850</v>
          </cell>
          <cell r="AM165">
            <v>38913</v>
          </cell>
          <cell r="AO165">
            <v>38930</v>
          </cell>
          <cell r="AR165">
            <v>411500</v>
          </cell>
          <cell r="AU165">
            <v>0.85</v>
          </cell>
          <cell r="AZ165" t="str">
            <v>En este no se hace descuento ya que el margen de utilidad es del 15% debido a sus chillidos. Su fecha de inicio era el 15 de mayo y comenzó hasta el 26 de junio</v>
          </cell>
        </row>
        <row r="166">
          <cell r="A166">
            <v>162</v>
          </cell>
          <cell r="D166" t="str">
            <v>A</v>
          </cell>
          <cell r="E166">
            <v>145</v>
          </cell>
          <cell r="F166" t="str">
            <v>proy</v>
          </cell>
          <cell r="G166">
            <v>6</v>
          </cell>
          <cell r="H166" t="str">
            <v>ENERO</v>
          </cell>
          <cell r="I166">
            <v>38838</v>
          </cell>
          <cell r="J166">
            <v>38852</v>
          </cell>
          <cell r="K166" t="str">
            <v>CENTROAMERICA</v>
          </cell>
          <cell r="L166" t="str">
            <v>0012</v>
          </cell>
          <cell r="M166" t="str">
            <v xml:space="preserve"> PROCTER &amp; GAMBLE</v>
          </cell>
          <cell r="N166" t="str">
            <v>Efraín García</v>
          </cell>
          <cell r="Q166" t="str">
            <v>IP</v>
          </cell>
          <cell r="R166" t="str">
            <v>EB</v>
          </cell>
          <cell r="S166" t="str">
            <v>AUDITORIA</v>
          </cell>
          <cell r="T166" t="str">
            <v>BC</v>
          </cell>
          <cell r="U166" t="str">
            <v>VARIOS</v>
          </cell>
          <cell r="V166" t="str">
            <v>AUTOSERV</v>
          </cell>
          <cell r="X166" t="str">
            <v>GUAT Y CR</v>
          </cell>
          <cell r="AB166"/>
          <cell r="AD166">
            <v>240</v>
          </cell>
          <cell r="AG166">
            <v>240</v>
          </cell>
          <cell r="AM166">
            <v>38888</v>
          </cell>
          <cell r="AN166">
            <v>38888</v>
          </cell>
          <cell r="AO166">
            <v>38890</v>
          </cell>
          <cell r="AP166">
            <v>38890</v>
          </cell>
          <cell r="AQ166">
            <v>1</v>
          </cell>
          <cell r="AU166">
            <v>0</v>
          </cell>
        </row>
        <row r="167">
          <cell r="A167">
            <v>163</v>
          </cell>
          <cell r="B167">
            <v>1</v>
          </cell>
          <cell r="D167" t="str">
            <v>K</v>
          </cell>
          <cell r="E167">
            <v>146</v>
          </cell>
          <cell r="F167" t="str">
            <v>proy</v>
          </cell>
          <cell r="G167">
            <v>6</v>
          </cell>
          <cell r="H167">
            <v>38833</v>
          </cell>
          <cell r="I167">
            <v>38840</v>
          </cell>
          <cell r="J167">
            <v>38855</v>
          </cell>
          <cell r="K167" t="str">
            <v>ERNESTO VE</v>
          </cell>
          <cell r="L167" t="str">
            <v>0012</v>
          </cell>
          <cell r="M167" t="str">
            <v xml:space="preserve"> PROCTER &amp; GAMBLE</v>
          </cell>
          <cell r="N167" t="str">
            <v>Fábio Prezoto</v>
          </cell>
          <cell r="O167" t="str">
            <v>VE064040</v>
          </cell>
          <cell r="P167" t="str">
            <v>Orion &amp; Ernesto CT Venezuela</v>
          </cell>
          <cell r="Q167" t="str">
            <v>MJO</v>
          </cell>
          <cell r="R167" t="str">
            <v>MG</v>
          </cell>
          <cell r="S167" t="str">
            <v>CONCEPT</v>
          </cell>
          <cell r="T167" t="str">
            <v>FC</v>
          </cell>
          <cell r="U167" t="str">
            <v>DETERGENTE</v>
          </cell>
          <cell r="V167" t="str">
            <v>CASA POR CASA</v>
          </cell>
          <cell r="X167" t="str">
            <v>VENEZUELA</v>
          </cell>
          <cell r="AB167"/>
          <cell r="AD167">
            <v>660</v>
          </cell>
          <cell r="AG167">
            <v>660</v>
          </cell>
          <cell r="AK167">
            <v>660</v>
          </cell>
          <cell r="AM167">
            <v>38870</v>
          </cell>
          <cell r="AN167">
            <v>38872</v>
          </cell>
          <cell r="AO167">
            <v>38894</v>
          </cell>
          <cell r="AP167">
            <v>38895</v>
          </cell>
          <cell r="AR167">
            <v>19000</v>
          </cell>
          <cell r="AU167">
            <v>0.5</v>
          </cell>
        </row>
        <row r="168">
          <cell r="A168">
            <v>164</v>
          </cell>
          <cell r="D168" t="str">
            <v>T</v>
          </cell>
          <cell r="E168">
            <v>147</v>
          </cell>
          <cell r="F168" t="str">
            <v>proy</v>
          </cell>
          <cell r="G168">
            <v>6</v>
          </cell>
          <cell r="H168">
            <v>38813</v>
          </cell>
          <cell r="I168">
            <v>38832</v>
          </cell>
          <cell r="J168">
            <v>38839</v>
          </cell>
          <cell r="K168" t="str">
            <v>LADATEL II</v>
          </cell>
          <cell r="L168" t="str">
            <v>0012</v>
          </cell>
          <cell r="M168" t="str">
            <v xml:space="preserve"> PROCTER &amp; GAMBLE</v>
          </cell>
          <cell r="N168" t="str">
            <v>Luz María Suárez</v>
          </cell>
          <cell r="Q168" t="str">
            <v>PG</v>
          </cell>
          <cell r="S168" t="str">
            <v>SPIT</v>
          </cell>
          <cell r="T168" t="str">
            <v>BC</v>
          </cell>
          <cell r="U168" t="str">
            <v>SHAMPOO</v>
          </cell>
          <cell r="V168" t="str">
            <v>ESTABLECIMIENTOS</v>
          </cell>
          <cell r="X168" t="str">
            <v>DF, MTY</v>
          </cell>
          <cell r="AB168"/>
          <cell r="AD168">
            <v>1200</v>
          </cell>
          <cell r="AE168">
            <v>400</v>
          </cell>
          <cell r="AG168">
            <v>1600</v>
          </cell>
          <cell r="AH168">
            <v>1600</v>
          </cell>
          <cell r="AQ168">
            <v>220805</v>
          </cell>
        </row>
        <row r="169">
          <cell r="A169">
            <v>165</v>
          </cell>
          <cell r="D169" t="str">
            <v>C</v>
          </cell>
          <cell r="E169">
            <v>148</v>
          </cell>
          <cell r="F169" t="str">
            <v>proy</v>
          </cell>
          <cell r="G169">
            <v>6</v>
          </cell>
          <cell r="H169">
            <v>38832</v>
          </cell>
          <cell r="I169">
            <v>38832</v>
          </cell>
          <cell r="J169">
            <v>38834</v>
          </cell>
          <cell r="K169" t="str">
            <v>ETIQUETA</v>
          </cell>
          <cell r="M169" t="str">
            <v>CADBURY</v>
          </cell>
          <cell r="N169" t="str">
            <v>RAYMUNDO GONZALEZ</v>
          </cell>
          <cell r="Q169" t="str">
            <v>IP</v>
          </cell>
          <cell r="R169" t="str">
            <v>JC</v>
          </cell>
          <cell r="S169" t="str">
            <v>ETIQUETA</v>
          </cell>
          <cell r="T169" t="str">
            <v>AB</v>
          </cell>
          <cell r="U169" t="str">
            <v>JUGOS</v>
          </cell>
          <cell r="V169" t="str">
            <v>CASA POR CASA</v>
          </cell>
          <cell r="X169" t="str">
            <v>PUERTO RICO</v>
          </cell>
          <cell r="AB169"/>
          <cell r="AD169">
            <v>100</v>
          </cell>
          <cell r="AK169">
            <v>100</v>
          </cell>
          <cell r="AM169">
            <v>38838</v>
          </cell>
          <cell r="AN169">
            <v>38838</v>
          </cell>
          <cell r="AO169">
            <v>38841</v>
          </cell>
          <cell r="AP169">
            <v>38841</v>
          </cell>
          <cell r="AR169">
            <v>9550</v>
          </cell>
          <cell r="AT169">
            <v>3400</v>
          </cell>
          <cell r="AU169">
            <v>1</v>
          </cell>
        </row>
        <row r="170">
          <cell r="A170">
            <v>166</v>
          </cell>
          <cell r="D170" t="str">
            <v>T</v>
          </cell>
          <cell r="E170">
            <v>149</v>
          </cell>
          <cell r="F170" t="str">
            <v>proy</v>
          </cell>
          <cell r="G170">
            <v>6</v>
          </cell>
          <cell r="H170">
            <v>38832</v>
          </cell>
          <cell r="I170">
            <v>38832</v>
          </cell>
          <cell r="J170">
            <v>38852</v>
          </cell>
          <cell r="K170" t="str">
            <v>SOAC 9A VUELTA</v>
          </cell>
          <cell r="L170" t="str">
            <v>0012</v>
          </cell>
          <cell r="M170" t="str">
            <v xml:space="preserve"> PROCTER &amp; GAMBLE</v>
          </cell>
          <cell r="N170" t="str">
            <v>Eneth Arenas</v>
          </cell>
          <cell r="Q170" t="str">
            <v>PG</v>
          </cell>
          <cell r="R170" t="str">
            <v>MG</v>
          </cell>
          <cell r="S170" t="str">
            <v>SAMPLING EFFECTIVENESS</v>
          </cell>
          <cell r="T170" t="str">
            <v>VARIAS</v>
          </cell>
          <cell r="U170" t="str">
            <v>VARIOS</v>
          </cell>
          <cell r="V170" t="str">
            <v>TENDEROS</v>
          </cell>
          <cell r="X170" t="str">
            <v>DF,MTY,GDL,PUEBLA</v>
          </cell>
          <cell r="AB170"/>
          <cell r="AG170">
            <v>700</v>
          </cell>
          <cell r="AH170">
            <v>620</v>
          </cell>
          <cell r="AI170">
            <v>80</v>
          </cell>
          <cell r="AQ170">
            <v>98042</v>
          </cell>
        </row>
        <row r="171">
          <cell r="A171">
            <v>167</v>
          </cell>
          <cell r="D171" t="str">
            <v>A</v>
          </cell>
          <cell r="E171">
            <v>150</v>
          </cell>
          <cell r="F171" t="str">
            <v>proy</v>
          </cell>
          <cell r="G171">
            <v>6</v>
          </cell>
          <cell r="H171">
            <v>38832</v>
          </cell>
          <cell r="I171">
            <v>38832</v>
          </cell>
          <cell r="J171">
            <v>38839</v>
          </cell>
          <cell r="K171" t="str">
            <v>OLD&amp;SECRET</v>
          </cell>
          <cell r="L171" t="str">
            <v>0012</v>
          </cell>
          <cell r="M171" t="str">
            <v xml:space="preserve"> PROCTER &amp; GAMBLE</v>
          </cell>
          <cell r="N171" t="str">
            <v>Arturo García</v>
          </cell>
          <cell r="Q171" t="str">
            <v>PG</v>
          </cell>
          <cell r="S171" t="str">
            <v>AUDITORIA</v>
          </cell>
          <cell r="T171" t="str">
            <v>BC</v>
          </cell>
          <cell r="U171" t="str">
            <v>DESODORANTE</v>
          </cell>
          <cell r="V171" t="str">
            <v>AUTOSERV</v>
          </cell>
          <cell r="X171" t="str">
            <v>DF,MTY,HER,CUL,GDL,TAM,PUE,TIJ,LEON,CHIH</v>
          </cell>
          <cell r="AB171"/>
          <cell r="AG171">
            <v>432</v>
          </cell>
          <cell r="AH171">
            <v>240</v>
          </cell>
          <cell r="AI171">
            <v>192</v>
          </cell>
          <cell r="AM171">
            <v>38893</v>
          </cell>
          <cell r="AO171">
            <v>38895</v>
          </cell>
          <cell r="AQ171">
            <v>80144</v>
          </cell>
        </row>
        <row r="172">
          <cell r="A172">
            <v>168</v>
          </cell>
          <cell r="D172" t="str">
            <v>K</v>
          </cell>
          <cell r="E172">
            <v>151</v>
          </cell>
          <cell r="F172" t="str">
            <v>proy</v>
          </cell>
          <cell r="G172">
            <v>6</v>
          </cell>
          <cell r="H172">
            <v>38856</v>
          </cell>
          <cell r="I172">
            <v>38856</v>
          </cell>
          <cell r="J172">
            <v>38857</v>
          </cell>
          <cell r="K172" t="str">
            <v>CASITA</v>
          </cell>
          <cell r="L172" t="str">
            <v>0012</v>
          </cell>
          <cell r="M172" t="str">
            <v xml:space="preserve"> PROCTER &amp; GAMBLE</v>
          </cell>
          <cell r="N172" t="str">
            <v>Pilar González/Eduardo Amurrio</v>
          </cell>
          <cell r="O172" t="str">
            <v>GT062949</v>
          </cell>
          <cell r="P172" t="str">
            <v>GOLDEN STORE VISILITY PLAN: CASITAS CACM</v>
          </cell>
          <cell r="Q172" t="str">
            <v>MEV</v>
          </cell>
          <cell r="R172" t="str">
            <v>OB</v>
          </cell>
          <cell r="S172" t="str">
            <v>OTRO</v>
          </cell>
          <cell r="T172" t="str">
            <v>VARIAS</v>
          </cell>
          <cell r="U172" t="str">
            <v>VARIOS</v>
          </cell>
          <cell r="V172" t="str">
            <v>CASA POR CAS</v>
          </cell>
          <cell r="X172" t="str">
            <v>GT</v>
          </cell>
          <cell r="AB172"/>
          <cell r="AD172">
            <v>600</v>
          </cell>
          <cell r="AG172">
            <v>600</v>
          </cell>
          <cell r="AK172">
            <v>600</v>
          </cell>
          <cell r="AM172" t="str">
            <v>7&amp;06/06</v>
          </cell>
          <cell r="AN172">
            <v>38875</v>
          </cell>
          <cell r="AO172">
            <v>38891</v>
          </cell>
          <cell r="AP172">
            <v>38891</v>
          </cell>
          <cell r="AR172">
            <v>8000</v>
          </cell>
          <cell r="AU172">
            <v>1</v>
          </cell>
        </row>
        <row r="173">
          <cell r="A173">
            <v>169</v>
          </cell>
          <cell r="D173" t="str">
            <v>A</v>
          </cell>
          <cell r="E173">
            <v>152</v>
          </cell>
          <cell r="F173" t="str">
            <v>proy</v>
          </cell>
          <cell r="G173">
            <v>6</v>
          </cell>
          <cell r="H173">
            <v>38814</v>
          </cell>
          <cell r="I173">
            <v>38831</v>
          </cell>
          <cell r="J173">
            <v>38840</v>
          </cell>
          <cell r="K173" t="str">
            <v>A TU LADO</v>
          </cell>
          <cell r="L173" t="str">
            <v>0012</v>
          </cell>
          <cell r="M173" t="str">
            <v xml:space="preserve"> PROCTER &amp; GAMBLE</v>
          </cell>
          <cell r="N173" t="str">
            <v>Eneth Arenas</v>
          </cell>
          <cell r="Q173" t="str">
            <v>PG</v>
          </cell>
          <cell r="S173" t="str">
            <v>AUDITORIA</v>
          </cell>
          <cell r="T173" t="str">
            <v>VARIOS</v>
          </cell>
          <cell r="U173" t="str">
            <v>VARIOS</v>
          </cell>
          <cell r="V173" t="str">
            <v>TEL-SOMB-ESTAB</v>
          </cell>
          <cell r="X173" t="str">
            <v>DF,GDL</v>
          </cell>
          <cell r="AB173"/>
          <cell r="AG173" t="str">
            <v>S/D</v>
          </cell>
          <cell r="AQ173">
            <v>45712</v>
          </cell>
        </row>
        <row r="174">
          <cell r="A174">
            <v>170</v>
          </cell>
          <cell r="B174">
            <v>1</v>
          </cell>
          <cell r="D174" t="str">
            <v>C</v>
          </cell>
          <cell r="E174">
            <v>153</v>
          </cell>
          <cell r="F174" t="str">
            <v>proy</v>
          </cell>
          <cell r="G174">
            <v>6</v>
          </cell>
          <cell r="H174">
            <v>38830</v>
          </cell>
          <cell r="I174">
            <v>38831</v>
          </cell>
          <cell r="J174">
            <v>38854</v>
          </cell>
          <cell r="K174" t="str">
            <v>TRACKING II</v>
          </cell>
          <cell r="M174" t="str">
            <v>CADBURY</v>
          </cell>
          <cell r="N174" t="str">
            <v>RAYMUNDO GONZALEZ</v>
          </cell>
          <cell r="Q174" t="str">
            <v>IP</v>
          </cell>
          <cell r="R174" t="str">
            <v>JC</v>
          </cell>
          <cell r="S174" t="str">
            <v>MARKETWHYS</v>
          </cell>
          <cell r="T174" t="str">
            <v>AB</v>
          </cell>
          <cell r="U174" t="str">
            <v>VARIOS</v>
          </cell>
          <cell r="V174" t="str">
            <v>CASA POR CASA</v>
          </cell>
          <cell r="X174" t="str">
            <v>DF, GDL, LEON, TIJUANA, HERMOSILLO, VERACRUZ, MERIDA</v>
          </cell>
          <cell r="AB174"/>
          <cell r="AD174">
            <v>370</v>
          </cell>
          <cell r="AE174">
            <v>370</v>
          </cell>
          <cell r="AF174">
            <v>370</v>
          </cell>
          <cell r="AG174">
            <v>2220</v>
          </cell>
          <cell r="AH174">
            <v>1354</v>
          </cell>
          <cell r="AI174">
            <v>866</v>
          </cell>
          <cell r="AM174">
            <v>39021</v>
          </cell>
          <cell r="AN174">
            <v>39021</v>
          </cell>
          <cell r="AO174">
            <v>39090</v>
          </cell>
          <cell r="AP174">
            <v>39090</v>
          </cell>
          <cell r="AQ174">
            <v>640000</v>
          </cell>
          <cell r="AU174">
            <v>1</v>
          </cell>
        </row>
        <row r="175">
          <cell r="A175">
            <v>171</v>
          </cell>
          <cell r="D175" t="str">
            <v>T</v>
          </cell>
          <cell r="E175">
            <v>154</v>
          </cell>
          <cell r="F175" t="str">
            <v>proy</v>
          </cell>
          <cell r="G175">
            <v>7</v>
          </cell>
          <cell r="H175">
            <v>38824</v>
          </cell>
          <cell r="I175">
            <v>38839</v>
          </cell>
          <cell r="J175" t="str">
            <v>TBD</v>
          </cell>
          <cell r="K175" t="str">
            <v>AUTOMATICA</v>
          </cell>
          <cell r="L175" t="str">
            <v>0012</v>
          </cell>
          <cell r="M175" t="str">
            <v xml:space="preserve"> PROCTER &amp; GAMBLE</v>
          </cell>
          <cell r="N175" t="str">
            <v>Francisco Sivira</v>
          </cell>
          <cell r="P175" t="str">
            <v>In depth AWM Laundry Habits &amp; Practices</v>
          </cell>
          <cell r="Q175" t="str">
            <v>MJO</v>
          </cell>
          <cell r="R175" t="str">
            <v>GC</v>
          </cell>
          <cell r="S175" t="str">
            <v>OTROS</v>
          </cell>
          <cell r="T175" t="str">
            <v>FC</v>
          </cell>
          <cell r="U175" t="str">
            <v>SUAVIZANTE</v>
          </cell>
          <cell r="V175" t="str">
            <v>CASA POR CASA</v>
          </cell>
          <cell r="X175" t="str">
            <v>DF</v>
          </cell>
          <cell r="AB175"/>
          <cell r="AD175">
            <v>140</v>
          </cell>
          <cell r="AG175">
            <v>140</v>
          </cell>
          <cell r="AH175">
            <v>140</v>
          </cell>
          <cell r="AM175" t="str">
            <v>NA</v>
          </cell>
          <cell r="AN175" t="str">
            <v>NA</v>
          </cell>
          <cell r="AO175" t="str">
            <v>NA</v>
          </cell>
          <cell r="AP175" t="str">
            <v>NA</v>
          </cell>
          <cell r="AR175">
            <v>15563</v>
          </cell>
          <cell r="AU175">
            <v>0</v>
          </cell>
        </row>
        <row r="176">
          <cell r="A176">
            <v>172</v>
          </cell>
          <cell r="D176" t="str">
            <v>T</v>
          </cell>
          <cell r="E176">
            <v>155</v>
          </cell>
          <cell r="F176" t="str">
            <v>proy</v>
          </cell>
          <cell r="G176">
            <v>7</v>
          </cell>
          <cell r="H176">
            <v>38828</v>
          </cell>
          <cell r="I176">
            <v>38839</v>
          </cell>
          <cell r="J176">
            <v>38849</v>
          </cell>
          <cell r="K176" t="str">
            <v>KIT</v>
          </cell>
          <cell r="L176" t="str">
            <v>0012</v>
          </cell>
          <cell r="M176" t="str">
            <v xml:space="preserve"> PROCTER &amp; GAMBLE</v>
          </cell>
          <cell r="N176" t="str">
            <v>Francisco Sivira</v>
          </cell>
          <cell r="P176" t="str">
            <v xml:space="preserve">Assessment of DSR in Mabe/Easy AWM </v>
          </cell>
          <cell r="Q176" t="str">
            <v>MJO</v>
          </cell>
          <cell r="R176" t="str">
            <v>MG</v>
          </cell>
          <cell r="S176" t="str">
            <v>OTROS</v>
          </cell>
          <cell r="T176" t="str">
            <v>FC</v>
          </cell>
          <cell r="U176" t="str">
            <v>SUAVIZANTE</v>
          </cell>
          <cell r="V176" t="str">
            <v>TELEFONICO</v>
          </cell>
          <cell r="X176" t="str">
            <v>DF</v>
          </cell>
          <cell r="AB176"/>
          <cell r="AD176">
            <v>100</v>
          </cell>
          <cell r="AG176">
            <v>100</v>
          </cell>
          <cell r="AH176">
            <v>100</v>
          </cell>
          <cell r="AM176" t="str">
            <v>NA</v>
          </cell>
          <cell r="AN176" t="str">
            <v>NA</v>
          </cell>
          <cell r="AO176" t="str">
            <v>NA</v>
          </cell>
          <cell r="AP176" t="str">
            <v>NA</v>
          </cell>
          <cell r="AR176">
            <v>3890</v>
          </cell>
          <cell r="AU176">
            <v>0</v>
          </cell>
        </row>
        <row r="177">
          <cell r="A177">
            <v>173</v>
          </cell>
          <cell r="D177" t="str">
            <v>T</v>
          </cell>
          <cell r="E177">
            <v>156</v>
          </cell>
          <cell r="F177" t="str">
            <v>proy</v>
          </cell>
          <cell r="G177">
            <v>6</v>
          </cell>
          <cell r="H177">
            <v>38829</v>
          </cell>
          <cell r="I177">
            <v>38839</v>
          </cell>
          <cell r="J177">
            <v>38849</v>
          </cell>
          <cell r="K177" t="str">
            <v>PARTNERS</v>
          </cell>
          <cell r="L177" t="str">
            <v>0012</v>
          </cell>
          <cell r="M177" t="str">
            <v xml:space="preserve"> PROCTER &amp; GAMBLE</v>
          </cell>
          <cell r="N177" t="str">
            <v>Francisco Sivira</v>
          </cell>
          <cell r="P177" t="str">
            <v>DSR/Mabe Partnership</v>
          </cell>
          <cell r="Q177" t="str">
            <v>MJO</v>
          </cell>
          <cell r="R177" t="str">
            <v>AB</v>
          </cell>
          <cell r="S177" t="str">
            <v>OTROS</v>
          </cell>
          <cell r="T177" t="str">
            <v>FC</v>
          </cell>
          <cell r="U177" t="str">
            <v>SUAVIZANTE</v>
          </cell>
          <cell r="V177" t="str">
            <v>CASA POR CASA</v>
          </cell>
          <cell r="X177" t="str">
            <v>DF,GDL,MTY</v>
          </cell>
          <cell r="AB177"/>
          <cell r="AD177">
            <v>200</v>
          </cell>
          <cell r="AG177">
            <v>200</v>
          </cell>
          <cell r="AH177">
            <v>200</v>
          </cell>
          <cell r="AM177">
            <v>38954</v>
          </cell>
          <cell r="AN177" t="str">
            <v>TBD</v>
          </cell>
          <cell r="AO177">
            <v>38966</v>
          </cell>
          <cell r="AP177" t="str">
            <v>TBD</v>
          </cell>
          <cell r="AR177">
            <v>7705</v>
          </cell>
          <cell r="AU177">
            <v>0</v>
          </cell>
        </row>
        <row r="178">
          <cell r="A178">
            <v>174</v>
          </cell>
          <cell r="D178" t="str">
            <v>F</v>
          </cell>
          <cell r="E178">
            <v>157</v>
          </cell>
          <cell r="F178" t="str">
            <v>proy</v>
          </cell>
          <cell r="G178">
            <v>6</v>
          </cell>
          <cell r="H178">
            <v>38835</v>
          </cell>
          <cell r="I178">
            <v>38840</v>
          </cell>
          <cell r="J178">
            <v>38848</v>
          </cell>
          <cell r="K178" t="str">
            <v>Unidad</v>
          </cell>
          <cell r="M178" t="str">
            <v>PiSA Farmacéutica</v>
          </cell>
          <cell r="N178" t="str">
            <v>Dirk Feldhaus</v>
          </cell>
          <cell r="O178" t="str">
            <v>NA</v>
          </cell>
          <cell r="P178" t="str">
            <v>NA</v>
          </cell>
          <cell r="Q178" t="str">
            <v>LC</v>
          </cell>
          <cell r="R178" t="str">
            <v>NA</v>
          </cell>
          <cell r="S178" t="str">
            <v>CONCEPT</v>
          </cell>
          <cell r="T178" t="str">
            <v>HC</v>
          </cell>
          <cell r="U178" t="str">
            <v>MEDICAMENTO</v>
          </cell>
          <cell r="V178" t="str">
            <v>Pre -Reclutamiento</v>
          </cell>
          <cell r="W178" t="str">
            <v>Focus groups</v>
          </cell>
          <cell r="X178" t="str">
            <v>DF Y MTY</v>
          </cell>
          <cell r="AB178"/>
          <cell r="AD178">
            <v>2</v>
          </cell>
          <cell r="AG178">
            <v>2</v>
          </cell>
          <cell r="AH178">
            <v>2</v>
          </cell>
          <cell r="AM178">
            <v>38853</v>
          </cell>
          <cell r="AN178">
            <v>38853</v>
          </cell>
          <cell r="AO178">
            <v>38860</v>
          </cell>
          <cell r="AP178">
            <v>38860</v>
          </cell>
          <cell r="AQ178">
            <v>73100</v>
          </cell>
          <cell r="AU178">
            <v>1</v>
          </cell>
        </row>
        <row r="179">
          <cell r="A179">
            <v>175</v>
          </cell>
          <cell r="D179" t="str">
            <v>A</v>
          </cell>
          <cell r="E179">
            <v>158</v>
          </cell>
          <cell r="F179" t="str">
            <v>proy</v>
          </cell>
          <cell r="G179">
            <v>6</v>
          </cell>
          <cell r="I179">
            <v>38842</v>
          </cell>
          <cell r="J179">
            <v>38949</v>
          </cell>
          <cell r="K179" t="str">
            <v>ROLLO CHARMIN</v>
          </cell>
          <cell r="L179" t="str">
            <v>0012</v>
          </cell>
          <cell r="M179" t="str">
            <v xml:space="preserve"> PROCTER &amp; GAMBLE</v>
          </cell>
          <cell r="N179" t="str">
            <v>Marina Cervantes</v>
          </cell>
          <cell r="Q179" t="str">
            <v>PG</v>
          </cell>
          <cell r="R179" t="str">
            <v>MG</v>
          </cell>
          <cell r="AB179"/>
          <cell r="AQ179">
            <v>159360</v>
          </cell>
        </row>
        <row r="180">
          <cell r="A180">
            <v>176</v>
          </cell>
          <cell r="D180" t="str">
            <v>A</v>
          </cell>
          <cell r="E180">
            <v>159</v>
          </cell>
          <cell r="F180" t="str">
            <v>proy</v>
          </cell>
          <cell r="G180">
            <v>6</v>
          </cell>
          <cell r="I180">
            <v>39204</v>
          </cell>
          <cell r="J180">
            <v>39207</v>
          </cell>
          <cell r="K180" t="str">
            <v>REGGEATON ALWAYS</v>
          </cell>
          <cell r="L180" t="str">
            <v>0012</v>
          </cell>
          <cell r="M180" t="str">
            <v xml:space="preserve"> PROCTER &amp; GAMBLE</v>
          </cell>
          <cell r="N180" t="str">
            <v>Marina Cervantes</v>
          </cell>
          <cell r="Q180" t="str">
            <v>PG</v>
          </cell>
          <cell r="S180" t="str">
            <v>AUDIPROM</v>
          </cell>
          <cell r="T180" t="str">
            <v>CON-CUI</v>
          </cell>
          <cell r="U180" t="str">
            <v>varios</v>
          </cell>
          <cell r="AB180"/>
          <cell r="AG180">
            <v>350</v>
          </cell>
          <cell r="AM180">
            <v>39241</v>
          </cell>
          <cell r="AO180">
            <v>39243</v>
          </cell>
          <cell r="AQ180">
            <v>76748</v>
          </cell>
        </row>
        <row r="181">
          <cell r="A181">
            <v>177</v>
          </cell>
          <cell r="D181" t="str">
            <v>F</v>
          </cell>
          <cell r="E181">
            <v>160</v>
          </cell>
          <cell r="F181" t="str">
            <v>proy</v>
          </cell>
          <cell r="G181">
            <v>6</v>
          </cell>
          <cell r="H181">
            <v>38839</v>
          </cell>
          <cell r="I181">
            <v>38842</v>
          </cell>
          <cell r="J181">
            <v>38853</v>
          </cell>
          <cell r="K181" t="str">
            <v>CONTACTO AGUA</v>
          </cell>
          <cell r="L181">
            <v>84</v>
          </cell>
          <cell r="M181" t="str">
            <v>MPG</v>
          </cell>
          <cell r="N181" t="str">
            <v>ARCHIE DENEKEN</v>
          </cell>
          <cell r="O181" t="str">
            <v>NA</v>
          </cell>
          <cell r="P181" t="str">
            <v>NA</v>
          </cell>
          <cell r="Q181" t="str">
            <v>LC</v>
          </cell>
          <cell r="R181" t="str">
            <v>NA</v>
          </cell>
          <cell r="S181" t="str">
            <v>OTROS</v>
          </cell>
          <cell r="T181" t="str">
            <v>AB</v>
          </cell>
          <cell r="U181" t="str">
            <v>AGUA</v>
          </cell>
          <cell r="V181" t="str">
            <v>Pre -Reclutamiento</v>
          </cell>
          <cell r="W181" t="str">
            <v>Focus groups</v>
          </cell>
          <cell r="X181" t="str">
            <v>DF</v>
          </cell>
          <cell r="AB181"/>
          <cell r="AD181">
            <v>4</v>
          </cell>
          <cell r="AG181">
            <v>4</v>
          </cell>
          <cell r="AH181">
            <v>4</v>
          </cell>
          <cell r="AM181">
            <v>38859</v>
          </cell>
          <cell r="AN181">
            <v>38859</v>
          </cell>
          <cell r="AO181">
            <v>38863</v>
          </cell>
          <cell r="AP181">
            <v>38866</v>
          </cell>
          <cell r="AQ181">
            <v>108000</v>
          </cell>
          <cell r="AU181">
            <v>1</v>
          </cell>
        </row>
        <row r="182">
          <cell r="A182">
            <v>178</v>
          </cell>
          <cell r="D182" t="str">
            <v>T</v>
          </cell>
          <cell r="E182">
            <v>161</v>
          </cell>
          <cell r="F182" t="str">
            <v>proy</v>
          </cell>
          <cell r="G182">
            <v>6</v>
          </cell>
          <cell r="I182">
            <v>38845</v>
          </cell>
          <cell r="J182">
            <v>38849</v>
          </cell>
          <cell r="K182" t="str">
            <v>AGUAS</v>
          </cell>
          <cell r="M182" t="str">
            <v>MPG</v>
          </cell>
          <cell r="N182" t="str">
            <v>ARCHIE DENEKEN</v>
          </cell>
          <cell r="Q182" t="str">
            <v>LB</v>
          </cell>
          <cell r="R182" t="str">
            <v>OB</v>
          </cell>
          <cell r="S182" t="str">
            <v>U&amp;A</v>
          </cell>
          <cell r="T182" t="str">
            <v>CON-BEB</v>
          </cell>
          <cell r="U182" t="str">
            <v>BEBIDAS</v>
          </cell>
          <cell r="V182" t="str">
            <v>Casa por Casa</v>
          </cell>
          <cell r="W182" t="str">
            <v>Papel</v>
          </cell>
          <cell r="X182" t="str">
            <v>DF, GDL, MTY</v>
          </cell>
          <cell r="Y182">
            <v>0</v>
          </cell>
          <cell r="Z182">
            <v>48</v>
          </cell>
          <cell r="AA182">
            <v>156</v>
          </cell>
          <cell r="AB182">
            <v>40.799999999999997</v>
          </cell>
          <cell r="AC182">
            <v>2.9</v>
          </cell>
          <cell r="AG182">
            <v>500</v>
          </cell>
          <cell r="AH182">
            <v>500</v>
          </cell>
          <cell r="AL182">
            <v>505</v>
          </cell>
          <cell r="AM182">
            <v>38853</v>
          </cell>
          <cell r="AN182">
            <v>38855</v>
          </cell>
          <cell r="AO182">
            <v>38868</v>
          </cell>
          <cell r="AP182">
            <v>38866</v>
          </cell>
          <cell r="AQ182">
            <v>226000</v>
          </cell>
          <cell r="AU182">
            <v>1</v>
          </cell>
        </row>
        <row r="183">
          <cell r="A183">
            <v>179</v>
          </cell>
          <cell r="D183" t="str">
            <v>A</v>
          </cell>
          <cell r="E183">
            <v>162</v>
          </cell>
          <cell r="F183" t="str">
            <v>proy</v>
          </cell>
          <cell r="G183">
            <v>6</v>
          </cell>
          <cell r="H183">
            <v>38818</v>
          </cell>
          <cell r="I183">
            <v>38841</v>
          </cell>
          <cell r="J183">
            <v>38859</v>
          </cell>
          <cell r="K183" t="str">
            <v>BOLD NAZCA</v>
          </cell>
          <cell r="M183" t="str">
            <v>Nazca Saatchi &amp; Saatchi</v>
          </cell>
          <cell r="N183" t="str">
            <v>Mauricio Vargas</v>
          </cell>
          <cell r="Q183" t="str">
            <v>PG</v>
          </cell>
          <cell r="S183" t="str">
            <v>AUDITORIA</v>
          </cell>
          <cell r="T183" t="str">
            <v>FC</v>
          </cell>
          <cell r="U183" t="str">
            <v>DETERGENTE</v>
          </cell>
          <cell r="V183" t="str">
            <v>AUTOSERVICIOS</v>
          </cell>
          <cell r="X183" t="str">
            <v>DF,MTY,GDL</v>
          </cell>
          <cell r="AB183"/>
          <cell r="AG183">
            <v>480</v>
          </cell>
          <cell r="AH183">
            <v>480</v>
          </cell>
          <cell r="AM183">
            <v>38914</v>
          </cell>
          <cell r="AO183">
            <v>38916</v>
          </cell>
          <cell r="AQ183">
            <v>106512</v>
          </cell>
        </row>
        <row r="184">
          <cell r="A184">
            <v>180</v>
          </cell>
          <cell r="D184" t="str">
            <v>T</v>
          </cell>
          <cell r="E184">
            <v>163</v>
          </cell>
          <cell r="F184" t="str">
            <v>proy</v>
          </cell>
          <cell r="G184">
            <v>6</v>
          </cell>
          <cell r="H184">
            <v>38842</v>
          </cell>
          <cell r="I184">
            <v>38845</v>
          </cell>
          <cell r="J184">
            <v>38849</v>
          </cell>
          <cell r="K184" t="str">
            <v>MOTHER</v>
          </cell>
          <cell r="L184" t="str">
            <v>0012</v>
          </cell>
          <cell r="M184" t="str">
            <v xml:space="preserve"> PROCTER &amp; GAMBLE</v>
          </cell>
          <cell r="N184" t="str">
            <v>RUBEN LEO</v>
          </cell>
          <cell r="O184" t="str">
            <v xml:space="preserve">MX065058 </v>
          </cell>
          <cell r="P184" t="str">
            <v>ARIEL MOTHER´S DAY IN-STORE</v>
          </cell>
          <cell r="Q184" t="str">
            <v>MEV/AA</v>
          </cell>
          <cell r="R184" t="str">
            <v>AB</v>
          </cell>
          <cell r="S184" t="str">
            <v>IN-STORE</v>
          </cell>
          <cell r="T184" t="str">
            <v>FC</v>
          </cell>
          <cell r="U184" t="str">
            <v>DETERGENTE PARA ROPA</v>
          </cell>
          <cell r="AB184"/>
          <cell r="AD184">
            <v>540</v>
          </cell>
          <cell r="AE184">
            <v>170</v>
          </cell>
          <cell r="AG184">
            <v>710</v>
          </cell>
          <cell r="AH184">
            <v>710</v>
          </cell>
          <cell r="AM184">
            <v>38858</v>
          </cell>
          <cell r="AO184">
            <v>38874</v>
          </cell>
          <cell r="AQ184">
            <v>165225</v>
          </cell>
          <cell r="AU184">
            <v>0.8</v>
          </cell>
          <cell r="AZ184" t="str">
            <v>si entra en descuento</v>
          </cell>
        </row>
        <row r="185">
          <cell r="A185">
            <v>181</v>
          </cell>
          <cell r="D185" t="str">
            <v>A</v>
          </cell>
          <cell r="E185">
            <v>164</v>
          </cell>
          <cell r="F185" t="str">
            <v>proy</v>
          </cell>
          <cell r="G185">
            <v>6</v>
          </cell>
          <cell r="H185">
            <v>38840</v>
          </cell>
          <cell r="I185">
            <v>38846</v>
          </cell>
          <cell r="J185">
            <v>38852</v>
          </cell>
          <cell r="K185" t="str">
            <v>COLOR WELLA</v>
          </cell>
          <cell r="L185" t="str">
            <v>0012</v>
          </cell>
          <cell r="M185" t="str">
            <v xml:space="preserve"> PROCTER &amp; GAMBLE</v>
          </cell>
          <cell r="N185" t="str">
            <v>Karla Lee García</v>
          </cell>
          <cell r="Q185" t="str">
            <v>PG</v>
          </cell>
          <cell r="R185" t="str">
            <v>MG</v>
          </cell>
          <cell r="S185" t="str">
            <v>AUDITORIA</v>
          </cell>
          <cell r="T185" t="str">
            <v>BC</v>
          </cell>
          <cell r="U185" t="str">
            <v>TINTES</v>
          </cell>
          <cell r="V185" t="str">
            <v>AUTOSERVICIOS</v>
          </cell>
          <cell r="X185" t="str">
            <v>VARIOS</v>
          </cell>
          <cell r="AB185"/>
          <cell r="AG185">
            <v>464</v>
          </cell>
          <cell r="AH185">
            <v>272</v>
          </cell>
          <cell r="AI185">
            <v>192</v>
          </cell>
          <cell r="AM185">
            <v>38907</v>
          </cell>
          <cell r="AO185">
            <v>38909</v>
          </cell>
          <cell r="AQ185">
            <v>85816</v>
          </cell>
        </row>
        <row r="186">
          <cell r="A186">
            <v>182</v>
          </cell>
          <cell r="D186" t="str">
            <v>F</v>
          </cell>
          <cell r="E186">
            <v>165</v>
          </cell>
          <cell r="F186" t="str">
            <v>proy</v>
          </cell>
          <cell r="G186">
            <v>6</v>
          </cell>
          <cell r="I186">
            <v>38849</v>
          </cell>
          <cell r="J186">
            <v>38860</v>
          </cell>
          <cell r="K186" t="str">
            <v>TEQUIS</v>
          </cell>
          <cell r="L186" t="str">
            <v>0012</v>
          </cell>
          <cell r="M186" t="str">
            <v xml:space="preserve"> PROCTER &amp; GAMBLE</v>
          </cell>
          <cell r="N186" t="str">
            <v>Christiane Risk</v>
          </cell>
          <cell r="O186" t="str">
            <v>MX065604</v>
          </cell>
          <cell r="P186" t="str">
            <v>Corvi despensa del hogar shoppper understanding</v>
          </cell>
          <cell r="Q186" t="str">
            <v>LB</v>
          </cell>
          <cell r="R186" t="str">
            <v>LAURA PEÑALOSA</v>
          </cell>
          <cell r="S186" t="str">
            <v>SHOPPER</v>
          </cell>
          <cell r="T186" t="str">
            <v>CON-DUR</v>
          </cell>
          <cell r="U186" t="str">
            <v>varios</v>
          </cell>
          <cell r="V186" t="str">
            <v>Pre -Reclutamiento</v>
          </cell>
          <cell r="W186" t="str">
            <v>Entrevistas en profundidad</v>
          </cell>
          <cell r="X186" t="str">
            <v>TEQUISQUIAPAN</v>
          </cell>
          <cell r="Y186" t="str">
            <v>N.A.</v>
          </cell>
          <cell r="Z186" t="str">
            <v>N.A</v>
          </cell>
          <cell r="AA186" t="str">
            <v>N.A.</v>
          </cell>
          <cell r="AB186" t="e">
            <v>#VALUE!</v>
          </cell>
          <cell r="AM186">
            <v>38860</v>
          </cell>
          <cell r="AN186">
            <v>38860</v>
          </cell>
          <cell r="AO186">
            <v>38860</v>
          </cell>
          <cell r="AP186">
            <v>38860</v>
          </cell>
          <cell r="AQ186">
            <v>61000</v>
          </cell>
          <cell r="AU186">
            <v>1</v>
          </cell>
          <cell r="AX186" t="str">
            <v>SI</v>
          </cell>
        </row>
        <row r="187">
          <cell r="A187">
            <v>183</v>
          </cell>
          <cell r="D187" t="str">
            <v>F</v>
          </cell>
          <cell r="E187">
            <v>166</v>
          </cell>
          <cell r="F187" t="str">
            <v>proy</v>
          </cell>
          <cell r="G187">
            <v>6</v>
          </cell>
          <cell r="I187">
            <v>38849</v>
          </cell>
          <cell r="J187">
            <v>38879</v>
          </cell>
          <cell r="K187" t="str">
            <v>CISNE</v>
          </cell>
          <cell r="L187" t="str">
            <v>0012</v>
          </cell>
          <cell r="M187" t="str">
            <v xml:space="preserve"> PROCTER &amp; GAMBLE</v>
          </cell>
          <cell r="N187" t="str">
            <v>DAVID SEGUI</v>
          </cell>
          <cell r="O187" t="str">
            <v>MX064150</v>
          </cell>
          <cell r="P187" t="str">
            <v>H&amp;S SWAN Mexico Product In-home use Focus Groups</v>
          </cell>
          <cell r="Q187" t="str">
            <v>LB</v>
          </cell>
          <cell r="R187" t="str">
            <v>LAURA PEÑALOSA</v>
          </cell>
          <cell r="S187" t="str">
            <v>PRODUCT</v>
          </cell>
          <cell r="T187" t="str">
            <v>CON-CUI</v>
          </cell>
          <cell r="U187" t="str">
            <v>SHAMPOO</v>
          </cell>
          <cell r="V187" t="str">
            <v>Pre -Reclutamiento</v>
          </cell>
          <cell r="W187" t="str">
            <v>Focus groups</v>
          </cell>
          <cell r="X187" t="str">
            <v>DF</v>
          </cell>
          <cell r="Y187" t="str">
            <v>N.A.</v>
          </cell>
          <cell r="Z187" t="str">
            <v>N.A</v>
          </cell>
          <cell r="AA187" t="str">
            <v>N.A.</v>
          </cell>
          <cell r="AB187" t="e">
            <v>#VALUE!</v>
          </cell>
          <cell r="AG187">
            <v>7</v>
          </cell>
          <cell r="AH187">
            <v>7</v>
          </cell>
          <cell r="AL187">
            <v>7</v>
          </cell>
          <cell r="AM187">
            <v>38849</v>
          </cell>
          <cell r="AN187">
            <v>38849</v>
          </cell>
          <cell r="AO187">
            <v>38886</v>
          </cell>
          <cell r="AR187">
            <v>14140</v>
          </cell>
          <cell r="AU187">
            <v>1</v>
          </cell>
          <cell r="AX187" t="str">
            <v>SI</v>
          </cell>
        </row>
        <row r="188">
          <cell r="A188">
            <v>184</v>
          </cell>
          <cell r="B188">
            <v>1</v>
          </cell>
          <cell r="D188" t="str">
            <v>T</v>
          </cell>
          <cell r="E188">
            <v>167</v>
          </cell>
          <cell r="F188" t="str">
            <v>proy</v>
          </cell>
          <cell r="G188">
            <v>6</v>
          </cell>
          <cell r="H188">
            <v>38831</v>
          </cell>
          <cell r="I188">
            <v>38852</v>
          </cell>
          <cell r="J188">
            <v>38491</v>
          </cell>
          <cell r="K188" t="str">
            <v>BAMBINO PERU</v>
          </cell>
          <cell r="L188" t="str">
            <v>0012</v>
          </cell>
          <cell r="M188" t="str">
            <v xml:space="preserve"> PROCTER &amp; GAMBLE</v>
          </cell>
          <cell r="N188" t="str">
            <v>Danielle Casott</v>
          </cell>
          <cell r="O188" t="str">
            <v>LA065796</v>
          </cell>
          <cell r="P188" t="str">
            <v>KVT Peru 2006</v>
          </cell>
          <cell r="Q188" t="str">
            <v>LM</v>
          </cell>
          <cell r="R188" t="str">
            <v>MF</v>
          </cell>
          <cell r="S188" t="str">
            <v>KVT</v>
          </cell>
          <cell r="T188" t="str">
            <v>BB</v>
          </cell>
          <cell r="U188" t="str">
            <v>PAÑALES</v>
          </cell>
          <cell r="V188" t="str">
            <v>CASA POR CASA</v>
          </cell>
          <cell r="X188" t="str">
            <v>LIMA, CHICLAYO, TRUJILLO</v>
          </cell>
          <cell r="AB188"/>
          <cell r="AD188">
            <v>300</v>
          </cell>
          <cell r="AG188" t="str">
            <v>300 mas OQ's</v>
          </cell>
          <cell r="AP188">
            <v>38897</v>
          </cell>
          <cell r="AR188">
            <v>15152</v>
          </cell>
          <cell r="AS188">
            <v>3500</v>
          </cell>
          <cell r="AU188">
            <v>1</v>
          </cell>
        </row>
        <row r="189">
          <cell r="A189">
            <v>185</v>
          </cell>
          <cell r="B189">
            <v>1</v>
          </cell>
          <cell r="D189" t="str">
            <v>T</v>
          </cell>
          <cell r="E189">
            <v>167</v>
          </cell>
          <cell r="F189" t="str">
            <v>proy</v>
          </cell>
          <cell r="G189">
            <v>6</v>
          </cell>
          <cell r="I189">
            <v>38862</v>
          </cell>
          <cell r="K189" t="str">
            <v>BAMBINO ARGENTINA</v>
          </cell>
          <cell r="L189" t="str">
            <v>0012</v>
          </cell>
          <cell r="M189" t="str">
            <v xml:space="preserve"> PROCTER &amp; GAMBLE</v>
          </cell>
          <cell r="N189" t="str">
            <v>Danielle Casott</v>
          </cell>
          <cell r="O189" t="str">
            <v>AR065186</v>
          </cell>
          <cell r="P189" t="str">
            <v>KVT AR 2006</v>
          </cell>
          <cell r="Q189" t="str">
            <v>LM</v>
          </cell>
          <cell r="S189" t="str">
            <v>KVT</v>
          </cell>
          <cell r="T189" t="str">
            <v>BB</v>
          </cell>
          <cell r="U189" t="str">
            <v>PAÑALES</v>
          </cell>
          <cell r="V189" t="str">
            <v>CASA POR CASA</v>
          </cell>
          <cell r="X189" t="str">
            <v>BA-GBA MEN, CORD OBA Y ROSARIO</v>
          </cell>
          <cell r="AB189"/>
          <cell r="AD189">
            <v>300</v>
          </cell>
          <cell r="AG189" t="str">
            <v>300 mas OQ's</v>
          </cell>
          <cell r="AP189">
            <v>38887</v>
          </cell>
          <cell r="AU189">
            <v>1</v>
          </cell>
        </row>
        <row r="190">
          <cell r="A190">
            <v>186</v>
          </cell>
          <cell r="B190">
            <v>1</v>
          </cell>
          <cell r="D190" t="str">
            <v>T</v>
          </cell>
          <cell r="E190">
            <v>167</v>
          </cell>
          <cell r="F190" t="str">
            <v>proy</v>
          </cell>
          <cell r="G190">
            <v>6</v>
          </cell>
          <cell r="I190">
            <v>38862</v>
          </cell>
          <cell r="K190" t="str">
            <v>BAMBINO CHILE</v>
          </cell>
          <cell r="L190" t="str">
            <v>0012</v>
          </cell>
          <cell r="M190" t="str">
            <v xml:space="preserve"> PROCTER &amp; GAMBLE</v>
          </cell>
          <cell r="N190" t="str">
            <v>Danielle Casott</v>
          </cell>
          <cell r="O190" t="str">
            <v>CL165082</v>
          </cell>
          <cell r="P190" t="str">
            <v>KVT CL 2006</v>
          </cell>
          <cell r="Q190" t="str">
            <v>LM</v>
          </cell>
          <cell r="R190" t="str">
            <v>MF</v>
          </cell>
          <cell r="S190" t="str">
            <v>KVT</v>
          </cell>
          <cell r="T190" t="str">
            <v>BB</v>
          </cell>
          <cell r="U190" t="str">
            <v>PAÑALES</v>
          </cell>
          <cell r="V190" t="str">
            <v>CASA POR CASA</v>
          </cell>
          <cell r="X190" t="str">
            <v>SANTIAGO, VALPARAISO</v>
          </cell>
          <cell r="AB190"/>
          <cell r="AD190">
            <v>300</v>
          </cell>
          <cell r="AG190" t="str">
            <v>300 mas OQ's</v>
          </cell>
          <cell r="AP190">
            <v>38895</v>
          </cell>
          <cell r="AR190">
            <v>23000</v>
          </cell>
          <cell r="AS190">
            <v>3000</v>
          </cell>
          <cell r="AU190">
            <v>1</v>
          </cell>
        </row>
        <row r="191">
          <cell r="A191">
            <v>187</v>
          </cell>
          <cell r="D191" t="str">
            <v>F</v>
          </cell>
          <cell r="E191">
            <v>168</v>
          </cell>
          <cell r="F191" t="str">
            <v>proy</v>
          </cell>
          <cell r="G191">
            <v>6</v>
          </cell>
          <cell r="H191">
            <v>38852</v>
          </cell>
          <cell r="I191">
            <v>38854</v>
          </cell>
          <cell r="J191">
            <v>38860</v>
          </cell>
          <cell r="K191" t="str">
            <v>ENTRENA</v>
          </cell>
          <cell r="M191" t="str">
            <v>LEBRIJA</v>
          </cell>
          <cell r="N191" t="str">
            <v>Cecilia Albarran</v>
          </cell>
          <cell r="O191" t="str">
            <v>NA</v>
          </cell>
          <cell r="P191" t="str">
            <v>NA</v>
          </cell>
          <cell r="Q191" t="str">
            <v>PG</v>
          </cell>
          <cell r="R191" t="str">
            <v>NA</v>
          </cell>
          <cell r="S191" t="str">
            <v>FGI´S</v>
          </cell>
          <cell r="T191" t="str">
            <v>BB</v>
          </cell>
          <cell r="U191">
            <v>3</v>
          </cell>
          <cell r="V191" t="str">
            <v>FGI´S</v>
          </cell>
          <cell r="X191" t="str">
            <v>DF</v>
          </cell>
          <cell r="AB191"/>
          <cell r="AD191">
            <v>3</v>
          </cell>
          <cell r="AG191">
            <v>3</v>
          </cell>
          <cell r="AH191">
            <v>3</v>
          </cell>
          <cell r="AQ191">
            <v>69300</v>
          </cell>
        </row>
        <row r="192">
          <cell r="A192">
            <v>188</v>
          </cell>
          <cell r="D192" t="str">
            <v>O</v>
          </cell>
          <cell r="E192">
            <v>169</v>
          </cell>
          <cell r="F192" t="str">
            <v>proy</v>
          </cell>
          <cell r="G192">
            <v>2</v>
          </cell>
          <cell r="H192">
            <v>38846</v>
          </cell>
          <cell r="I192">
            <v>38846</v>
          </cell>
          <cell r="J192">
            <v>38846</v>
          </cell>
          <cell r="K192" t="str">
            <v>GDV Panel</v>
          </cell>
          <cell r="M192" t="str">
            <v>Marketing GDV</v>
          </cell>
          <cell r="N192" t="str">
            <v>Carlos Diaz</v>
          </cell>
          <cell r="Q192" t="str">
            <v>PM</v>
          </cell>
          <cell r="R192" t="str">
            <v>AO</v>
          </cell>
          <cell r="S192" t="str">
            <v>PANEL</v>
          </cell>
          <cell r="T192" t="str">
            <v>VARIAS</v>
          </cell>
          <cell r="U192" t="str">
            <v>VARIOS</v>
          </cell>
          <cell r="V192" t="str">
            <v>INTERNET</v>
          </cell>
          <cell r="X192" t="str">
            <v>NACIONAL</v>
          </cell>
          <cell r="AB192"/>
          <cell r="AM192">
            <v>38938</v>
          </cell>
          <cell r="AO192" t="str">
            <v>Continuo</v>
          </cell>
        </row>
        <row r="193">
          <cell r="A193">
            <v>189</v>
          </cell>
          <cell r="D193" t="str">
            <v>C</v>
          </cell>
          <cell r="E193">
            <v>170</v>
          </cell>
          <cell r="F193" t="str">
            <v>proy</v>
          </cell>
          <cell r="G193">
            <v>6</v>
          </cell>
          <cell r="H193">
            <v>38855</v>
          </cell>
          <cell r="I193">
            <v>38856</v>
          </cell>
          <cell r="J193">
            <v>38859</v>
          </cell>
          <cell r="K193" t="str">
            <v>SANCY MENSAJE</v>
          </cell>
          <cell r="L193" t="str">
            <v>0012</v>
          </cell>
          <cell r="M193" t="str">
            <v xml:space="preserve"> PROCTER &amp; GAMBLE</v>
          </cell>
          <cell r="N193" t="str">
            <v>AMERICA FEIJOO</v>
          </cell>
          <cell r="O193" t="str">
            <v>MX065620</v>
          </cell>
          <cell r="P193" t="str">
            <v>ARIEL SANCY IN-STORE MESSAGE SCREENER</v>
          </cell>
          <cell r="Q193" t="str">
            <v>MEV/LE</v>
          </cell>
          <cell r="R193" t="str">
            <v>AB</v>
          </cell>
          <cell r="S193" t="str">
            <v>MST</v>
          </cell>
          <cell r="T193" t="str">
            <v>FC</v>
          </cell>
          <cell r="U193" t="str">
            <v>DETERGENTE PARA ROPA</v>
          </cell>
          <cell r="V193" t="str">
            <v>CAFÉ INTERNET</v>
          </cell>
          <cell r="X193" t="str">
            <v>DF</v>
          </cell>
          <cell r="AB193"/>
          <cell r="AD193">
            <v>600</v>
          </cell>
          <cell r="AG193">
            <v>600</v>
          </cell>
          <cell r="AH193">
            <v>600</v>
          </cell>
          <cell r="AM193">
            <v>38870</v>
          </cell>
          <cell r="AN193">
            <v>38870</v>
          </cell>
          <cell r="AO193">
            <v>38884</v>
          </cell>
          <cell r="AP193">
            <v>38884</v>
          </cell>
          <cell r="AQ193">
            <v>156840</v>
          </cell>
          <cell r="AU193">
            <v>1</v>
          </cell>
        </row>
        <row r="194">
          <cell r="A194">
            <v>190</v>
          </cell>
          <cell r="D194" t="str">
            <v>T</v>
          </cell>
          <cell r="E194">
            <v>171</v>
          </cell>
          <cell r="F194" t="str">
            <v>proy</v>
          </cell>
          <cell r="G194">
            <v>6</v>
          </cell>
          <cell r="I194">
            <v>38854</v>
          </cell>
          <cell r="J194">
            <v>38961</v>
          </cell>
          <cell r="K194" t="str">
            <v>CONSEJERAS</v>
          </cell>
          <cell r="L194" t="str">
            <v>0012</v>
          </cell>
          <cell r="M194" t="str">
            <v xml:space="preserve"> PROCTER &amp; GAMBLE</v>
          </cell>
          <cell r="N194" t="str">
            <v>PAOLA BECERRIL</v>
          </cell>
          <cell r="O194" t="str">
            <v xml:space="preserve">MX066204 </v>
          </cell>
          <cell r="P194" t="str">
            <v>Mexico Beauty Advisors Quantitative Understanding</v>
          </cell>
          <cell r="Q194" t="str">
            <v>LB</v>
          </cell>
          <cell r="R194" t="str">
            <v>MF</v>
          </cell>
          <cell r="S194" t="str">
            <v>U&amp;A</v>
          </cell>
          <cell r="T194" t="str">
            <v>CON-CUI</v>
          </cell>
          <cell r="U194" t="str">
            <v>SHAMPOO/TINTES</v>
          </cell>
          <cell r="V194" t="str">
            <v>Intercept</v>
          </cell>
          <cell r="W194" t="str">
            <v>Papel</v>
          </cell>
          <cell r="X194" t="str">
            <v>DF, PUEBLA</v>
          </cell>
          <cell r="AB194"/>
          <cell r="AG194">
            <v>1400</v>
          </cell>
          <cell r="AM194">
            <v>38998</v>
          </cell>
          <cell r="AO194">
            <v>39009</v>
          </cell>
          <cell r="AQ194">
            <v>420100</v>
          </cell>
          <cell r="AU194">
            <v>1</v>
          </cell>
          <cell r="AX194" t="str">
            <v>SI</v>
          </cell>
        </row>
        <row r="195">
          <cell r="A195">
            <v>191</v>
          </cell>
          <cell r="D195" t="str">
            <v>F</v>
          </cell>
          <cell r="E195">
            <v>172</v>
          </cell>
          <cell r="F195" t="str">
            <v>proy</v>
          </cell>
          <cell r="G195">
            <v>6</v>
          </cell>
          <cell r="J195">
            <v>38874</v>
          </cell>
          <cell r="K195" t="str">
            <v>POME</v>
          </cell>
          <cell r="L195" t="str">
            <v>0012</v>
          </cell>
          <cell r="M195" t="str">
            <v xml:space="preserve"> PROCTER &amp; GAMBLE</v>
          </cell>
          <cell r="N195" t="str">
            <v>Erandi Macías</v>
          </cell>
          <cell r="O195" t="str">
            <v xml:space="preserve">MX065545 </v>
          </cell>
          <cell r="P195" t="str">
            <v>PAMPERS POME QUALITATIVE UNDERSTANDING</v>
          </cell>
          <cell r="Q195" t="str">
            <v>LB</v>
          </cell>
          <cell r="R195" t="str">
            <v>LETICIA COVARRUBIAS</v>
          </cell>
          <cell r="S195" t="str">
            <v>CONCEPT</v>
          </cell>
          <cell r="T195" t="str">
            <v>CON-BEB</v>
          </cell>
          <cell r="U195" t="str">
            <v>PAÑALES</v>
          </cell>
          <cell r="V195" t="str">
            <v>Pre -Reclutamiento</v>
          </cell>
          <cell r="W195" t="str">
            <v>Focus groups</v>
          </cell>
          <cell r="X195" t="str">
            <v>DF</v>
          </cell>
          <cell r="Y195" t="str">
            <v>N.A.</v>
          </cell>
          <cell r="Z195" t="str">
            <v>N.A</v>
          </cell>
          <cell r="AA195" t="str">
            <v>N.A.</v>
          </cell>
          <cell r="AB195" t="e">
            <v>#VALUE!</v>
          </cell>
          <cell r="AG195">
            <v>6</v>
          </cell>
          <cell r="AH195">
            <v>6</v>
          </cell>
          <cell r="AL195">
            <v>6</v>
          </cell>
          <cell r="AM195">
            <v>38875</v>
          </cell>
          <cell r="AN195">
            <v>38875</v>
          </cell>
          <cell r="AO195">
            <v>38881</v>
          </cell>
          <cell r="AP195">
            <v>38881</v>
          </cell>
          <cell r="AQ195">
            <v>63000</v>
          </cell>
          <cell r="AU195">
            <v>1</v>
          </cell>
          <cell r="AX195" t="str">
            <v>SI</v>
          </cell>
        </row>
        <row r="196">
          <cell r="A196">
            <v>192</v>
          </cell>
          <cell r="D196" t="str">
            <v>C</v>
          </cell>
          <cell r="E196">
            <v>173</v>
          </cell>
          <cell r="F196" t="str">
            <v>proy</v>
          </cell>
          <cell r="G196">
            <v>6</v>
          </cell>
          <cell r="H196">
            <v>38855</v>
          </cell>
          <cell r="I196">
            <v>38856</v>
          </cell>
          <cell r="J196">
            <v>38860</v>
          </cell>
          <cell r="K196" t="str">
            <v>ORION MENSAJE</v>
          </cell>
          <cell r="L196" t="str">
            <v>0012</v>
          </cell>
          <cell r="M196" t="str">
            <v xml:space="preserve"> PROCTER &amp; GAMBLE</v>
          </cell>
          <cell r="N196" t="str">
            <v>AMERICA FEIJOO</v>
          </cell>
          <cell r="O196" t="str">
            <v>MX065622</v>
          </cell>
          <cell r="P196" t="str">
            <v>ACE ORION IN-STORE MESSAGE SCRENER</v>
          </cell>
          <cell r="Q196" t="str">
            <v>MEV/LE</v>
          </cell>
          <cell r="R196" t="str">
            <v>MG</v>
          </cell>
          <cell r="S196" t="str">
            <v>MST</v>
          </cell>
          <cell r="T196" t="str">
            <v>FC</v>
          </cell>
          <cell r="U196" t="str">
            <v>DETERGENTE</v>
          </cell>
          <cell r="V196" t="str">
            <v>CAFÉ INTERNET</v>
          </cell>
          <cell r="X196" t="str">
            <v>DF</v>
          </cell>
          <cell r="AB196"/>
          <cell r="AD196">
            <v>300</v>
          </cell>
          <cell r="AG196">
            <v>300</v>
          </cell>
          <cell r="AH196">
            <v>300</v>
          </cell>
          <cell r="AM196">
            <v>38860</v>
          </cell>
          <cell r="AN196">
            <v>38892</v>
          </cell>
          <cell r="AO196">
            <v>38887</v>
          </cell>
          <cell r="AP196">
            <v>38887</v>
          </cell>
          <cell r="AQ196">
            <v>119000</v>
          </cell>
          <cell r="AU196">
            <v>1</v>
          </cell>
        </row>
        <row r="197">
          <cell r="A197">
            <v>193</v>
          </cell>
          <cell r="D197" t="str">
            <v>C</v>
          </cell>
          <cell r="E197">
            <v>174</v>
          </cell>
          <cell r="F197" t="str">
            <v>proy</v>
          </cell>
          <cell r="G197">
            <v>6</v>
          </cell>
          <cell r="H197">
            <v>38856</v>
          </cell>
          <cell r="I197">
            <v>38856</v>
          </cell>
          <cell r="J197">
            <v>38866</v>
          </cell>
          <cell r="K197" t="str">
            <v>MAGNOLIA</v>
          </cell>
          <cell r="L197" t="str">
            <v>0012</v>
          </cell>
          <cell r="M197" t="str">
            <v xml:space="preserve"> PROCTER &amp; GAMBLE</v>
          </cell>
          <cell r="N197" t="str">
            <v>RUBEN LEO</v>
          </cell>
          <cell r="O197" t="str">
            <v xml:space="preserve">MX065667 </v>
          </cell>
          <cell r="P197" t="str">
            <v>DOWNY MAGNOLIA IN-STORE MESSAGE SCEENER</v>
          </cell>
          <cell r="Q197" t="str">
            <v>MEV/LE</v>
          </cell>
          <cell r="R197" t="str">
            <v>GC</v>
          </cell>
          <cell r="S197" t="str">
            <v>MST</v>
          </cell>
          <cell r="T197" t="str">
            <v>FC</v>
          </cell>
          <cell r="U197" t="str">
            <v>SUAVIZANTE</v>
          </cell>
          <cell r="V197" t="str">
            <v>CAFÉ INTERNET</v>
          </cell>
          <cell r="X197" t="str">
            <v>DF</v>
          </cell>
          <cell r="AB197"/>
          <cell r="AD197">
            <v>500</v>
          </cell>
          <cell r="AG197">
            <v>500</v>
          </cell>
          <cell r="AH197">
            <v>500</v>
          </cell>
          <cell r="AM197">
            <v>38875</v>
          </cell>
          <cell r="AN197">
            <v>38875</v>
          </cell>
          <cell r="AO197">
            <v>38887</v>
          </cell>
          <cell r="AP197">
            <v>38887</v>
          </cell>
          <cell r="AQ197">
            <v>153435</v>
          </cell>
          <cell r="AU197">
            <v>1</v>
          </cell>
        </row>
        <row r="198">
          <cell r="A198">
            <v>194</v>
          </cell>
          <cell r="D198" t="str">
            <v>A</v>
          </cell>
          <cell r="E198">
            <v>175</v>
          </cell>
          <cell r="F198" t="str">
            <v>proy</v>
          </cell>
          <cell r="G198">
            <v>6</v>
          </cell>
          <cell r="H198">
            <v>38810</v>
          </cell>
          <cell r="I198">
            <v>38856</v>
          </cell>
          <cell r="J198">
            <v>38859</v>
          </cell>
          <cell r="K198" t="str">
            <v>PLAN COMEX (H&amp;S)</v>
          </cell>
          <cell r="L198" t="str">
            <v>0012</v>
          </cell>
          <cell r="M198" t="str">
            <v xml:space="preserve"> PROCTER &amp; GAMBLE</v>
          </cell>
          <cell r="N198" t="str">
            <v>Tannia Rodríguez</v>
          </cell>
          <cell r="Q198" t="str">
            <v>PG</v>
          </cell>
          <cell r="R198" t="str">
            <v>HR</v>
          </cell>
          <cell r="S198" t="str">
            <v>AUDITORIA</v>
          </cell>
          <cell r="T198" t="str">
            <v>BC</v>
          </cell>
          <cell r="U198" t="str">
            <v>SHAMPOO</v>
          </cell>
          <cell r="V198" t="str">
            <v>AUTOSERV</v>
          </cell>
          <cell r="X198" t="str">
            <v>DF</v>
          </cell>
          <cell r="AB198"/>
          <cell r="AG198">
            <v>100</v>
          </cell>
          <cell r="AH198">
            <v>100</v>
          </cell>
          <cell r="AM198">
            <v>38886</v>
          </cell>
          <cell r="AO198">
            <v>38888</v>
          </cell>
          <cell r="AQ198">
            <v>7608</v>
          </cell>
        </row>
        <row r="199">
          <cell r="A199">
            <v>195</v>
          </cell>
          <cell r="D199" t="str">
            <v>A</v>
          </cell>
          <cell r="E199">
            <v>176</v>
          </cell>
          <cell r="F199" t="str">
            <v>proy</v>
          </cell>
          <cell r="G199">
            <v>6</v>
          </cell>
          <cell r="H199">
            <v>38855</v>
          </cell>
          <cell r="I199">
            <v>38856</v>
          </cell>
          <cell r="J199">
            <v>38866</v>
          </cell>
          <cell r="K199" t="str">
            <v>LINEA HERBAL</v>
          </cell>
          <cell r="L199" t="str">
            <v>0012</v>
          </cell>
          <cell r="M199" t="str">
            <v xml:space="preserve"> PROCTER &amp; GAMBLE</v>
          </cell>
          <cell r="N199" t="str">
            <v>Fabiola Cuesta</v>
          </cell>
          <cell r="Q199" t="str">
            <v>PG</v>
          </cell>
          <cell r="R199" t="str">
            <v>MF</v>
          </cell>
          <cell r="S199" t="str">
            <v>AUDITORIA</v>
          </cell>
          <cell r="T199" t="str">
            <v>BC</v>
          </cell>
          <cell r="U199" t="str">
            <v>SHAMPOO</v>
          </cell>
          <cell r="V199" t="str">
            <v>AUTOSERV</v>
          </cell>
          <cell r="X199" t="str">
            <v>DF,MTY,GDL,JUAR,TIJ,MER,HERM</v>
          </cell>
          <cell r="AB199"/>
          <cell r="AG199">
            <v>504</v>
          </cell>
          <cell r="AH199">
            <v>336</v>
          </cell>
          <cell r="AI199">
            <v>168</v>
          </cell>
          <cell r="AM199">
            <v>38949</v>
          </cell>
          <cell r="AO199">
            <v>38951</v>
          </cell>
          <cell r="AQ199">
            <v>94692</v>
          </cell>
        </row>
        <row r="200">
          <cell r="A200">
            <v>196</v>
          </cell>
          <cell r="D200" t="str">
            <v>A</v>
          </cell>
          <cell r="E200">
            <v>177</v>
          </cell>
          <cell r="F200" t="str">
            <v>proy</v>
          </cell>
          <cell r="G200">
            <v>6</v>
          </cell>
          <cell r="H200">
            <v>38855</v>
          </cell>
          <cell r="I200">
            <v>38859</v>
          </cell>
          <cell r="J200">
            <v>38861</v>
          </cell>
          <cell r="K200" t="str">
            <v>BOLD 900 (NVO PRECIO)</v>
          </cell>
          <cell r="L200" t="str">
            <v>0012</v>
          </cell>
          <cell r="M200" t="str">
            <v xml:space="preserve"> PROCTER &amp; GAMBLE</v>
          </cell>
          <cell r="N200" t="str">
            <v>Rosalinda Gomez</v>
          </cell>
          <cell r="Q200" t="str">
            <v>PG</v>
          </cell>
          <cell r="R200" t="str">
            <v>AV</v>
          </cell>
          <cell r="S200" t="str">
            <v>AUDITORIA</v>
          </cell>
          <cell r="T200" t="str">
            <v>FC</v>
          </cell>
          <cell r="U200" t="str">
            <v>DETERGENTE</v>
          </cell>
          <cell r="V200" t="str">
            <v>AUTOSERV</v>
          </cell>
          <cell r="X200" t="str">
            <v>DF,MTY,GDL,VER,CUL</v>
          </cell>
          <cell r="AB200"/>
          <cell r="AG200">
            <v>200</v>
          </cell>
          <cell r="AH200">
            <v>168</v>
          </cell>
          <cell r="AI200">
            <v>32</v>
          </cell>
          <cell r="AM200">
            <v>38886</v>
          </cell>
          <cell r="AO200">
            <v>38888</v>
          </cell>
          <cell r="AQ200">
            <v>35436</v>
          </cell>
        </row>
        <row r="201">
          <cell r="A201">
            <v>197</v>
          </cell>
          <cell r="D201" t="str">
            <v>K</v>
          </cell>
          <cell r="E201">
            <v>178</v>
          </cell>
          <cell r="F201" t="str">
            <v>proy</v>
          </cell>
          <cell r="G201">
            <v>3</v>
          </cell>
          <cell r="H201">
            <v>38856</v>
          </cell>
          <cell r="I201">
            <v>38861</v>
          </cell>
          <cell r="J201">
            <v>38897</v>
          </cell>
          <cell r="K201" t="str">
            <v>ATHENA</v>
          </cell>
          <cell r="L201" t="str">
            <v>0012</v>
          </cell>
          <cell r="M201" t="str">
            <v xml:space="preserve"> PROCTER &amp; GAMBLE</v>
          </cell>
          <cell r="N201" t="str">
            <v>Eduardo Amurrio</v>
          </cell>
          <cell r="O201" t="str">
            <v>GT065379</v>
          </cell>
          <cell r="P201" t="str">
            <v xml:space="preserve">ATHENA UNDERSTANDING </v>
          </cell>
          <cell r="Q201" t="str">
            <v>MEV/VP</v>
          </cell>
          <cell r="R201" t="str">
            <v>HR</v>
          </cell>
          <cell r="S201" t="str">
            <v>U&amp;A</v>
          </cell>
          <cell r="T201" t="str">
            <v>FC</v>
          </cell>
          <cell r="U201" t="str">
            <v>DETERGENTE</v>
          </cell>
          <cell r="V201" t="str">
            <v>CASA POR CASA</v>
          </cell>
          <cell r="X201" t="str">
            <v>GT Y HONDURAS</v>
          </cell>
          <cell r="AB201"/>
          <cell r="AD201">
            <v>400</v>
          </cell>
          <cell r="AK201">
            <v>400</v>
          </cell>
          <cell r="AR201">
            <v>12100</v>
          </cell>
          <cell r="AU201" t="str">
            <v>Pagan al final</v>
          </cell>
        </row>
        <row r="202">
          <cell r="A202">
            <v>198</v>
          </cell>
          <cell r="D202" t="str">
            <v>A</v>
          </cell>
          <cell r="E202">
            <v>179</v>
          </cell>
          <cell r="F202" t="str">
            <v>proy</v>
          </cell>
          <cell r="G202">
            <v>6</v>
          </cell>
          <cell r="H202">
            <v>38861</v>
          </cell>
          <cell r="I202">
            <v>38861</v>
          </cell>
          <cell r="J202">
            <v>38863</v>
          </cell>
          <cell r="K202" t="str">
            <v>PELICANO SALVO</v>
          </cell>
          <cell r="L202" t="str">
            <v>0012</v>
          </cell>
          <cell r="M202" t="str">
            <v xml:space="preserve"> PROCTER &amp; GAMBLE</v>
          </cell>
          <cell r="N202" t="str">
            <v>Bernardo Ortiz Pérez Rayón</v>
          </cell>
          <cell r="Q202" t="str">
            <v>PG</v>
          </cell>
          <cell r="R202" t="str">
            <v>TBD</v>
          </cell>
          <cell r="S202" t="str">
            <v>AUDITORIA</v>
          </cell>
          <cell r="T202" t="str">
            <v>HC</v>
          </cell>
          <cell r="U202" t="str">
            <v>LAVATRASTES</v>
          </cell>
          <cell r="V202" t="str">
            <v>AUDITORIA</v>
          </cell>
          <cell r="X202" t="str">
            <v>DF,MTY,GDL,PUE,CUL</v>
          </cell>
          <cell r="AB202"/>
          <cell r="AG202">
            <v>300</v>
          </cell>
          <cell r="AH202">
            <v>150</v>
          </cell>
          <cell r="AI202">
            <v>50</v>
          </cell>
          <cell r="AM202">
            <v>38894</v>
          </cell>
          <cell r="AN202">
            <v>38894</v>
          </cell>
          <cell r="AO202">
            <v>38895</v>
          </cell>
          <cell r="AP202">
            <v>38895</v>
          </cell>
          <cell r="AQ202">
            <v>52595</v>
          </cell>
        </row>
        <row r="203">
          <cell r="A203">
            <v>199</v>
          </cell>
          <cell r="B203">
            <v>1</v>
          </cell>
          <cell r="C203" t="str">
            <v>ES</v>
          </cell>
          <cell r="D203" t="str">
            <v>C</v>
          </cell>
          <cell r="E203" t="str">
            <v>180 A</v>
          </cell>
          <cell r="F203" t="str">
            <v>proy</v>
          </cell>
          <cell r="G203">
            <v>6</v>
          </cell>
          <cell r="H203">
            <v>38626</v>
          </cell>
          <cell r="I203">
            <v>38857</v>
          </cell>
          <cell r="K203" t="str">
            <v>DIAMANTE</v>
          </cell>
          <cell r="L203" t="str">
            <v>0012</v>
          </cell>
          <cell r="M203" t="str">
            <v xml:space="preserve"> PROCTER &amp; GAMBLE</v>
          </cell>
          <cell r="N203" t="str">
            <v>Sandra Hermes</v>
          </cell>
          <cell r="O203" t="str">
            <v>MX065354</v>
          </cell>
          <cell r="P203" t="str">
            <v>Mexico Hand Dish Equity Scan</v>
          </cell>
          <cell r="Q203" t="str">
            <v>LM</v>
          </cell>
          <cell r="R203" t="str">
            <v>OB</v>
          </cell>
          <cell r="S203" t="str">
            <v>EQUITY SCAN</v>
          </cell>
          <cell r="T203" t="str">
            <v>HC</v>
          </cell>
          <cell r="U203" t="str">
            <v>LAVATRASTES</v>
          </cell>
          <cell r="V203" t="str">
            <v>CASA POR CASA</v>
          </cell>
          <cell r="W203" t="str">
            <v>Papel</v>
          </cell>
          <cell r="X203" t="str">
            <v>DF GDL Y MTY</v>
          </cell>
          <cell r="AB203"/>
          <cell r="AD203">
            <v>500</v>
          </cell>
          <cell r="AG203">
            <v>500</v>
          </cell>
          <cell r="AH203">
            <v>500</v>
          </cell>
          <cell r="AO203">
            <v>38927</v>
          </cell>
          <cell r="AP203">
            <v>38927</v>
          </cell>
          <cell r="AQ203">
            <v>212750</v>
          </cell>
          <cell r="AU203">
            <v>1</v>
          </cell>
        </row>
        <row r="204">
          <cell r="A204">
            <v>200</v>
          </cell>
          <cell r="B204">
            <v>1</v>
          </cell>
          <cell r="C204" t="str">
            <v>ES</v>
          </cell>
          <cell r="D204" t="str">
            <v>C</v>
          </cell>
          <cell r="E204" t="str">
            <v>180 B</v>
          </cell>
          <cell r="F204" t="str">
            <v>proy</v>
          </cell>
          <cell r="G204">
            <v>6</v>
          </cell>
          <cell r="H204">
            <v>38626</v>
          </cell>
          <cell r="I204">
            <v>38857</v>
          </cell>
          <cell r="K204" t="str">
            <v>GOLD</v>
          </cell>
          <cell r="L204" t="str">
            <v>0012</v>
          </cell>
          <cell r="M204" t="str">
            <v xml:space="preserve"> PROCTER &amp; GAMBLE</v>
          </cell>
          <cell r="N204" t="str">
            <v>Sandra Hermes</v>
          </cell>
          <cell r="O204" t="str">
            <v>MX065354</v>
          </cell>
          <cell r="P204" t="str">
            <v>Mexico Hand Dish Equity Scan</v>
          </cell>
          <cell r="Q204" t="str">
            <v>LM</v>
          </cell>
          <cell r="R204" t="str">
            <v>TBD</v>
          </cell>
          <cell r="S204" t="str">
            <v>EQUITY SCAN</v>
          </cell>
          <cell r="T204" t="str">
            <v>HC</v>
          </cell>
          <cell r="U204" t="str">
            <v>LIMPIADORES</v>
          </cell>
          <cell r="V204" t="str">
            <v>CASA POR CASA</v>
          </cell>
          <cell r="W204" t="str">
            <v>Papel</v>
          </cell>
          <cell r="X204" t="str">
            <v>DF GDL Y MTY</v>
          </cell>
          <cell r="AB204"/>
          <cell r="AD204">
            <v>500</v>
          </cell>
          <cell r="AG204">
            <v>500</v>
          </cell>
          <cell r="AH204">
            <v>500</v>
          </cell>
          <cell r="AO204">
            <v>38929</v>
          </cell>
          <cell r="AP204">
            <v>38930</v>
          </cell>
          <cell r="AQ204">
            <v>212750</v>
          </cell>
          <cell r="AU204">
            <v>1</v>
          </cell>
        </row>
        <row r="205">
          <cell r="A205">
            <v>201</v>
          </cell>
          <cell r="B205">
            <v>1</v>
          </cell>
          <cell r="C205" t="str">
            <v>ES</v>
          </cell>
          <cell r="D205" t="str">
            <v>C</v>
          </cell>
          <cell r="E205">
            <v>181</v>
          </cell>
          <cell r="F205" t="str">
            <v>proy</v>
          </cell>
          <cell r="G205">
            <v>6</v>
          </cell>
          <cell r="I205">
            <v>38960</v>
          </cell>
          <cell r="J205">
            <v>38961</v>
          </cell>
          <cell r="K205" t="str">
            <v>EMERALD</v>
          </cell>
          <cell r="L205" t="str">
            <v>0012</v>
          </cell>
          <cell r="M205" t="str">
            <v xml:space="preserve"> PROCTER &amp; GAMBLE</v>
          </cell>
          <cell r="N205" t="str">
            <v>Sandra Hermes</v>
          </cell>
          <cell r="O205" t="str">
            <v>AR065378</v>
          </cell>
          <cell r="P205" t="str">
            <v>Argentina Hand Dish Equity Scan</v>
          </cell>
          <cell r="Q205" t="str">
            <v>LM</v>
          </cell>
          <cell r="R205" t="str">
            <v>TBD</v>
          </cell>
          <cell r="S205" t="str">
            <v>EQUITY SCAN</v>
          </cell>
          <cell r="T205" t="str">
            <v>HC</v>
          </cell>
          <cell r="U205" t="str">
            <v>LAVATRASTES</v>
          </cell>
          <cell r="V205" t="str">
            <v xml:space="preserve">CASA POR CASA </v>
          </cell>
          <cell r="W205" t="str">
            <v>Papel</v>
          </cell>
          <cell r="X205" t="str">
            <v>BA-GBA MEN, CORD OBA Y ROSARIO</v>
          </cell>
          <cell r="Y205">
            <v>6</v>
          </cell>
          <cell r="Z205">
            <v>70</v>
          </cell>
          <cell r="AA205">
            <v>120</v>
          </cell>
          <cell r="AB205">
            <v>51.166666666666664</v>
          </cell>
          <cell r="AD205">
            <v>500</v>
          </cell>
          <cell r="AG205">
            <v>500</v>
          </cell>
          <cell r="AK205">
            <v>500</v>
          </cell>
          <cell r="AL205">
            <v>100</v>
          </cell>
          <cell r="AM205">
            <v>38971</v>
          </cell>
          <cell r="AO205">
            <v>38985</v>
          </cell>
          <cell r="AS205">
            <v>23140</v>
          </cell>
          <cell r="AT205">
            <v>6870</v>
          </cell>
          <cell r="AU205">
            <v>0.5</v>
          </cell>
        </row>
        <row r="206">
          <cell r="A206">
            <v>202</v>
          </cell>
          <cell r="D206" t="str">
            <v>A</v>
          </cell>
          <cell r="E206">
            <v>182</v>
          </cell>
          <cell r="F206" t="str">
            <v>proy</v>
          </cell>
          <cell r="G206">
            <v>6</v>
          </cell>
          <cell r="H206">
            <v>38862</v>
          </cell>
          <cell r="I206">
            <v>38863</v>
          </cell>
          <cell r="J206">
            <v>38869</v>
          </cell>
          <cell r="K206" t="str">
            <v>MUESTREO ESCUELAS</v>
          </cell>
          <cell r="L206" t="str">
            <v>0012</v>
          </cell>
          <cell r="M206" t="str">
            <v xml:space="preserve"> PROCTER &amp; GAMBLE</v>
          </cell>
          <cell r="N206" t="str">
            <v>Luz María Suárez</v>
          </cell>
          <cell r="Q206" t="str">
            <v>PG</v>
          </cell>
          <cell r="R206" t="str">
            <v>EB</v>
          </cell>
          <cell r="S206" t="str">
            <v>AUDITORIA</v>
          </cell>
          <cell r="T206" t="str">
            <v>FEMPRO</v>
          </cell>
          <cell r="U206" t="str">
            <v>TOALLAS SAN</v>
          </cell>
          <cell r="V206" t="str">
            <v>ESCUELAS</v>
          </cell>
          <cell r="X206" t="str">
            <v>LEON, CUL,VER</v>
          </cell>
          <cell r="AB206"/>
          <cell r="AG206" t="str">
            <v>S/D</v>
          </cell>
          <cell r="AI206" t="str">
            <v>S/D</v>
          </cell>
          <cell r="AM206">
            <v>38904</v>
          </cell>
          <cell r="AO206">
            <v>38906</v>
          </cell>
          <cell r="AQ206">
            <v>182685</v>
          </cell>
        </row>
        <row r="207">
          <cell r="A207">
            <v>203</v>
          </cell>
          <cell r="D207" t="str">
            <v>C</v>
          </cell>
          <cell r="E207">
            <v>183</v>
          </cell>
          <cell r="F207" t="str">
            <v>proy</v>
          </cell>
          <cell r="G207">
            <v>3</v>
          </cell>
          <cell r="H207">
            <v>38874</v>
          </cell>
          <cell r="I207">
            <v>38876</v>
          </cell>
          <cell r="J207">
            <v>38877</v>
          </cell>
          <cell r="K207" t="str">
            <v>PCT OLD</v>
          </cell>
          <cell r="L207" t="str">
            <v>0012</v>
          </cell>
          <cell r="M207" t="str">
            <v xml:space="preserve"> PROCTER &amp; GAMBLE</v>
          </cell>
          <cell r="N207" t="str">
            <v>Víctor Baez</v>
          </cell>
          <cell r="O207" t="str">
            <v>MX066400</v>
          </cell>
          <cell r="P207" t="str">
            <v>OLD SPICE PROMOTION CONCEPT TEST</v>
          </cell>
          <cell r="Q207" t="str">
            <v>MEV/LE</v>
          </cell>
          <cell r="R207" t="str">
            <v>MF</v>
          </cell>
          <cell r="S207" t="str">
            <v>PROMOTION CONCEPT TEST</v>
          </cell>
          <cell r="T207" t="str">
            <v>BC</v>
          </cell>
          <cell r="U207" t="str">
            <v>DESODORANTE</v>
          </cell>
          <cell r="V207" t="str">
            <v>CAFÉ INTERNET</v>
          </cell>
          <cell r="X207" t="str">
            <v>DF</v>
          </cell>
          <cell r="AB207"/>
          <cell r="AD207">
            <v>555</v>
          </cell>
          <cell r="AG207">
            <v>555</v>
          </cell>
          <cell r="AM207">
            <v>38890</v>
          </cell>
          <cell r="AN207">
            <v>38887</v>
          </cell>
          <cell r="AO207">
            <v>38871</v>
          </cell>
          <cell r="AQ207">
            <v>141250</v>
          </cell>
          <cell r="AU207">
            <v>1</v>
          </cell>
        </row>
        <row r="208">
          <cell r="A208">
            <v>204</v>
          </cell>
          <cell r="D208" t="str">
            <v>C</v>
          </cell>
          <cell r="E208">
            <v>184</v>
          </cell>
          <cell r="F208" t="str">
            <v>proy</v>
          </cell>
          <cell r="G208">
            <v>1</v>
          </cell>
          <cell r="K208" t="str">
            <v>PCT PILAS</v>
          </cell>
          <cell r="L208" t="str">
            <v>0012</v>
          </cell>
          <cell r="M208" t="str">
            <v xml:space="preserve"> PROCTER &amp; GAMBLE</v>
          </cell>
          <cell r="N208" t="str">
            <v>Víctor Baez</v>
          </cell>
          <cell r="Q208" t="str">
            <v>MEV/TBD</v>
          </cell>
          <cell r="R208" t="str">
            <v>TBD</v>
          </cell>
          <cell r="S208" t="str">
            <v>PROMOTIO CONCEPT TEST</v>
          </cell>
          <cell r="T208" t="str">
            <v>OTRA</v>
          </cell>
          <cell r="U208" t="str">
            <v>PILAS</v>
          </cell>
          <cell r="AB208"/>
        </row>
        <row r="209">
          <cell r="A209">
            <v>205</v>
          </cell>
          <cell r="D209" t="str">
            <v>F</v>
          </cell>
          <cell r="E209">
            <v>185</v>
          </cell>
          <cell r="F209" t="str">
            <v>proy</v>
          </cell>
          <cell r="G209">
            <v>6</v>
          </cell>
          <cell r="H209">
            <v>38863</v>
          </cell>
          <cell r="I209">
            <v>38866</v>
          </cell>
          <cell r="J209">
            <v>38880</v>
          </cell>
          <cell r="K209" t="str">
            <v>ANAQUEL</v>
          </cell>
          <cell r="L209" t="str">
            <v>0012</v>
          </cell>
          <cell r="M209" t="str">
            <v xml:space="preserve"> PROCTER &amp; GAMBLE</v>
          </cell>
          <cell r="N209" t="str">
            <v>Carla Olea</v>
          </cell>
          <cell r="O209" t="str">
            <v>tbd</v>
          </cell>
          <cell r="P209" t="str">
            <v>tbd</v>
          </cell>
          <cell r="Q209" t="str">
            <v>VP</v>
          </cell>
          <cell r="R209" t="str">
            <v>NA</v>
          </cell>
          <cell r="S209" t="str">
            <v>CONCEPT</v>
          </cell>
          <cell r="T209" t="str">
            <v>BC</v>
          </cell>
          <cell r="U209" t="str">
            <v>JABON DE TOCADOR</v>
          </cell>
          <cell r="V209" t="str">
            <v>FGI´S</v>
          </cell>
          <cell r="X209" t="str">
            <v>DF</v>
          </cell>
          <cell r="AB209"/>
          <cell r="AD209">
            <v>4</v>
          </cell>
          <cell r="AG209">
            <v>4</v>
          </cell>
          <cell r="AH209">
            <v>4</v>
          </cell>
          <cell r="AM209">
            <v>38881</v>
          </cell>
          <cell r="AN209">
            <v>38881</v>
          </cell>
          <cell r="AO209">
            <v>38888</v>
          </cell>
          <cell r="AP209">
            <v>38883</v>
          </cell>
          <cell r="AQ209">
            <v>71900</v>
          </cell>
          <cell r="AU209">
            <v>1</v>
          </cell>
        </row>
        <row r="210">
          <cell r="A210">
            <v>206</v>
          </cell>
          <cell r="B210">
            <v>1</v>
          </cell>
          <cell r="C210" t="str">
            <v>ES</v>
          </cell>
          <cell r="D210" t="str">
            <v>D</v>
          </cell>
          <cell r="E210">
            <v>186</v>
          </cell>
          <cell r="F210" t="str">
            <v>proy</v>
          </cell>
          <cell r="G210">
            <v>5</v>
          </cell>
          <cell r="H210" t="str">
            <v>28-0206</v>
          </cell>
          <cell r="I210">
            <v>38869</v>
          </cell>
          <cell r="J210">
            <v>38908</v>
          </cell>
          <cell r="K210" t="str">
            <v>INFANT</v>
          </cell>
          <cell r="M210" t="str">
            <v>TNS SOFRES</v>
          </cell>
          <cell r="N210" t="str">
            <v>Sandrine Clary</v>
          </cell>
          <cell r="O210" t="str">
            <v>NA</v>
          </cell>
          <cell r="P210" t="str">
            <v>Equity Scan- Infant Nutrition</v>
          </cell>
          <cell r="Q210" t="str">
            <v>LM</v>
          </cell>
          <cell r="R210" t="str">
            <v>AB</v>
          </cell>
          <cell r="S210" t="str">
            <v>TBD</v>
          </cell>
          <cell r="T210" t="str">
            <v>AB-BB</v>
          </cell>
          <cell r="U210" t="str">
            <v>ALIMENTOS PAR BEBE</v>
          </cell>
          <cell r="V210" t="str">
            <v>CASA POR CASA</v>
          </cell>
          <cell r="X210" t="str">
            <v>DF, MERIDA Y MTY</v>
          </cell>
          <cell r="AB210"/>
          <cell r="AD210">
            <v>800</v>
          </cell>
          <cell r="AG210">
            <v>800</v>
          </cell>
          <cell r="AH210">
            <v>565</v>
          </cell>
          <cell r="AI210">
            <v>265</v>
          </cell>
          <cell r="AM210">
            <v>38906</v>
          </cell>
          <cell r="AR210">
            <v>20650</v>
          </cell>
          <cell r="AU210">
            <v>0.5</v>
          </cell>
        </row>
        <row r="211">
          <cell r="A211">
            <v>207</v>
          </cell>
          <cell r="D211" t="str">
            <v>F</v>
          </cell>
          <cell r="E211">
            <v>187</v>
          </cell>
          <cell r="F211" t="str">
            <v>proy</v>
          </cell>
          <cell r="G211">
            <v>6</v>
          </cell>
          <cell r="H211">
            <v>38863</v>
          </cell>
          <cell r="I211">
            <v>38867</v>
          </cell>
          <cell r="J211">
            <v>38876</v>
          </cell>
          <cell r="K211" t="str">
            <v>ORO</v>
          </cell>
          <cell r="L211" t="str">
            <v>0012</v>
          </cell>
          <cell r="M211" t="str">
            <v xml:space="preserve"> PROCTER &amp; GAMBLE</v>
          </cell>
          <cell r="N211" t="str">
            <v>Christiane Risk</v>
          </cell>
          <cell r="O211" t="str">
            <v>MX066749</v>
          </cell>
          <cell r="P211" t="str">
            <v>SOAC Magazine Evaluation with Storeowners</v>
          </cell>
          <cell r="Q211" t="str">
            <v>LC</v>
          </cell>
          <cell r="R211" t="str">
            <v>NA</v>
          </cell>
          <cell r="S211" t="str">
            <v>CONCEPT</v>
          </cell>
          <cell r="T211" t="str">
            <v>VARIOS</v>
          </cell>
          <cell r="U211" t="str">
            <v>VARIOS</v>
          </cell>
          <cell r="V211" t="str">
            <v>Pre -Reclutamiento</v>
          </cell>
          <cell r="W211" t="str">
            <v>Focus groups</v>
          </cell>
          <cell r="X211" t="str">
            <v>DF</v>
          </cell>
          <cell r="AB211"/>
          <cell r="AD211">
            <v>2</v>
          </cell>
          <cell r="AG211">
            <v>2</v>
          </cell>
          <cell r="AH211">
            <v>2</v>
          </cell>
          <cell r="AM211">
            <v>38876</v>
          </cell>
          <cell r="AN211">
            <v>38876</v>
          </cell>
          <cell r="AO211">
            <v>38881</v>
          </cell>
          <cell r="AP211">
            <v>38881</v>
          </cell>
          <cell r="AQ211">
            <v>41200</v>
          </cell>
          <cell r="AU211">
            <v>1</v>
          </cell>
        </row>
        <row r="212">
          <cell r="A212">
            <v>208</v>
          </cell>
          <cell r="D212" t="str">
            <v>T</v>
          </cell>
          <cell r="E212">
            <v>188</v>
          </cell>
          <cell r="F212" t="str">
            <v>proy</v>
          </cell>
          <cell r="G212">
            <v>4</v>
          </cell>
          <cell r="H212">
            <v>38868</v>
          </cell>
          <cell r="I212">
            <v>38870</v>
          </cell>
          <cell r="J212">
            <v>38878</v>
          </cell>
          <cell r="K212" t="str">
            <v>MANICURE</v>
          </cell>
          <cell r="L212" t="str">
            <v>0012</v>
          </cell>
          <cell r="M212" t="str">
            <v xml:space="preserve"> PROCTER &amp; GAMBLE</v>
          </cell>
          <cell r="N212" t="str">
            <v>Elizabeh Huerta</v>
          </cell>
          <cell r="O212" t="str">
            <v>MX066317</v>
          </cell>
          <cell r="P212" t="str">
            <v>EFFECTIVENESS TEST FOR VIVE TODA LA MODA PROMOTION AT SORIANA</v>
          </cell>
          <cell r="Q212" t="str">
            <v>MEV/VP</v>
          </cell>
          <cell r="R212" t="str">
            <v>HR</v>
          </cell>
          <cell r="S212" t="str">
            <v>IN-STORE</v>
          </cell>
          <cell r="T212" t="str">
            <v>FC</v>
          </cell>
          <cell r="U212" t="str">
            <v>DETERGENTE Y SUAVIZANTE</v>
          </cell>
          <cell r="V212" t="str">
            <v>ENTREVISTAS EN TIENDAS DE AUTOSERVICIO</v>
          </cell>
          <cell r="X212" t="str">
            <v>MTY</v>
          </cell>
          <cell r="AB212"/>
          <cell r="AD212">
            <v>250</v>
          </cell>
          <cell r="AG212">
            <v>250</v>
          </cell>
          <cell r="AH212">
            <v>250</v>
          </cell>
          <cell r="AM212">
            <v>38878</v>
          </cell>
          <cell r="AO212">
            <v>38898</v>
          </cell>
          <cell r="AQ212">
            <v>90000</v>
          </cell>
          <cell r="AU212">
            <v>1</v>
          </cell>
        </row>
        <row r="213">
          <cell r="A213">
            <v>209</v>
          </cell>
          <cell r="D213" t="str">
            <v>C</v>
          </cell>
          <cell r="E213">
            <v>189</v>
          </cell>
          <cell r="F213" t="str">
            <v>proy</v>
          </cell>
          <cell r="G213">
            <v>2</v>
          </cell>
          <cell r="H213">
            <v>38890</v>
          </cell>
          <cell r="I213">
            <v>38894</v>
          </cell>
          <cell r="J213">
            <v>38905</v>
          </cell>
          <cell r="L213" t="str">
            <v>0012</v>
          </cell>
          <cell r="M213" t="str">
            <v xml:space="preserve"> PROCTER &amp; GAMBLE</v>
          </cell>
          <cell r="AB213"/>
        </row>
        <row r="214">
          <cell r="A214">
            <v>210</v>
          </cell>
          <cell r="B214">
            <v>1</v>
          </cell>
          <cell r="D214" t="str">
            <v>C</v>
          </cell>
          <cell r="E214">
            <v>190</v>
          </cell>
          <cell r="F214" t="str">
            <v>proy</v>
          </cell>
          <cell r="G214">
            <v>6</v>
          </cell>
          <cell r="H214">
            <v>38873</v>
          </cell>
          <cell r="I214">
            <v>38874</v>
          </cell>
          <cell r="J214">
            <v>38529</v>
          </cell>
          <cell r="K214" t="str">
            <v>DARWIN</v>
          </cell>
          <cell r="L214" t="str">
            <v>0012</v>
          </cell>
          <cell r="M214" t="str">
            <v xml:space="preserve"> PROCTER &amp; GAMBLE</v>
          </cell>
          <cell r="N214" t="str">
            <v>Claudia Acosta</v>
          </cell>
          <cell r="O214" t="str">
            <v>AR065923</v>
          </cell>
          <cell r="P214" t="str">
            <v>Magistral Evolution Concept Test - 2nd Phase</v>
          </cell>
          <cell r="Q214" t="str">
            <v>LM</v>
          </cell>
          <cell r="R214" t="str">
            <v>AB</v>
          </cell>
          <cell r="S214" t="str">
            <v>C&amp;SPIT</v>
          </cell>
          <cell r="T214" t="str">
            <v>HC</v>
          </cell>
          <cell r="U214" t="str">
            <v>DISH</v>
          </cell>
          <cell r="V214" t="str">
            <v>CASA POR CASA</v>
          </cell>
          <cell r="X214" t="str">
            <v>BA-GBA</v>
          </cell>
          <cell r="AB214"/>
          <cell r="AG214">
            <v>340</v>
          </cell>
          <cell r="AK214">
            <v>350</v>
          </cell>
          <cell r="AR214">
            <v>26325</v>
          </cell>
          <cell r="AS214">
            <v>22325</v>
          </cell>
          <cell r="AT214">
            <v>4000</v>
          </cell>
          <cell r="AU214">
            <v>1</v>
          </cell>
        </row>
        <row r="215">
          <cell r="A215">
            <v>211</v>
          </cell>
          <cell r="D215" t="str">
            <v>C</v>
          </cell>
          <cell r="E215">
            <v>191</v>
          </cell>
          <cell r="F215" t="str">
            <v>proy</v>
          </cell>
          <cell r="G215">
            <v>6</v>
          </cell>
          <cell r="H215">
            <v>38869</v>
          </cell>
          <cell r="I215">
            <v>38873</v>
          </cell>
          <cell r="J215">
            <v>38894</v>
          </cell>
          <cell r="K215" t="str">
            <v>PHILADELPHIA</v>
          </cell>
          <cell r="M215" t="str">
            <v>KRAFT</v>
          </cell>
          <cell r="N215" t="str">
            <v>SUSANA PASCO</v>
          </cell>
          <cell r="Q215" t="str">
            <v>IP</v>
          </cell>
          <cell r="R215" t="str">
            <v>AV</v>
          </cell>
          <cell r="S215" t="str">
            <v>DEGUS</v>
          </cell>
          <cell r="T215" t="str">
            <v>AB</v>
          </cell>
          <cell r="U215" t="str">
            <v>QUESO UNTABLE</v>
          </cell>
          <cell r="V215" t="str">
            <v>LOCAL CENTRAL</v>
          </cell>
          <cell r="X215" t="str">
            <v>DF</v>
          </cell>
          <cell r="AB215"/>
          <cell r="AD215">
            <v>337</v>
          </cell>
          <cell r="AG215">
            <v>337</v>
          </cell>
          <cell r="AI215">
            <v>337</v>
          </cell>
          <cell r="AM215">
            <v>38898</v>
          </cell>
          <cell r="AN215">
            <v>38899</v>
          </cell>
          <cell r="AO215">
            <v>38924</v>
          </cell>
          <cell r="AP215">
            <v>38925</v>
          </cell>
          <cell r="AQ215">
            <v>238590</v>
          </cell>
          <cell r="AU215">
            <v>1</v>
          </cell>
        </row>
        <row r="216">
          <cell r="A216">
            <v>212</v>
          </cell>
          <cell r="D216" t="str">
            <v>A</v>
          </cell>
          <cell r="E216">
            <v>192</v>
          </cell>
          <cell r="F216" t="str">
            <v>proy</v>
          </cell>
          <cell r="G216">
            <v>6</v>
          </cell>
          <cell r="H216">
            <v>38835</v>
          </cell>
          <cell r="I216">
            <v>38873</v>
          </cell>
          <cell r="J216">
            <v>38994</v>
          </cell>
          <cell r="K216" t="str">
            <v>SELL ACE ORION</v>
          </cell>
          <cell r="L216" t="str">
            <v>0012</v>
          </cell>
          <cell r="M216" t="str">
            <v xml:space="preserve"> PROCTER &amp; GAMBLE</v>
          </cell>
          <cell r="N216" t="str">
            <v>Gustavo González</v>
          </cell>
          <cell r="Q216" t="str">
            <v>PG</v>
          </cell>
          <cell r="S216" t="str">
            <v>AUDITORIA</v>
          </cell>
          <cell r="T216" t="str">
            <v>FC</v>
          </cell>
          <cell r="U216" t="str">
            <v>DETERGENTE</v>
          </cell>
          <cell r="V216" t="str">
            <v>AUTOSERV</v>
          </cell>
          <cell r="X216" t="str">
            <v>DF,MTY,GDL,PUE,MER,CUL,TORR,QUER,LEON</v>
          </cell>
          <cell r="AB216"/>
          <cell r="AG216">
            <v>324</v>
          </cell>
          <cell r="AH216">
            <v>252</v>
          </cell>
          <cell r="AI216">
            <v>72</v>
          </cell>
          <cell r="AM216">
            <v>39033</v>
          </cell>
          <cell r="AO216">
            <v>39035</v>
          </cell>
          <cell r="AQ216">
            <v>65674</v>
          </cell>
        </row>
        <row r="217">
          <cell r="A217">
            <v>213</v>
          </cell>
          <cell r="D217" t="str">
            <v>A</v>
          </cell>
          <cell r="E217">
            <v>193</v>
          </cell>
          <cell r="F217" t="str">
            <v>proy</v>
          </cell>
          <cell r="G217">
            <v>6</v>
          </cell>
          <cell r="H217">
            <v>38874</v>
          </cell>
          <cell r="I217">
            <v>38874</v>
          </cell>
          <cell r="J217">
            <v>38880</v>
          </cell>
          <cell r="K217" t="str">
            <v>CONCURSO CREST</v>
          </cell>
          <cell r="L217" t="str">
            <v>0012</v>
          </cell>
          <cell r="M217" t="str">
            <v xml:space="preserve"> PROCTER &amp; GAMBLE</v>
          </cell>
          <cell r="N217" t="str">
            <v>Arturo García</v>
          </cell>
          <cell r="Q217" t="str">
            <v>PG</v>
          </cell>
          <cell r="S217" t="str">
            <v>AUDITORIA</v>
          </cell>
          <cell r="T217" t="str">
            <v>BC</v>
          </cell>
          <cell r="U217" t="str">
            <v>PASTA DENTAL</v>
          </cell>
          <cell r="V217" t="str">
            <v>AUTOSERV</v>
          </cell>
          <cell r="X217" t="str">
            <v>DF.MTY,GDL,VER</v>
          </cell>
          <cell r="AB217"/>
          <cell r="AG217">
            <v>300</v>
          </cell>
          <cell r="AH217">
            <v>276</v>
          </cell>
          <cell r="AI217">
            <v>24</v>
          </cell>
          <cell r="AM217">
            <v>38898</v>
          </cell>
          <cell r="AO217">
            <v>38902</v>
          </cell>
          <cell r="AQ217">
            <v>50352</v>
          </cell>
        </row>
        <row r="218">
          <cell r="A218">
            <v>214</v>
          </cell>
          <cell r="B218">
            <v>1</v>
          </cell>
          <cell r="D218" t="str">
            <v>C</v>
          </cell>
          <cell r="E218">
            <v>194</v>
          </cell>
          <cell r="F218" t="str">
            <v>proy</v>
          </cell>
          <cell r="G218">
            <v>6</v>
          </cell>
          <cell r="J218">
            <v>38894</v>
          </cell>
          <cell r="K218" t="str">
            <v>JACK</v>
          </cell>
          <cell r="L218" t="str">
            <v>0012</v>
          </cell>
          <cell r="M218" t="str">
            <v xml:space="preserve"> PROCTER &amp; GAMBLE</v>
          </cell>
          <cell r="N218" t="str">
            <v>Claudia Acosta</v>
          </cell>
          <cell r="O218" t="str">
            <v>MX066120</v>
          </cell>
          <cell r="P218" t="str">
            <v>Maestro Limpio Next Initiative Qualification (JACK)</v>
          </cell>
          <cell r="Q218" t="str">
            <v>LM</v>
          </cell>
          <cell r="R218" t="str">
            <v>TBD</v>
          </cell>
          <cell r="S218" t="str">
            <v>CT</v>
          </cell>
          <cell r="T218" t="str">
            <v>HC</v>
          </cell>
          <cell r="U218" t="str">
            <v>LIMPIADORES</v>
          </cell>
          <cell r="V218" t="str">
            <v>CASA POR CASA</v>
          </cell>
          <cell r="X218" t="str">
            <v>DF</v>
          </cell>
          <cell r="AB218"/>
          <cell r="AD218">
            <v>300</v>
          </cell>
          <cell r="AG218" t="str">
            <v>300 mas oq</v>
          </cell>
          <cell r="AH218">
            <v>300</v>
          </cell>
          <cell r="AQ218">
            <v>172270</v>
          </cell>
          <cell r="AU218">
            <v>1</v>
          </cell>
        </row>
        <row r="219">
          <cell r="A219">
            <v>215</v>
          </cell>
          <cell r="B219">
            <v>1</v>
          </cell>
          <cell r="D219" t="str">
            <v>C</v>
          </cell>
          <cell r="E219">
            <v>195</v>
          </cell>
          <cell r="F219" t="str">
            <v>proy</v>
          </cell>
          <cell r="G219">
            <v>6</v>
          </cell>
          <cell r="K219" t="str">
            <v>SNOW WHITE</v>
          </cell>
          <cell r="L219" t="str">
            <v>0012</v>
          </cell>
          <cell r="M219" t="str">
            <v xml:space="preserve"> PROCTER &amp; GAMBLE</v>
          </cell>
          <cell r="N219" t="str">
            <v>Claudia Acosta</v>
          </cell>
          <cell r="O219" t="str">
            <v>MX066641</v>
          </cell>
          <cell r="P219" t="str">
            <v>C&amp;SPIT Snow White</v>
          </cell>
          <cell r="Q219" t="str">
            <v>LM</v>
          </cell>
          <cell r="R219" t="str">
            <v>TBD</v>
          </cell>
          <cell r="S219" t="str">
            <v>C&amp;SPIT</v>
          </cell>
          <cell r="T219" t="str">
            <v>HC</v>
          </cell>
          <cell r="U219" t="str">
            <v>LAVATRASTES</v>
          </cell>
          <cell r="V219" t="str">
            <v>CASA POR CASA</v>
          </cell>
          <cell r="X219" t="str">
            <v>DF</v>
          </cell>
          <cell r="AB219"/>
          <cell r="AD219">
            <v>600</v>
          </cell>
          <cell r="AG219">
            <v>600</v>
          </cell>
          <cell r="AH219">
            <v>600</v>
          </cell>
          <cell r="AO219">
            <v>38933</v>
          </cell>
          <cell r="AP219">
            <v>38933</v>
          </cell>
          <cell r="AQ219">
            <v>174274</v>
          </cell>
          <cell r="AU219">
            <v>1</v>
          </cell>
        </row>
        <row r="220">
          <cell r="A220">
            <v>216</v>
          </cell>
          <cell r="B220">
            <v>1</v>
          </cell>
          <cell r="D220" t="str">
            <v>C</v>
          </cell>
          <cell r="E220">
            <v>196</v>
          </cell>
          <cell r="F220" t="str">
            <v>proy</v>
          </cell>
          <cell r="G220">
            <v>7</v>
          </cell>
          <cell r="H220">
            <v>38877</v>
          </cell>
          <cell r="J220">
            <v>38906</v>
          </cell>
          <cell r="K220" t="str">
            <v>MYSTERY</v>
          </cell>
          <cell r="L220" t="str">
            <v>0012</v>
          </cell>
          <cell r="M220" t="str">
            <v xml:space="preserve"> PROCTER &amp; GAMBLE</v>
          </cell>
          <cell r="N220" t="str">
            <v>Jeanine Kenigstein</v>
          </cell>
          <cell r="O220" t="str">
            <v>NA</v>
          </cell>
          <cell r="P220" t="str">
            <v>CT</v>
          </cell>
          <cell r="Q220" t="str">
            <v>LM</v>
          </cell>
          <cell r="R220" t="str">
            <v>TBD</v>
          </cell>
          <cell r="S220" t="str">
            <v>CT</v>
          </cell>
          <cell r="T220" t="str">
            <v>FEMPRO</v>
          </cell>
          <cell r="U220" t="str">
            <v>TOALLAS FEMENINAS</v>
          </cell>
          <cell r="V220" t="str">
            <v>INTERNET</v>
          </cell>
          <cell r="W220" t="str">
            <v>CAWI / Web</v>
          </cell>
          <cell r="X220" t="str">
            <v>DF</v>
          </cell>
          <cell r="Y220">
            <v>6</v>
          </cell>
          <cell r="AB220">
            <v>6</v>
          </cell>
          <cell r="AD220">
            <v>1500</v>
          </cell>
          <cell r="AG220">
            <v>1500</v>
          </cell>
          <cell r="AH220">
            <v>1500</v>
          </cell>
          <cell r="AU220">
            <v>0.01</v>
          </cell>
        </row>
        <row r="221">
          <cell r="A221">
            <v>217</v>
          </cell>
          <cell r="B221">
            <v>1</v>
          </cell>
          <cell r="D221" t="str">
            <v>K</v>
          </cell>
          <cell r="E221">
            <v>198</v>
          </cell>
          <cell r="F221" t="str">
            <v>Prop</v>
          </cell>
          <cell r="G221">
            <v>7</v>
          </cell>
          <cell r="H221">
            <v>38876</v>
          </cell>
          <cell r="J221">
            <v>38901</v>
          </cell>
          <cell r="K221" t="str">
            <v>LAVASAN</v>
          </cell>
          <cell r="L221" t="str">
            <v>0012</v>
          </cell>
          <cell r="M221" t="str">
            <v xml:space="preserve"> PROCTER &amp; GAMBLE</v>
          </cell>
          <cell r="N221" t="str">
            <v>Claudia Acosta</v>
          </cell>
          <cell r="O221" t="str">
            <v>NA</v>
          </cell>
          <cell r="P221" t="str">
            <v>CT</v>
          </cell>
          <cell r="Q221" t="str">
            <v>LM</v>
          </cell>
          <cell r="R221" t="str">
            <v>NA</v>
          </cell>
          <cell r="S221" t="str">
            <v>CT</v>
          </cell>
          <cell r="T221" t="str">
            <v>HC</v>
          </cell>
          <cell r="U221" t="str">
            <v>LIMPIADORES</v>
          </cell>
          <cell r="V221" t="str">
            <v>CASA POR CASA</v>
          </cell>
          <cell r="X221" t="str">
            <v>Caracas</v>
          </cell>
          <cell r="AB221"/>
          <cell r="AD221">
            <v>600</v>
          </cell>
          <cell r="AG221">
            <v>600</v>
          </cell>
          <cell r="AH221">
            <v>0</v>
          </cell>
        </row>
        <row r="222">
          <cell r="A222">
            <v>218</v>
          </cell>
          <cell r="D222" t="str">
            <v>D</v>
          </cell>
          <cell r="E222">
            <v>199</v>
          </cell>
          <cell r="F222" t="str">
            <v>proy</v>
          </cell>
          <cell r="G222">
            <v>3</v>
          </cell>
          <cell r="H222">
            <v>38863</v>
          </cell>
          <cell r="I222">
            <v>38876</v>
          </cell>
          <cell r="J222">
            <v>38887</v>
          </cell>
          <cell r="K222" t="str">
            <v>SORIANA</v>
          </cell>
          <cell r="M222" t="str">
            <v>CONTCO</v>
          </cell>
          <cell r="N222" t="str">
            <v>Adriana Sanchez</v>
          </cell>
          <cell r="O222" t="str">
            <v>NA</v>
          </cell>
          <cell r="P222" t="str">
            <v>NA</v>
          </cell>
          <cell r="Q222" t="str">
            <v>VP</v>
          </cell>
          <cell r="R222" t="str">
            <v>TBD</v>
          </cell>
          <cell r="S222" t="str">
            <v>CT</v>
          </cell>
          <cell r="T222" t="str">
            <v>VARIAS</v>
          </cell>
          <cell r="U222" t="str">
            <v>VARIOS</v>
          </cell>
          <cell r="V222" t="str">
            <v>AUSERV</v>
          </cell>
          <cell r="X222" t="str">
            <v>MTY, GUAD, PUEBLA, IRAPUATO, LEON</v>
          </cell>
          <cell r="AB222"/>
          <cell r="AD222">
            <v>1500</v>
          </cell>
          <cell r="AG222">
            <v>1500</v>
          </cell>
          <cell r="AH222">
            <v>1020</v>
          </cell>
          <cell r="AI222">
            <v>480</v>
          </cell>
          <cell r="AM222">
            <v>38527</v>
          </cell>
          <cell r="AO222">
            <v>38898</v>
          </cell>
          <cell r="AQ222">
            <v>211000</v>
          </cell>
          <cell r="AU222">
            <v>0.5</v>
          </cell>
        </row>
        <row r="223">
          <cell r="A223">
            <v>219</v>
          </cell>
          <cell r="D223" t="str">
            <v>F</v>
          </cell>
          <cell r="E223">
            <v>200</v>
          </cell>
          <cell r="F223" t="str">
            <v>proy</v>
          </cell>
          <cell r="G223">
            <v>6</v>
          </cell>
          <cell r="H223">
            <v>38877</v>
          </cell>
          <cell r="I223">
            <v>38877</v>
          </cell>
          <cell r="J223">
            <v>38888</v>
          </cell>
          <cell r="K223" t="str">
            <v>FIORE DISEÑOS</v>
          </cell>
          <cell r="M223" t="str">
            <v>LEBRIJA</v>
          </cell>
          <cell r="N223" t="str">
            <v>Cecilia Albarran</v>
          </cell>
          <cell r="Q223" t="str">
            <v>PG</v>
          </cell>
          <cell r="R223" t="str">
            <v>NA</v>
          </cell>
          <cell r="S223" t="str">
            <v>MPIT</v>
          </cell>
          <cell r="T223" t="str">
            <v>FEMPRO</v>
          </cell>
          <cell r="U223" t="str">
            <v>TOALLAS FEMENINAS</v>
          </cell>
          <cell r="V223" t="str">
            <v>FGI´S</v>
          </cell>
          <cell r="X223" t="str">
            <v>DF</v>
          </cell>
          <cell r="AB223"/>
          <cell r="AG223">
            <v>3</v>
          </cell>
          <cell r="AH223">
            <v>3</v>
          </cell>
          <cell r="AM223">
            <v>38888</v>
          </cell>
          <cell r="AO223">
            <v>38897</v>
          </cell>
          <cell r="AQ223">
            <v>69000</v>
          </cell>
        </row>
        <row r="224">
          <cell r="A224">
            <v>220</v>
          </cell>
          <cell r="D224" t="str">
            <v>S</v>
          </cell>
          <cell r="E224">
            <v>201</v>
          </cell>
          <cell r="F224" t="str">
            <v>proy</v>
          </cell>
          <cell r="G224">
            <v>2</v>
          </cell>
          <cell r="H224">
            <v>38877</v>
          </cell>
          <cell r="I224">
            <v>38877</v>
          </cell>
          <cell r="J224">
            <v>38887</v>
          </cell>
          <cell r="K224" t="str">
            <v>ELECTORAL</v>
          </cell>
          <cell r="M224" t="str">
            <v>GDV</v>
          </cell>
          <cell r="N224" t="str">
            <v>Carlos Diaz</v>
          </cell>
          <cell r="Q224" t="str">
            <v>PM</v>
          </cell>
          <cell r="R224" t="str">
            <v>AO</v>
          </cell>
          <cell r="S224" t="str">
            <v>I&amp;P</v>
          </cell>
          <cell r="T224" t="str">
            <v>OTROS</v>
          </cell>
          <cell r="U224" t="str">
            <v>ELECTORAL</v>
          </cell>
          <cell r="V224" t="str">
            <v>CASA POR CASA</v>
          </cell>
          <cell r="X224" t="str">
            <v>NACIONAL</v>
          </cell>
          <cell r="AB224"/>
          <cell r="AD224">
            <v>1200</v>
          </cell>
          <cell r="AM224">
            <v>38900</v>
          </cell>
          <cell r="AO224">
            <v>38908</v>
          </cell>
        </row>
        <row r="225">
          <cell r="A225">
            <v>221</v>
          </cell>
          <cell r="D225" t="str">
            <v>A</v>
          </cell>
          <cell r="E225">
            <v>202</v>
          </cell>
          <cell r="F225" t="str">
            <v>proy</v>
          </cell>
          <cell r="G225">
            <v>6</v>
          </cell>
          <cell r="H225">
            <v>38876</v>
          </cell>
          <cell r="I225">
            <v>38880</v>
          </cell>
          <cell r="J225">
            <v>38899</v>
          </cell>
          <cell r="K225" t="str">
            <v>GRACIAS MAMA II</v>
          </cell>
          <cell r="L225" t="str">
            <v>0012</v>
          </cell>
          <cell r="M225" t="str">
            <v xml:space="preserve"> PROCTER &amp; GAMBLE</v>
          </cell>
          <cell r="N225" t="str">
            <v>Rosalinda Gomez</v>
          </cell>
          <cell r="Q225" t="str">
            <v>PG</v>
          </cell>
          <cell r="S225" t="str">
            <v>AUDITORIA</v>
          </cell>
          <cell r="T225" t="str">
            <v>FC</v>
          </cell>
          <cell r="U225" t="str">
            <v>DETERGENTE</v>
          </cell>
          <cell r="V225" t="str">
            <v>AUTOSERV</v>
          </cell>
          <cell r="X225" t="str">
            <v>DF,MTY,TIJ,HERM,CUL,TORR,CHIH</v>
          </cell>
          <cell r="AB225"/>
          <cell r="AG225">
            <v>550</v>
          </cell>
          <cell r="AH225">
            <v>286</v>
          </cell>
          <cell r="AI225">
            <v>264</v>
          </cell>
          <cell r="AM225">
            <v>38970</v>
          </cell>
          <cell r="AO225">
            <v>38972</v>
          </cell>
          <cell r="AQ225">
            <v>104049</v>
          </cell>
        </row>
        <row r="226">
          <cell r="A226">
            <v>222</v>
          </cell>
          <cell r="D226" t="str">
            <v>T</v>
          </cell>
          <cell r="E226">
            <v>203</v>
          </cell>
          <cell r="F226" t="str">
            <v>proy</v>
          </cell>
          <cell r="G226">
            <v>6</v>
          </cell>
          <cell r="H226">
            <v>38880</v>
          </cell>
          <cell r="I226">
            <v>38880</v>
          </cell>
          <cell r="J226">
            <v>38887</v>
          </cell>
          <cell r="K226" t="str">
            <v>SOAC 10A VUELTA</v>
          </cell>
          <cell r="L226" t="str">
            <v>0012</v>
          </cell>
          <cell r="M226" t="str">
            <v xml:space="preserve"> PROCTER &amp; GAMBLE</v>
          </cell>
          <cell r="N226" t="str">
            <v>Eneth Arenas</v>
          </cell>
          <cell r="Q226" t="str">
            <v>PG</v>
          </cell>
          <cell r="R226" t="str">
            <v>MG</v>
          </cell>
          <cell r="S226" t="str">
            <v>SAMPLING EFFECTIVENESS</v>
          </cell>
          <cell r="T226" t="str">
            <v>VARIAS</v>
          </cell>
          <cell r="U226" t="str">
            <v>VARIOS</v>
          </cell>
          <cell r="V226" t="str">
            <v>TENDEROS</v>
          </cell>
          <cell r="X226" t="str">
            <v>DF,MTY,GDL,PUEBLA</v>
          </cell>
          <cell r="AB226"/>
          <cell r="AG226">
            <v>700</v>
          </cell>
          <cell r="AH226">
            <v>620</v>
          </cell>
          <cell r="AI226">
            <v>80</v>
          </cell>
          <cell r="AM226">
            <v>38913</v>
          </cell>
          <cell r="AO226">
            <v>38928</v>
          </cell>
          <cell r="AQ226">
            <v>15216</v>
          </cell>
        </row>
        <row r="227">
          <cell r="A227">
            <v>223</v>
          </cell>
          <cell r="D227" t="str">
            <v>A</v>
          </cell>
          <cell r="E227">
            <v>204</v>
          </cell>
          <cell r="F227" t="str">
            <v>proy</v>
          </cell>
          <cell r="G227">
            <v>6</v>
          </cell>
          <cell r="H227">
            <v>38880</v>
          </cell>
          <cell r="I227">
            <v>38881</v>
          </cell>
          <cell r="J227">
            <v>38915</v>
          </cell>
          <cell r="K227" t="str">
            <v>BACK-ORION</v>
          </cell>
          <cell r="L227" t="str">
            <v>0012</v>
          </cell>
          <cell r="M227" t="str">
            <v xml:space="preserve"> PROCTER &amp; GAMBLE</v>
          </cell>
          <cell r="N227" t="str">
            <v>Rosalinda Gomez</v>
          </cell>
          <cell r="Q227" t="str">
            <v>PG</v>
          </cell>
          <cell r="R227" t="str">
            <v>MG</v>
          </cell>
          <cell r="S227" t="str">
            <v>AUDITORIA</v>
          </cell>
          <cell r="T227" t="str">
            <v>FC</v>
          </cell>
          <cell r="U227" t="str">
            <v>DETERGENTE</v>
          </cell>
          <cell r="V227" t="str">
            <v>AUTOSERV</v>
          </cell>
          <cell r="X227" t="str">
            <v>DF,MTY,HERM,GDL,TIJ,CHIH,CUL,TAMP</v>
          </cell>
          <cell r="AB227"/>
          <cell r="AG227">
            <v>880</v>
          </cell>
          <cell r="AH227">
            <v>600</v>
          </cell>
          <cell r="AI227">
            <v>280</v>
          </cell>
          <cell r="AM227">
            <v>39051</v>
          </cell>
          <cell r="AO227">
            <v>39060</v>
          </cell>
          <cell r="AQ227">
            <v>156320</v>
          </cell>
        </row>
        <row r="228">
          <cell r="A228">
            <v>224</v>
          </cell>
          <cell r="B228">
            <v>1</v>
          </cell>
          <cell r="C228">
            <v>1</v>
          </cell>
          <cell r="D228" t="str">
            <v>C</v>
          </cell>
          <cell r="E228">
            <v>205</v>
          </cell>
          <cell r="F228" t="str">
            <v>proy</v>
          </cell>
          <cell r="G228">
            <v>7</v>
          </cell>
          <cell r="H228">
            <v>38890</v>
          </cell>
          <cell r="I228">
            <v>38895</v>
          </cell>
          <cell r="J228" t="str">
            <v>TBD</v>
          </cell>
          <cell r="K228" t="str">
            <v>EQUITY LA</v>
          </cell>
          <cell r="L228" t="str">
            <v>0012</v>
          </cell>
          <cell r="M228" t="str">
            <v xml:space="preserve"> PROCTER &amp; GAMBLE</v>
          </cell>
          <cell r="N228" t="str">
            <v>Alejandra Valero</v>
          </cell>
          <cell r="P228" t="str">
            <v>Equity LA</v>
          </cell>
          <cell r="Q228" t="str">
            <v>MJO</v>
          </cell>
          <cell r="R228" t="str">
            <v>TBD</v>
          </cell>
          <cell r="S228" t="str">
            <v>EQUITY SCAN</v>
          </cell>
          <cell r="T228" t="str">
            <v>FC</v>
          </cell>
          <cell r="U228" t="str">
            <v>DETERGENTE</v>
          </cell>
          <cell r="V228" t="str">
            <v>CASA POR CASA</v>
          </cell>
          <cell r="X228" t="str">
            <v>LA</v>
          </cell>
          <cell r="AB228"/>
          <cell r="AD228">
            <v>5000</v>
          </cell>
          <cell r="AG228">
            <v>5000</v>
          </cell>
          <cell r="AH228">
            <v>1700</v>
          </cell>
          <cell r="AK228">
            <v>3300</v>
          </cell>
          <cell r="AR228">
            <v>288145</v>
          </cell>
          <cell r="AU228">
            <v>0</v>
          </cell>
        </row>
        <row r="229">
          <cell r="A229">
            <v>225</v>
          </cell>
          <cell r="B229">
            <v>1</v>
          </cell>
          <cell r="C229">
            <v>1</v>
          </cell>
          <cell r="D229" t="str">
            <v>C</v>
          </cell>
          <cell r="E229">
            <v>206</v>
          </cell>
          <cell r="F229" t="str">
            <v>proy</v>
          </cell>
          <cell r="G229">
            <v>7</v>
          </cell>
          <cell r="J229">
            <v>39128</v>
          </cell>
          <cell r="K229" t="str">
            <v>EQUITY BRASIL</v>
          </cell>
          <cell r="L229" t="str">
            <v>0012</v>
          </cell>
          <cell r="M229" t="str">
            <v xml:space="preserve"> PROCTER &amp; GAMBLE</v>
          </cell>
          <cell r="N229" t="str">
            <v>Victor Trujillo</v>
          </cell>
          <cell r="O229" t="str">
            <v>NA</v>
          </cell>
          <cell r="P229" t="str">
            <v>Equity Brasil</v>
          </cell>
          <cell r="Q229" t="str">
            <v>LM</v>
          </cell>
          <cell r="R229" t="str">
            <v>OB</v>
          </cell>
          <cell r="S229" t="str">
            <v>EQUITY SCAN</v>
          </cell>
          <cell r="T229" t="str">
            <v>FC</v>
          </cell>
          <cell r="U229" t="str">
            <v>DETERGENTE</v>
          </cell>
          <cell r="V229" t="str">
            <v>CASA POR CASA</v>
          </cell>
          <cell r="X229" t="str">
            <v>BRASIL</v>
          </cell>
          <cell r="AB229"/>
          <cell r="AD229">
            <v>800</v>
          </cell>
          <cell r="AG229">
            <v>800</v>
          </cell>
          <cell r="AK229">
            <v>800</v>
          </cell>
          <cell r="AR229">
            <v>50465</v>
          </cell>
          <cell r="AU229">
            <v>0</v>
          </cell>
        </row>
        <row r="230">
          <cell r="A230">
            <v>226</v>
          </cell>
          <cell r="B230">
            <v>1</v>
          </cell>
          <cell r="C230">
            <v>1</v>
          </cell>
          <cell r="D230" t="str">
            <v>K</v>
          </cell>
          <cell r="E230">
            <v>207</v>
          </cell>
          <cell r="F230" t="str">
            <v>proy</v>
          </cell>
          <cell r="G230">
            <v>6</v>
          </cell>
          <cell r="H230">
            <v>38890</v>
          </cell>
          <cell r="I230">
            <v>38895</v>
          </cell>
          <cell r="J230">
            <v>39024</v>
          </cell>
          <cell r="K230" t="str">
            <v>EQUITY COLOMBIA</v>
          </cell>
          <cell r="L230" t="str">
            <v>0012</v>
          </cell>
          <cell r="M230" t="str">
            <v xml:space="preserve"> PROCTER &amp; GAMBLE</v>
          </cell>
          <cell r="N230" t="str">
            <v>Victor Trujillo</v>
          </cell>
          <cell r="O230" t="str">
            <v>CO06A795</v>
          </cell>
          <cell r="P230" t="str">
            <v>Equity Colombia</v>
          </cell>
          <cell r="Q230" t="str">
            <v>MJO</v>
          </cell>
          <cell r="R230" t="str">
            <v>OB</v>
          </cell>
          <cell r="S230" t="str">
            <v>EQUITY SCAN</v>
          </cell>
          <cell r="T230" t="str">
            <v>FC</v>
          </cell>
          <cell r="U230" t="str">
            <v>DETERGENTE</v>
          </cell>
          <cell r="V230" t="str">
            <v>CASA POR CASA</v>
          </cell>
          <cell r="W230" t="str">
            <v>Papel</v>
          </cell>
          <cell r="X230" t="str">
            <v>COLOMBIA</v>
          </cell>
          <cell r="Y230">
            <v>2</v>
          </cell>
          <cell r="Z230">
            <v>160</v>
          </cell>
          <cell r="AB230">
            <v>68.666666666666671</v>
          </cell>
          <cell r="AC230" t="str">
            <v>NA</v>
          </cell>
          <cell r="AD230">
            <v>500</v>
          </cell>
          <cell r="AG230">
            <v>500</v>
          </cell>
          <cell r="AK230">
            <v>500</v>
          </cell>
          <cell r="AM230">
            <v>39036</v>
          </cell>
          <cell r="AN230">
            <v>39036</v>
          </cell>
          <cell r="AO230">
            <v>39069</v>
          </cell>
          <cell r="AP230">
            <v>39073</v>
          </cell>
          <cell r="AR230">
            <v>26220</v>
          </cell>
          <cell r="AS230">
            <v>18364</v>
          </cell>
          <cell r="AU230">
            <v>0.5</v>
          </cell>
        </row>
        <row r="231">
          <cell r="A231">
            <v>227</v>
          </cell>
          <cell r="B231">
            <v>1</v>
          </cell>
          <cell r="C231">
            <v>1</v>
          </cell>
          <cell r="D231" t="str">
            <v>C</v>
          </cell>
          <cell r="E231">
            <v>208</v>
          </cell>
          <cell r="F231" t="str">
            <v>proy</v>
          </cell>
          <cell r="G231">
            <v>6</v>
          </cell>
          <cell r="J231">
            <v>38913</v>
          </cell>
          <cell r="K231" t="str">
            <v>EQUITY MEXICO</v>
          </cell>
          <cell r="L231" t="str">
            <v>0012</v>
          </cell>
          <cell r="M231" t="str">
            <v xml:space="preserve"> PROCTER &amp; GAMBLE</v>
          </cell>
          <cell r="N231" t="str">
            <v>Alejandra Valero</v>
          </cell>
          <cell r="O231" t="str">
            <v>MX06A219</v>
          </cell>
          <cell r="P231" t="str">
            <v>Equity Mexico FS</v>
          </cell>
          <cell r="Q231" t="str">
            <v>LM</v>
          </cell>
          <cell r="R231" t="str">
            <v>OB</v>
          </cell>
          <cell r="S231" t="str">
            <v>EQUITY SCAN</v>
          </cell>
          <cell r="T231" t="str">
            <v>FC</v>
          </cell>
          <cell r="U231" t="str">
            <v>DETERGENTE</v>
          </cell>
          <cell r="V231" t="str">
            <v>CASA POR CASA</v>
          </cell>
          <cell r="W231" t="str">
            <v>Papel</v>
          </cell>
          <cell r="X231" t="str">
            <v>MEXICO</v>
          </cell>
          <cell r="Y231">
            <v>6</v>
          </cell>
          <cell r="Z231">
            <v>100</v>
          </cell>
          <cell r="AA231">
            <v>100</v>
          </cell>
          <cell r="AB231">
            <v>61</v>
          </cell>
          <cell r="AD231">
            <v>1200</v>
          </cell>
          <cell r="AG231">
            <v>1200</v>
          </cell>
          <cell r="AH231">
            <v>1200</v>
          </cell>
          <cell r="AL231">
            <v>1200</v>
          </cell>
          <cell r="AM231">
            <v>38943</v>
          </cell>
          <cell r="AN231">
            <v>39263</v>
          </cell>
          <cell r="AR231">
            <v>65935</v>
          </cell>
          <cell r="AU231">
            <v>1</v>
          </cell>
        </row>
        <row r="232">
          <cell r="A232">
            <v>228</v>
          </cell>
          <cell r="B232">
            <v>1</v>
          </cell>
          <cell r="C232">
            <v>1</v>
          </cell>
          <cell r="D232" t="str">
            <v>K</v>
          </cell>
          <cell r="E232">
            <v>209</v>
          </cell>
          <cell r="F232" t="str">
            <v>proy</v>
          </cell>
          <cell r="G232">
            <v>6</v>
          </cell>
          <cell r="H232">
            <v>38890</v>
          </cell>
          <cell r="I232">
            <v>38895</v>
          </cell>
          <cell r="J232">
            <v>39050</v>
          </cell>
          <cell r="K232" t="str">
            <v>EQUITY PERU</v>
          </cell>
          <cell r="L232" t="str">
            <v>0012</v>
          </cell>
          <cell r="M232" t="str">
            <v xml:space="preserve"> PROCTER &amp; GAMBLE</v>
          </cell>
          <cell r="N232" t="str">
            <v>Victor Trujillo</v>
          </cell>
          <cell r="O232" t="str">
            <v>PE06C555</v>
          </cell>
          <cell r="P232" t="str">
            <v>Equity Perú</v>
          </cell>
          <cell r="Q232" t="str">
            <v>MJO</v>
          </cell>
          <cell r="R232" t="str">
            <v>GC</v>
          </cell>
          <cell r="S232" t="str">
            <v>EQUITY SCAN</v>
          </cell>
          <cell r="T232" t="str">
            <v>FC</v>
          </cell>
          <cell r="U232" t="str">
            <v>DETERGENTE</v>
          </cell>
          <cell r="V232" t="str">
            <v>CASA POR CASA</v>
          </cell>
          <cell r="W232" t="str">
            <v>Papel</v>
          </cell>
          <cell r="X232" t="str">
            <v>PERU</v>
          </cell>
          <cell r="Y232">
            <v>2</v>
          </cell>
          <cell r="Z232">
            <v>160</v>
          </cell>
          <cell r="AB232">
            <v>68.666666666666671</v>
          </cell>
          <cell r="AC232" t="str">
            <v>NA</v>
          </cell>
          <cell r="AD232">
            <v>500</v>
          </cell>
          <cell r="AG232">
            <v>500</v>
          </cell>
          <cell r="AK232">
            <v>500</v>
          </cell>
          <cell r="AM232">
            <v>39056</v>
          </cell>
          <cell r="AN232">
            <v>39056</v>
          </cell>
          <cell r="AO232">
            <v>39093</v>
          </cell>
          <cell r="AP232">
            <v>39112</v>
          </cell>
          <cell r="AR232">
            <v>19300</v>
          </cell>
          <cell r="AS232">
            <v>10200</v>
          </cell>
          <cell r="AU232">
            <v>0.5</v>
          </cell>
        </row>
        <row r="233">
          <cell r="A233">
            <v>229</v>
          </cell>
          <cell r="B233">
            <v>1</v>
          </cell>
          <cell r="C233">
            <v>1</v>
          </cell>
          <cell r="D233" t="str">
            <v>C</v>
          </cell>
          <cell r="E233">
            <v>210</v>
          </cell>
          <cell r="F233" t="str">
            <v>proy</v>
          </cell>
          <cell r="G233">
            <v>6</v>
          </cell>
          <cell r="H233">
            <v>38890</v>
          </cell>
          <cell r="I233">
            <v>38895</v>
          </cell>
          <cell r="J233">
            <v>39094</v>
          </cell>
          <cell r="K233" t="str">
            <v>EQUITY VENEZUELA</v>
          </cell>
          <cell r="L233" t="str">
            <v>0012</v>
          </cell>
          <cell r="M233" t="str">
            <v xml:space="preserve"> PROCTER &amp; GAMBLE</v>
          </cell>
          <cell r="N233" t="str">
            <v>Victor Trujillo</v>
          </cell>
          <cell r="O233" t="str">
            <v>VE06C556</v>
          </cell>
          <cell r="P233" t="str">
            <v>Equity Venezuela</v>
          </cell>
          <cell r="Q233" t="str">
            <v>MJO</v>
          </cell>
          <cell r="R233" t="str">
            <v>MF</v>
          </cell>
          <cell r="S233" t="str">
            <v>EQUITY SCAN</v>
          </cell>
          <cell r="T233" t="str">
            <v>FC</v>
          </cell>
          <cell r="U233" t="str">
            <v>DETERGENTE</v>
          </cell>
          <cell r="V233" t="str">
            <v>CASA POR CASA</v>
          </cell>
          <cell r="W233" t="str">
            <v>Papel</v>
          </cell>
          <cell r="X233" t="str">
            <v>VENEZUELA</v>
          </cell>
          <cell r="Y233">
            <v>2</v>
          </cell>
          <cell r="Z233">
            <v>160</v>
          </cell>
          <cell r="AB233">
            <v>68.666666666666671</v>
          </cell>
          <cell r="AC233" t="str">
            <v>NA</v>
          </cell>
          <cell r="AD233">
            <v>500</v>
          </cell>
          <cell r="AG233">
            <v>500</v>
          </cell>
          <cell r="AK233">
            <v>500</v>
          </cell>
          <cell r="AM233">
            <v>39115</v>
          </cell>
          <cell r="AN233">
            <v>39116</v>
          </cell>
          <cell r="AO233">
            <v>39170</v>
          </cell>
          <cell r="AP233">
            <v>39170</v>
          </cell>
          <cell r="AR233">
            <v>23811</v>
          </cell>
          <cell r="AS233">
            <v>14711</v>
          </cell>
          <cell r="AU233">
            <v>1</v>
          </cell>
        </row>
        <row r="234">
          <cell r="A234">
            <v>230</v>
          </cell>
          <cell r="B234">
            <v>1</v>
          </cell>
          <cell r="C234">
            <v>1</v>
          </cell>
          <cell r="D234" t="str">
            <v>K</v>
          </cell>
          <cell r="E234">
            <v>211</v>
          </cell>
          <cell r="F234" t="str">
            <v>proy</v>
          </cell>
          <cell r="G234">
            <v>7</v>
          </cell>
          <cell r="H234">
            <v>38890</v>
          </cell>
          <cell r="I234">
            <v>38895</v>
          </cell>
          <cell r="K234" t="str">
            <v>EQUITY MEXICO FS</v>
          </cell>
          <cell r="L234" t="str">
            <v>0012</v>
          </cell>
          <cell r="M234" t="str">
            <v xml:space="preserve"> PROCTER &amp; GAMBLE</v>
          </cell>
          <cell r="N234" t="str">
            <v>Victor Trujillo</v>
          </cell>
          <cell r="P234" t="str">
            <v>Equity Mexico FS</v>
          </cell>
          <cell r="Q234" t="str">
            <v>MJO</v>
          </cell>
          <cell r="R234" t="str">
            <v>TBD</v>
          </cell>
          <cell r="S234" t="str">
            <v>EQUITY SCAN</v>
          </cell>
          <cell r="T234" t="str">
            <v>FC</v>
          </cell>
          <cell r="U234" t="str">
            <v>SUAVIZANTE</v>
          </cell>
          <cell r="V234" t="str">
            <v>CASA POR CASA</v>
          </cell>
          <cell r="X234" t="str">
            <v>MEXICO</v>
          </cell>
          <cell r="Y234">
            <v>2</v>
          </cell>
          <cell r="Z234">
            <v>160</v>
          </cell>
          <cell r="AB234">
            <v>68.666666666666671</v>
          </cell>
          <cell r="AC234">
            <v>4</v>
          </cell>
          <cell r="AD234">
            <v>500</v>
          </cell>
          <cell r="AG234">
            <v>500</v>
          </cell>
          <cell r="AH234">
            <v>500</v>
          </cell>
          <cell r="AR234">
            <v>18130</v>
          </cell>
          <cell r="AU234">
            <v>0</v>
          </cell>
        </row>
        <row r="235">
          <cell r="A235">
            <v>231</v>
          </cell>
          <cell r="B235">
            <v>1</v>
          </cell>
          <cell r="D235" t="str">
            <v>O</v>
          </cell>
          <cell r="E235">
            <v>212</v>
          </cell>
          <cell r="F235" t="str">
            <v>proy</v>
          </cell>
          <cell r="G235">
            <v>5</v>
          </cell>
          <cell r="I235">
            <v>38888</v>
          </cell>
          <cell r="J235">
            <v>38895</v>
          </cell>
          <cell r="K235" t="str">
            <v>GYM AGUA</v>
          </cell>
          <cell r="L235" t="str">
            <v>0012</v>
          </cell>
          <cell r="M235" t="str">
            <v xml:space="preserve"> PROCTER &amp; GAMBLE</v>
          </cell>
          <cell r="N235" t="str">
            <v>Francisco Aceves</v>
          </cell>
          <cell r="P235" t="str">
            <v>NA</v>
          </cell>
          <cell r="Q235" t="str">
            <v>LP</v>
          </cell>
          <cell r="R235" t="str">
            <v>LP</v>
          </cell>
          <cell r="W235" t="str">
            <v>Focus groups</v>
          </cell>
          <cell r="X235" t="str">
            <v>DF</v>
          </cell>
          <cell r="Y235" t="str">
            <v>NA</v>
          </cell>
          <cell r="Z235" t="str">
            <v>NA</v>
          </cell>
          <cell r="AB235" t="e">
            <v>#VALUE!</v>
          </cell>
          <cell r="AO235">
            <v>38896</v>
          </cell>
          <cell r="AQ235">
            <v>89000</v>
          </cell>
        </row>
        <row r="236">
          <cell r="A236">
            <v>232</v>
          </cell>
          <cell r="D236" t="str">
            <v>I</v>
          </cell>
          <cell r="E236">
            <v>213</v>
          </cell>
          <cell r="F236" t="str">
            <v>proy</v>
          </cell>
          <cell r="G236">
            <v>6</v>
          </cell>
          <cell r="H236">
            <v>38875</v>
          </cell>
          <cell r="I236">
            <v>38888</v>
          </cell>
          <cell r="J236">
            <v>38908</v>
          </cell>
          <cell r="K236" t="str">
            <v>LUZ</v>
          </cell>
          <cell r="L236">
            <v>24</v>
          </cell>
          <cell r="M236" t="str">
            <v>PPP</v>
          </cell>
          <cell r="N236" t="str">
            <v>Carola Schröck</v>
          </cell>
          <cell r="O236" t="str">
            <v>NA</v>
          </cell>
          <cell r="P236" t="str">
            <v>NA</v>
          </cell>
          <cell r="Q236" t="str">
            <v>LC</v>
          </cell>
          <cell r="R236" t="str">
            <v>NA</v>
          </cell>
          <cell r="S236" t="str">
            <v>CONCEPT</v>
          </cell>
          <cell r="T236" t="str">
            <v>HC</v>
          </cell>
          <cell r="U236" t="str">
            <v>MEDICAMENTO</v>
          </cell>
          <cell r="V236" t="str">
            <v>Pre -Reclutamiento</v>
          </cell>
          <cell r="W236" t="str">
            <v>Entrevistas en profundidad</v>
          </cell>
          <cell r="X236" t="str">
            <v>DF</v>
          </cell>
          <cell r="AB236"/>
          <cell r="AD236">
            <v>6</v>
          </cell>
          <cell r="AE236">
            <v>0</v>
          </cell>
          <cell r="AF236">
            <v>0</v>
          </cell>
          <cell r="AG236">
            <v>6</v>
          </cell>
          <cell r="AH236">
            <v>6</v>
          </cell>
          <cell r="AI236">
            <v>0</v>
          </cell>
          <cell r="AM236">
            <v>38909</v>
          </cell>
          <cell r="AN236">
            <v>38909</v>
          </cell>
          <cell r="AO236">
            <v>38916</v>
          </cell>
          <cell r="AP236">
            <v>38916</v>
          </cell>
          <cell r="AR236">
            <v>5500</v>
          </cell>
          <cell r="AU236">
            <v>1</v>
          </cell>
        </row>
        <row r="237">
          <cell r="A237">
            <v>233</v>
          </cell>
          <cell r="D237" t="str">
            <v>D</v>
          </cell>
          <cell r="E237">
            <v>214</v>
          </cell>
          <cell r="F237" t="str">
            <v>proy</v>
          </cell>
          <cell r="G237">
            <v>6</v>
          </cell>
          <cell r="H237">
            <v>38887</v>
          </cell>
          <cell r="I237">
            <v>38888</v>
          </cell>
          <cell r="J237">
            <v>38908</v>
          </cell>
          <cell r="K237" t="str">
            <v>OCEAN II</v>
          </cell>
          <cell r="M237" t="str">
            <v>RI-UK</v>
          </cell>
          <cell r="N237" t="str">
            <v>Lucy Stevens</v>
          </cell>
          <cell r="O237" t="str">
            <v>NA</v>
          </cell>
          <cell r="P237" t="str">
            <v>NA</v>
          </cell>
          <cell r="Q237" t="str">
            <v>VP</v>
          </cell>
          <cell r="R237" t="str">
            <v>TBD</v>
          </cell>
          <cell r="S237" t="str">
            <v>CONCEPT</v>
          </cell>
          <cell r="T237" t="str">
            <v>AB</v>
          </cell>
          <cell r="U237" t="str">
            <v>CEREALES</v>
          </cell>
          <cell r="V237" t="str">
            <v>CASA POR CASA</v>
          </cell>
          <cell r="X237" t="str">
            <v>D.F</v>
          </cell>
          <cell r="AB237"/>
          <cell r="AD237">
            <v>237</v>
          </cell>
          <cell r="AG237">
            <v>297</v>
          </cell>
          <cell r="AH237">
            <v>297</v>
          </cell>
          <cell r="AM237">
            <v>38929</v>
          </cell>
          <cell r="AN237">
            <v>38929</v>
          </cell>
          <cell r="AO237">
            <v>38944</v>
          </cell>
          <cell r="AP237">
            <v>38940</v>
          </cell>
          <cell r="AR237">
            <v>13200</v>
          </cell>
        </row>
        <row r="238">
          <cell r="A238">
            <v>234</v>
          </cell>
          <cell r="D238" t="str">
            <v>A</v>
          </cell>
          <cell r="E238">
            <v>215</v>
          </cell>
          <cell r="F238" t="str">
            <v>proy</v>
          </cell>
          <cell r="G238">
            <v>6</v>
          </cell>
          <cell r="I238">
            <v>38900</v>
          </cell>
          <cell r="J238">
            <v>38894</v>
          </cell>
          <cell r="K238" t="str">
            <v>SEIS TIENDAS</v>
          </cell>
          <cell r="L238" t="str">
            <v>0012</v>
          </cell>
          <cell r="M238" t="str">
            <v xml:space="preserve"> PROCTER &amp; GAMBLE</v>
          </cell>
          <cell r="N238" t="str">
            <v>Rosalinda Gomez</v>
          </cell>
          <cell r="Q238" t="str">
            <v>PG</v>
          </cell>
          <cell r="R238" t="str">
            <v>EB</v>
          </cell>
          <cell r="S238" t="str">
            <v>AUDIPROM</v>
          </cell>
          <cell r="T238" t="str">
            <v>CON-CRO</v>
          </cell>
          <cell r="U238" t="str">
            <v>DETERGENTE</v>
          </cell>
          <cell r="W238" t="str">
            <v>Papel</v>
          </cell>
          <cell r="X238" t="str">
            <v>DF</v>
          </cell>
          <cell r="AB238"/>
          <cell r="AG238">
            <v>24</v>
          </cell>
          <cell r="AH238">
            <v>24</v>
          </cell>
          <cell r="AM238">
            <v>38921</v>
          </cell>
          <cell r="AO238">
            <v>38923</v>
          </cell>
          <cell r="AQ238">
            <v>3804</v>
          </cell>
        </row>
        <row r="239">
          <cell r="A239">
            <v>235</v>
          </cell>
          <cell r="B239">
            <v>1</v>
          </cell>
          <cell r="D239" t="str">
            <v>C</v>
          </cell>
          <cell r="E239">
            <v>216</v>
          </cell>
          <cell r="F239" t="str">
            <v>proy</v>
          </cell>
          <cell r="G239">
            <v>6</v>
          </cell>
          <cell r="H239">
            <v>38890</v>
          </cell>
          <cell r="I239">
            <v>38890</v>
          </cell>
          <cell r="K239" t="str">
            <v>CDI 9 LIMS</v>
          </cell>
          <cell r="L239" t="str">
            <v>0012</v>
          </cell>
          <cell r="M239" t="str">
            <v xml:space="preserve"> PROCTER &amp; GAMBLE</v>
          </cell>
          <cell r="N239" t="str">
            <v>Marbella Monroy</v>
          </cell>
          <cell r="O239" t="str">
            <v>WW067500</v>
          </cell>
          <cell r="P239" t="str">
            <v>CDI analysis based on Panel data for 9 LIMS countries</v>
          </cell>
          <cell r="Q239" t="str">
            <v>MJO</v>
          </cell>
          <cell r="R239" t="str">
            <v>NA</v>
          </cell>
          <cell r="S239" t="str">
            <v>PANEL</v>
          </cell>
          <cell r="T239" t="str">
            <v>FC</v>
          </cell>
          <cell r="U239" t="str">
            <v>DETERGENTE</v>
          </cell>
          <cell r="V239" t="str">
            <v>CASA POR CASA</v>
          </cell>
          <cell r="W239" t="str">
            <v>Papel</v>
          </cell>
          <cell r="X239" t="str">
            <v>MX, BR, RU, TUR, CHI, POL, MARR, FILIP, IND, EGI</v>
          </cell>
          <cell r="Y239" t="str">
            <v>NA</v>
          </cell>
          <cell r="Z239" t="str">
            <v>NA</v>
          </cell>
          <cell r="AA239" t="str">
            <v>NA</v>
          </cell>
          <cell r="AB239" t="e">
            <v>#VALUE!</v>
          </cell>
          <cell r="AC239" t="str">
            <v>NA</v>
          </cell>
          <cell r="AD239" t="str">
            <v>NA</v>
          </cell>
          <cell r="AG239" t="str">
            <v>NA</v>
          </cell>
          <cell r="AK239" t="str">
            <v>NA</v>
          </cell>
          <cell r="AO239">
            <v>39024</v>
          </cell>
          <cell r="AP239">
            <v>39093</v>
          </cell>
          <cell r="AR239">
            <v>16200</v>
          </cell>
          <cell r="AU239">
            <v>1</v>
          </cell>
        </row>
        <row r="240">
          <cell r="A240">
            <v>236</v>
          </cell>
          <cell r="D240" t="str">
            <v>T</v>
          </cell>
          <cell r="E240">
            <v>218</v>
          </cell>
          <cell r="F240" t="str">
            <v>proy</v>
          </cell>
          <cell r="G240">
            <v>6</v>
          </cell>
          <cell r="H240">
            <v>38891</v>
          </cell>
          <cell r="I240">
            <v>38799</v>
          </cell>
          <cell r="J240">
            <v>38895</v>
          </cell>
          <cell r="K240" t="str">
            <v>BOMBERZO</v>
          </cell>
          <cell r="L240" t="str">
            <v>0012</v>
          </cell>
          <cell r="M240" t="str">
            <v xml:space="preserve"> PROCTER &amp; GAMBLE</v>
          </cell>
          <cell r="N240" t="str">
            <v>RUBEN LEO</v>
          </cell>
          <cell r="O240" t="str">
            <v>MX067647</v>
          </cell>
          <cell r="P240" t="str">
            <v>ARIEL SANCY IN-STORE MESSAGE SCREENER</v>
          </cell>
          <cell r="Q240" t="str">
            <v>MEV/AA</v>
          </cell>
          <cell r="R240" t="str">
            <v>TBD</v>
          </cell>
          <cell r="S240" t="str">
            <v>MST</v>
          </cell>
          <cell r="T240" t="str">
            <v>FC</v>
          </cell>
          <cell r="U240" t="str">
            <v>DETERGENTE</v>
          </cell>
          <cell r="V240" t="str">
            <v>INTERCEPT</v>
          </cell>
          <cell r="X240" t="str">
            <v>DF</v>
          </cell>
          <cell r="AB240"/>
          <cell r="AD240">
            <v>500</v>
          </cell>
          <cell r="AG240">
            <v>500</v>
          </cell>
          <cell r="AH240">
            <v>500</v>
          </cell>
          <cell r="AM240">
            <v>38896</v>
          </cell>
          <cell r="AO240">
            <v>38898</v>
          </cell>
          <cell r="AU240" t="str">
            <v>Pagan al final</v>
          </cell>
          <cell r="AZ240" t="str">
            <v>si entra en descuento</v>
          </cell>
        </row>
        <row r="241">
          <cell r="A241">
            <v>237</v>
          </cell>
          <cell r="D241" t="str">
            <v>C</v>
          </cell>
          <cell r="E241">
            <v>219</v>
          </cell>
          <cell r="F241" t="str">
            <v>proy</v>
          </cell>
          <cell r="G241">
            <v>6</v>
          </cell>
          <cell r="H241">
            <v>38890</v>
          </cell>
          <cell r="I241">
            <v>38891</v>
          </cell>
          <cell r="J241">
            <v>38903</v>
          </cell>
          <cell r="K241" t="str">
            <v>BACK</v>
          </cell>
          <cell r="L241" t="str">
            <v>0012</v>
          </cell>
          <cell r="M241" t="str">
            <v xml:space="preserve"> PROCTER &amp; GAMBLE</v>
          </cell>
          <cell r="N241" t="str">
            <v>Víctor Baez</v>
          </cell>
          <cell r="O241" t="str">
            <v>MX067518</v>
          </cell>
          <cell r="P241" t="str">
            <v>ACE BACK TO SCHOOL (B2S II) EFFECTIVENESS TEST</v>
          </cell>
          <cell r="Q241" t="str">
            <v>LE</v>
          </cell>
          <cell r="R241" t="str">
            <v>MG</v>
          </cell>
          <cell r="S241" t="str">
            <v>PROMOTION EFFECTIVENESS</v>
          </cell>
          <cell r="T241" t="str">
            <v>FC</v>
          </cell>
          <cell r="U241" t="str">
            <v>DETERGENTE PARA ROPA</v>
          </cell>
          <cell r="V241" t="str">
            <v>INTERCEPT EL PRE Y TELEFONICO EL POST</v>
          </cell>
          <cell r="W241" t="str">
            <v>Papel</v>
          </cell>
          <cell r="X241" t="str">
            <v>DF</v>
          </cell>
          <cell r="Y241">
            <v>4</v>
          </cell>
          <cell r="Z241">
            <v>45</v>
          </cell>
          <cell r="AA241">
            <v>20</v>
          </cell>
          <cell r="AB241">
            <v>25.416666666666668</v>
          </cell>
          <cell r="AC241">
            <v>7</v>
          </cell>
          <cell r="AD241">
            <v>600</v>
          </cell>
          <cell r="AE241">
            <v>250</v>
          </cell>
          <cell r="AG241">
            <v>850</v>
          </cell>
          <cell r="AH241">
            <v>850</v>
          </cell>
          <cell r="AL241">
            <v>607</v>
          </cell>
          <cell r="AM241">
            <v>38993</v>
          </cell>
          <cell r="AO241">
            <v>39013</v>
          </cell>
          <cell r="AQ241">
            <v>147000</v>
          </cell>
          <cell r="AU241">
            <v>1</v>
          </cell>
        </row>
        <row r="242">
          <cell r="A242">
            <v>238</v>
          </cell>
          <cell r="D242" t="str">
            <v>C</v>
          </cell>
          <cell r="E242">
            <v>220</v>
          </cell>
          <cell r="F242" t="str">
            <v>proy</v>
          </cell>
          <cell r="G242">
            <v>6</v>
          </cell>
          <cell r="H242">
            <v>38891</v>
          </cell>
          <cell r="I242">
            <v>38892</v>
          </cell>
          <cell r="J242">
            <v>38911</v>
          </cell>
          <cell r="K242" t="str">
            <v>LOVE</v>
          </cell>
          <cell r="L242" t="str">
            <v>0012</v>
          </cell>
          <cell r="M242" t="str">
            <v xml:space="preserve"> PROCTER &amp; GAMBLE</v>
          </cell>
          <cell r="N242" t="str">
            <v>Victor Baez</v>
          </cell>
          <cell r="O242" t="str">
            <v>MX067561</v>
          </cell>
          <cell r="P242" t="str">
            <v>H&amp;S LOVE Quantitative Promotional Concept Test (PCT)</v>
          </cell>
          <cell r="Q242" t="str">
            <v>LE</v>
          </cell>
          <cell r="R242" t="str">
            <v>GC</v>
          </cell>
          <cell r="S242" t="str">
            <v>PCT</v>
          </cell>
          <cell r="T242" t="str">
            <v>BC</v>
          </cell>
          <cell r="U242" t="str">
            <v>SHAMPOO</v>
          </cell>
          <cell r="V242" t="str">
            <v>CAFÉ INTERNET</v>
          </cell>
          <cell r="W242" t="str">
            <v>CAWI / Web</v>
          </cell>
          <cell r="X242" t="str">
            <v>DF</v>
          </cell>
          <cell r="Y242">
            <v>8</v>
          </cell>
          <cell r="Z242">
            <v>40</v>
          </cell>
          <cell r="AA242">
            <v>30</v>
          </cell>
          <cell r="AB242">
            <v>28.666666666666668</v>
          </cell>
          <cell r="AC242">
            <v>5</v>
          </cell>
          <cell r="AD242">
            <v>1250</v>
          </cell>
          <cell r="AG242">
            <v>1250</v>
          </cell>
          <cell r="AH242">
            <v>1250</v>
          </cell>
          <cell r="AL242">
            <v>1271</v>
          </cell>
          <cell r="AM242">
            <v>38927</v>
          </cell>
          <cell r="AN242">
            <v>38927</v>
          </cell>
          <cell r="AO242">
            <v>38943</v>
          </cell>
          <cell r="AP242">
            <v>38943</v>
          </cell>
          <cell r="AQ242">
            <v>411500</v>
          </cell>
          <cell r="AU242">
            <v>1</v>
          </cell>
        </row>
        <row r="243">
          <cell r="A243">
            <v>239</v>
          </cell>
          <cell r="D243" t="str">
            <v>C</v>
          </cell>
          <cell r="E243">
            <v>221</v>
          </cell>
          <cell r="F243" t="str">
            <v>proy</v>
          </cell>
          <cell r="G243">
            <v>6</v>
          </cell>
          <cell r="H243">
            <v>38890</v>
          </cell>
          <cell r="I243">
            <v>38894</v>
          </cell>
          <cell r="J243">
            <v>38905</v>
          </cell>
          <cell r="K243" t="str">
            <v>IMAGEN 4</v>
          </cell>
          <cell r="M243" t="str">
            <v>EBEL</v>
          </cell>
          <cell r="N243" t="str">
            <v>Arturo Villalobos</v>
          </cell>
          <cell r="O243" t="str">
            <v>NA</v>
          </cell>
          <cell r="P243" t="str">
            <v>Imagen y Posicionamiento</v>
          </cell>
          <cell r="Q243" t="str">
            <v>LB</v>
          </cell>
          <cell r="R243" t="str">
            <v>MG</v>
          </cell>
          <cell r="T243" t="str">
            <v>CON-CUI</v>
          </cell>
          <cell r="U243" t="str">
            <v>BELLEZA</v>
          </cell>
          <cell r="V243" t="str">
            <v>CASA POR CASA</v>
          </cell>
          <cell r="W243" t="str">
            <v>Papel</v>
          </cell>
          <cell r="X243" t="str">
            <v>DF/GUAD</v>
          </cell>
          <cell r="Y243">
            <v>3</v>
          </cell>
          <cell r="Z243">
            <v>73</v>
          </cell>
          <cell r="AA243">
            <v>109</v>
          </cell>
          <cell r="AB243">
            <v>47.95</v>
          </cell>
          <cell r="AD243">
            <v>800</v>
          </cell>
          <cell r="AG243">
            <v>800</v>
          </cell>
          <cell r="AH243">
            <v>800</v>
          </cell>
          <cell r="AM243">
            <v>38922</v>
          </cell>
          <cell r="AN243">
            <v>38922</v>
          </cell>
          <cell r="AO243">
            <v>38950</v>
          </cell>
          <cell r="AP243">
            <v>38950</v>
          </cell>
          <cell r="AQ243">
            <v>238000</v>
          </cell>
          <cell r="AU243">
            <v>1</v>
          </cell>
        </row>
        <row r="244">
          <cell r="A244">
            <v>240</v>
          </cell>
          <cell r="D244" t="str">
            <v>T</v>
          </cell>
          <cell r="E244">
            <v>222</v>
          </cell>
          <cell r="F244" t="str">
            <v>proy</v>
          </cell>
          <cell r="G244">
            <v>7</v>
          </cell>
          <cell r="I244">
            <v>38895</v>
          </cell>
          <cell r="J244">
            <v>38910</v>
          </cell>
          <cell r="K244" t="str">
            <v>PANEL GOLDEN HH 2</v>
          </cell>
          <cell r="L244" t="str">
            <v>0012</v>
          </cell>
          <cell r="M244" t="str">
            <v xml:space="preserve"> PROCTER &amp; GAMBLE</v>
          </cell>
          <cell r="N244" t="str">
            <v>Alberto Mena</v>
          </cell>
          <cell r="O244" t="str">
            <v>TBD</v>
          </cell>
          <cell r="P244" t="str">
            <v>TBD</v>
          </cell>
          <cell r="Q244" t="str">
            <v>MEV/AA</v>
          </cell>
          <cell r="R244" t="str">
            <v>TBD</v>
          </cell>
          <cell r="S244" t="str">
            <v>PANEL DE CONSUMO</v>
          </cell>
          <cell r="T244" t="str">
            <v>VARIAS</v>
          </cell>
          <cell r="U244" t="str">
            <v>VARIAS</v>
          </cell>
          <cell r="V244" t="str">
            <v>CASA POR CASA</v>
          </cell>
          <cell r="X244" t="str">
            <v>DF/MTY</v>
          </cell>
          <cell r="AB244"/>
        </row>
        <row r="245">
          <cell r="A245">
            <v>241</v>
          </cell>
          <cell r="D245" t="str">
            <v>C</v>
          </cell>
          <cell r="E245">
            <v>223</v>
          </cell>
          <cell r="F245" t="str">
            <v>proy</v>
          </cell>
          <cell r="G245">
            <v>2</v>
          </cell>
          <cell r="H245">
            <v>38896</v>
          </cell>
          <cell r="I245">
            <v>38897</v>
          </cell>
          <cell r="J245" t="str">
            <v>TBD</v>
          </cell>
          <cell r="K245" t="str">
            <v>PARTHENON MESSAGE SCREENER</v>
          </cell>
          <cell r="L245" t="str">
            <v>0012</v>
          </cell>
          <cell r="M245" t="str">
            <v xml:space="preserve"> PROCTER &amp; GAMBLE</v>
          </cell>
          <cell r="N245" t="str">
            <v>AMERICA FEIJOO</v>
          </cell>
          <cell r="Q245" t="str">
            <v>MEV/VP</v>
          </cell>
          <cell r="R245" t="str">
            <v>TBD</v>
          </cell>
          <cell r="S245" t="str">
            <v>MST</v>
          </cell>
          <cell r="T245" t="str">
            <v>BC</v>
          </cell>
          <cell r="U245" t="str">
            <v>SHAMPOO</v>
          </cell>
          <cell r="V245" t="str">
            <v>CAFÉ INTERNET</v>
          </cell>
          <cell r="X245" t="str">
            <v>DF</v>
          </cell>
          <cell r="AB245"/>
          <cell r="AD245">
            <v>300</v>
          </cell>
          <cell r="AG245">
            <v>300</v>
          </cell>
          <cell r="AH245">
            <v>300</v>
          </cell>
          <cell r="AQ245">
            <v>112500</v>
          </cell>
        </row>
        <row r="246">
          <cell r="A246">
            <v>242</v>
          </cell>
          <cell r="D246" t="str">
            <v>T</v>
          </cell>
          <cell r="E246">
            <v>224</v>
          </cell>
          <cell r="F246" t="str">
            <v>proy</v>
          </cell>
          <cell r="G246">
            <v>6</v>
          </cell>
          <cell r="H246">
            <v>38896</v>
          </cell>
          <cell r="I246">
            <v>38897</v>
          </cell>
          <cell r="J246">
            <v>38924</v>
          </cell>
          <cell r="K246" t="str">
            <v>MARKETING DEPARTMENT</v>
          </cell>
          <cell r="L246" t="str">
            <v>0012</v>
          </cell>
          <cell r="M246" t="str">
            <v xml:space="preserve"> PROCTER &amp; GAMBLE</v>
          </cell>
          <cell r="N246" t="str">
            <v>AMERICA FEIJOO</v>
          </cell>
          <cell r="O246" t="str">
            <v>MX067699</v>
          </cell>
          <cell r="P246" t="str">
            <v>MARKETING DEPARTMENT SURVEY WAVE V</v>
          </cell>
          <cell r="Q246" t="str">
            <v>AA</v>
          </cell>
          <cell r="R246" t="str">
            <v>TBD</v>
          </cell>
          <cell r="S246" t="str">
            <v>SATISFACCIÓN</v>
          </cell>
          <cell r="AB246"/>
          <cell r="AQ246">
            <v>28300</v>
          </cell>
        </row>
        <row r="247">
          <cell r="A247">
            <v>243</v>
          </cell>
          <cell r="D247" t="str">
            <v>D</v>
          </cell>
          <cell r="E247">
            <v>10225</v>
          </cell>
          <cell r="F247" t="str">
            <v>Proy</v>
          </cell>
          <cell r="G247">
            <v>6</v>
          </cell>
          <cell r="H247">
            <v>38786</v>
          </cell>
          <cell r="K247" t="str">
            <v>QUICK</v>
          </cell>
          <cell r="L247" t="str">
            <v>0035</v>
          </cell>
          <cell r="M247" t="str">
            <v>TNS NFO</v>
          </cell>
          <cell r="N247" t="str">
            <v>Erin Duvall</v>
          </cell>
          <cell r="O247" t="str">
            <v>tbd</v>
          </cell>
          <cell r="P247" t="str">
            <v>HEALTH CARE IN BRAZIL</v>
          </cell>
          <cell r="Q247" t="str">
            <v>LB</v>
          </cell>
          <cell r="R247" t="str">
            <v>NA</v>
          </cell>
          <cell r="S247" t="str">
            <v>SATISFACCIÓN</v>
          </cell>
          <cell r="T247" t="str">
            <v>CON-MED</v>
          </cell>
          <cell r="U247" t="str">
            <v>UNGÜENTO/JARABE</v>
          </cell>
          <cell r="V247" t="str">
            <v>Casa por Casa</v>
          </cell>
          <cell r="W247" t="str">
            <v>Papel</v>
          </cell>
          <cell r="X247" t="str">
            <v>BRASIL</v>
          </cell>
          <cell r="AB247"/>
          <cell r="AD247">
            <v>500</v>
          </cell>
          <cell r="AG247">
            <v>500</v>
          </cell>
          <cell r="AR247">
            <v>5000</v>
          </cell>
          <cell r="AS247">
            <v>55400</v>
          </cell>
        </row>
        <row r="248">
          <cell r="A248">
            <v>244</v>
          </cell>
          <cell r="D248" t="str">
            <v>A</v>
          </cell>
          <cell r="E248">
            <v>10226</v>
          </cell>
          <cell r="F248" t="str">
            <v>Proy</v>
          </cell>
          <cell r="G248">
            <v>6</v>
          </cell>
          <cell r="I248">
            <v>38902</v>
          </cell>
          <cell r="J248">
            <v>38905</v>
          </cell>
          <cell r="K248" t="str">
            <v>PUSH DEMOS</v>
          </cell>
          <cell r="L248" t="str">
            <v>0012</v>
          </cell>
          <cell r="M248" t="str">
            <v xml:space="preserve"> PROCTER &amp; GAMBLE</v>
          </cell>
          <cell r="N248" t="str">
            <v>Luz María Suárez</v>
          </cell>
          <cell r="Q248" t="str">
            <v>PG</v>
          </cell>
          <cell r="R248" t="str">
            <v>AB</v>
          </cell>
          <cell r="S248" t="str">
            <v>AUDIPROM</v>
          </cell>
          <cell r="T248" t="str">
            <v>CON-CUI</v>
          </cell>
          <cell r="U248" t="str">
            <v>SHAMPOO</v>
          </cell>
          <cell r="W248" t="str">
            <v>Papel</v>
          </cell>
          <cell r="X248" t="str">
            <v>DF,MTY,CHIH,HER,PUE,TORR,TIJ,CUL</v>
          </cell>
          <cell r="AB248"/>
          <cell r="AG248">
            <v>864</v>
          </cell>
          <cell r="AH248">
            <v>528</v>
          </cell>
          <cell r="AI248">
            <v>336</v>
          </cell>
          <cell r="AM248">
            <v>39266</v>
          </cell>
          <cell r="AO248">
            <v>39433</v>
          </cell>
          <cell r="AQ248">
            <v>153348</v>
          </cell>
        </row>
        <row r="249">
          <cell r="A249">
            <v>245</v>
          </cell>
          <cell r="D249" t="str">
            <v>F</v>
          </cell>
          <cell r="E249">
            <v>10227</v>
          </cell>
          <cell r="F249" t="str">
            <v>Proy</v>
          </cell>
          <cell r="G249">
            <v>6</v>
          </cell>
          <cell r="H249">
            <v>38903</v>
          </cell>
          <cell r="I249">
            <v>38908</v>
          </cell>
          <cell r="J249">
            <v>38911</v>
          </cell>
          <cell r="K249" t="str">
            <v>TOS</v>
          </cell>
          <cell r="L249" t="str">
            <v>0012</v>
          </cell>
          <cell r="M249" t="str">
            <v xml:space="preserve"> PROCTER &amp; GAMBLE</v>
          </cell>
          <cell r="N249" t="str">
            <v>Bernardo Ortiz Pérez Rayón</v>
          </cell>
          <cell r="O249" t="str">
            <v>TBD</v>
          </cell>
          <cell r="P249" t="str">
            <v>Vick HUG Promotional Concept test</v>
          </cell>
          <cell r="Q249" t="str">
            <v>LC</v>
          </cell>
          <cell r="R249" t="str">
            <v>NA</v>
          </cell>
          <cell r="S249" t="str">
            <v>PCT</v>
          </cell>
          <cell r="T249" t="str">
            <v>CON-MED</v>
          </cell>
          <cell r="U249" t="str">
            <v>OTC VIC</v>
          </cell>
          <cell r="V249" t="str">
            <v>Pre -Reclutamiento</v>
          </cell>
          <cell r="W249" t="str">
            <v>Focus groups</v>
          </cell>
          <cell r="X249" t="str">
            <v>DF</v>
          </cell>
          <cell r="AB249"/>
          <cell r="AD249">
            <v>2</v>
          </cell>
          <cell r="AG249">
            <v>2</v>
          </cell>
          <cell r="AM249">
            <v>38911</v>
          </cell>
          <cell r="AN249">
            <v>38911</v>
          </cell>
          <cell r="AO249">
            <v>38911</v>
          </cell>
          <cell r="AP249">
            <v>38911</v>
          </cell>
          <cell r="AQ249">
            <v>36400</v>
          </cell>
          <cell r="AU249">
            <v>1</v>
          </cell>
        </row>
        <row r="250">
          <cell r="A250">
            <v>246</v>
          </cell>
          <cell r="D250" t="str">
            <v>F</v>
          </cell>
          <cell r="E250">
            <v>10228</v>
          </cell>
          <cell r="F250" t="str">
            <v>Proy</v>
          </cell>
          <cell r="G250">
            <v>7</v>
          </cell>
          <cell r="H250">
            <v>38903</v>
          </cell>
          <cell r="I250">
            <v>38904</v>
          </cell>
          <cell r="J250">
            <v>38910</v>
          </cell>
          <cell r="K250" t="str">
            <v>VAL</v>
          </cell>
          <cell r="L250" t="str">
            <v>0012</v>
          </cell>
          <cell r="M250" t="str">
            <v xml:space="preserve"> PROCTER &amp; GAMBLE</v>
          </cell>
          <cell r="N250" t="str">
            <v>Dante Navarrete</v>
          </cell>
          <cell r="O250" t="str">
            <v>TBD</v>
          </cell>
          <cell r="P250" t="str">
            <v>NA</v>
          </cell>
          <cell r="Q250" t="str">
            <v>LC</v>
          </cell>
          <cell r="R250" t="str">
            <v>NA</v>
          </cell>
          <cell r="S250" t="str">
            <v>PCT</v>
          </cell>
          <cell r="T250" t="str">
            <v>CON-ORA</v>
          </cell>
          <cell r="U250" t="str">
            <v>PRO. ORALB</v>
          </cell>
          <cell r="V250" t="str">
            <v>Pre -Reclutamiento</v>
          </cell>
          <cell r="W250" t="str">
            <v>Focus groups</v>
          </cell>
          <cell r="X250" t="str">
            <v>DF</v>
          </cell>
          <cell r="AB250"/>
          <cell r="AD250">
            <v>2</v>
          </cell>
          <cell r="AG250">
            <v>2</v>
          </cell>
          <cell r="AM250">
            <v>38910</v>
          </cell>
          <cell r="AO250">
            <v>38911</v>
          </cell>
          <cell r="AQ250">
            <v>3000</v>
          </cell>
          <cell r="AU250">
            <v>1</v>
          </cell>
          <cell r="AZ250" t="str">
            <v>CANCELADO CON GASTOS DE CANCELACIÓN</v>
          </cell>
        </row>
        <row r="251">
          <cell r="A251">
            <v>247</v>
          </cell>
          <cell r="B251">
            <v>1</v>
          </cell>
          <cell r="D251" t="str">
            <v>D</v>
          </cell>
          <cell r="E251">
            <v>10229</v>
          </cell>
          <cell r="F251" t="str">
            <v>Prop</v>
          </cell>
          <cell r="G251">
            <v>7</v>
          </cell>
          <cell r="H251">
            <v>38903</v>
          </cell>
          <cell r="J251">
            <v>38915</v>
          </cell>
          <cell r="K251" t="str">
            <v>FRAGANCIAS</v>
          </cell>
          <cell r="L251" t="str">
            <v>0077</v>
          </cell>
          <cell r="M251" t="str">
            <v>TNS INFRATEST</v>
          </cell>
          <cell r="N251" t="str">
            <v>Nicole Heyert</v>
          </cell>
          <cell r="O251" t="str">
            <v>NA</v>
          </cell>
          <cell r="P251" t="str">
            <v>NA</v>
          </cell>
          <cell r="Q251" t="str">
            <v>IP</v>
          </cell>
          <cell r="R251" t="str">
            <v>TBD</v>
          </cell>
          <cell r="S251" t="str">
            <v>C&amp;P</v>
          </cell>
          <cell r="T251" t="str">
            <v>CON-CUI</v>
          </cell>
          <cell r="U251" t="str">
            <v>FRAGANCIAS</v>
          </cell>
          <cell r="V251" t="str">
            <v>Casa por Casa</v>
          </cell>
          <cell r="W251" t="str">
            <v>Papel</v>
          </cell>
          <cell r="X251" t="str">
            <v>DF</v>
          </cell>
          <cell r="Y251">
            <v>5</v>
          </cell>
          <cell r="Z251">
            <v>50</v>
          </cell>
          <cell r="AA251">
            <v>40</v>
          </cell>
          <cell r="AB251">
            <v>31.166666666666668</v>
          </cell>
          <cell r="AC251">
            <v>6</v>
          </cell>
          <cell r="AD251">
            <v>850</v>
          </cell>
          <cell r="AE251">
            <v>800</v>
          </cell>
          <cell r="AG251">
            <v>1650</v>
          </cell>
        </row>
        <row r="252">
          <cell r="A252">
            <v>248</v>
          </cell>
          <cell r="D252" t="str">
            <v>C</v>
          </cell>
          <cell r="E252">
            <v>10230</v>
          </cell>
          <cell r="F252" t="str">
            <v>Proy</v>
          </cell>
          <cell r="G252">
            <v>6</v>
          </cell>
          <cell r="H252">
            <v>38886</v>
          </cell>
          <cell r="I252">
            <v>38902</v>
          </cell>
          <cell r="J252">
            <v>38909</v>
          </cell>
          <cell r="K252" t="str">
            <v>COCHES CHEDRAUI</v>
          </cell>
          <cell r="L252" t="str">
            <v>0012</v>
          </cell>
          <cell r="M252" t="str">
            <v xml:space="preserve"> PROCTER &amp; GAMBLE</v>
          </cell>
          <cell r="N252" t="str">
            <v>Maria Jose Gonzalez</v>
          </cell>
          <cell r="O252" t="str">
            <v>MX067952</v>
          </cell>
          <cell r="P252" t="str">
            <v>Coches Chedraui in store Effectiveness test</v>
          </cell>
          <cell r="Q252" t="str">
            <v>AA</v>
          </cell>
          <cell r="R252" t="str">
            <v>AB</v>
          </cell>
          <cell r="V252" t="str">
            <v>Intercept</v>
          </cell>
          <cell r="W252" t="str">
            <v>Papel</v>
          </cell>
          <cell r="X252" t="str">
            <v>DF Y VILLAHERMOSA</v>
          </cell>
          <cell r="Y252">
            <v>4</v>
          </cell>
          <cell r="Z252">
            <v>70</v>
          </cell>
          <cell r="AA252">
            <v>20</v>
          </cell>
          <cell r="AB252">
            <v>35.833333333333336</v>
          </cell>
          <cell r="AC252">
            <v>5.5</v>
          </cell>
          <cell r="AD252">
            <v>240</v>
          </cell>
          <cell r="AG252">
            <v>240</v>
          </cell>
          <cell r="AH252">
            <v>120</v>
          </cell>
          <cell r="AJ252">
            <v>120</v>
          </cell>
          <cell r="AQ252">
            <v>101000</v>
          </cell>
        </row>
        <row r="253">
          <cell r="A253">
            <v>249</v>
          </cell>
          <cell r="D253" t="str">
            <v>T</v>
          </cell>
          <cell r="E253">
            <v>10231</v>
          </cell>
          <cell r="F253" t="str">
            <v>Prop</v>
          </cell>
          <cell r="G253">
            <v>7</v>
          </cell>
          <cell r="H253">
            <v>38904</v>
          </cell>
          <cell r="J253">
            <v>38915</v>
          </cell>
          <cell r="K253" t="str">
            <v>BENEFICIENCIA</v>
          </cell>
          <cell r="L253" t="str">
            <v>0012</v>
          </cell>
          <cell r="M253" t="str">
            <v xml:space="preserve"> PROCTER &amp; GAMBLE</v>
          </cell>
          <cell r="N253" t="str">
            <v>Gian Franco Azzato</v>
          </cell>
          <cell r="O253" t="str">
            <v>TBD</v>
          </cell>
          <cell r="Q253" t="str">
            <v>IP</v>
          </cell>
          <cell r="R253" t="str">
            <v>TBD</v>
          </cell>
          <cell r="T253" t="str">
            <v>CON-CRO</v>
          </cell>
          <cell r="U253" t="str">
            <v>ARIEL</v>
          </cell>
          <cell r="V253" t="str">
            <v>Intercept</v>
          </cell>
          <cell r="W253" t="str">
            <v>CAWI / Web</v>
          </cell>
          <cell r="X253" t="str">
            <v>DF</v>
          </cell>
          <cell r="Y253">
            <v>2</v>
          </cell>
          <cell r="Z253">
            <v>50</v>
          </cell>
          <cell r="AA253">
            <v>50</v>
          </cell>
          <cell r="AB253">
            <v>29.5</v>
          </cell>
          <cell r="AC253">
            <v>6</v>
          </cell>
          <cell r="AD253">
            <v>150</v>
          </cell>
          <cell r="AG253">
            <v>150</v>
          </cell>
          <cell r="AH253">
            <v>150</v>
          </cell>
          <cell r="AM253">
            <v>38918</v>
          </cell>
          <cell r="AO253">
            <v>38923</v>
          </cell>
          <cell r="AQ253">
            <v>71760</v>
          </cell>
        </row>
        <row r="254">
          <cell r="A254">
            <v>250</v>
          </cell>
          <cell r="D254" t="str">
            <v>D</v>
          </cell>
          <cell r="E254">
            <v>10232</v>
          </cell>
          <cell r="F254" t="str">
            <v>Proy</v>
          </cell>
          <cell r="G254">
            <v>6</v>
          </cell>
          <cell r="H254">
            <v>38905</v>
          </cell>
          <cell r="I254">
            <v>38937</v>
          </cell>
          <cell r="J254">
            <v>38950</v>
          </cell>
          <cell r="K254" t="str">
            <v>CORPORATIVO</v>
          </cell>
          <cell r="L254" t="str">
            <v>0078</v>
          </cell>
          <cell r="M254" t="str">
            <v>INMARK</v>
          </cell>
          <cell r="N254" t="str">
            <v>José Antonio Barragán</v>
          </cell>
          <cell r="O254" t="str">
            <v>NA</v>
          </cell>
          <cell r="P254" t="str">
            <v>NA</v>
          </cell>
          <cell r="Q254" t="str">
            <v>IP</v>
          </cell>
          <cell r="R254" t="str">
            <v>JC</v>
          </cell>
          <cell r="T254" t="str">
            <v>SER-BAN</v>
          </cell>
          <cell r="U254" t="str">
            <v>BANCOS</v>
          </cell>
          <cell r="V254" t="str">
            <v>Listado - Base de Datos</v>
          </cell>
          <cell r="W254" t="str">
            <v>Papel</v>
          </cell>
          <cell r="X254" t="str">
            <v>MEXICO</v>
          </cell>
          <cell r="Y254">
            <v>5</v>
          </cell>
          <cell r="Z254">
            <v>35</v>
          </cell>
          <cell r="AA254">
            <v>50</v>
          </cell>
          <cell r="AB254">
            <v>26.25</v>
          </cell>
          <cell r="AC254">
            <v>2</v>
          </cell>
          <cell r="AD254">
            <v>200</v>
          </cell>
          <cell r="AG254">
            <v>200</v>
          </cell>
          <cell r="AH254">
            <v>200</v>
          </cell>
          <cell r="AM254">
            <v>39042</v>
          </cell>
          <cell r="AN254">
            <v>39042</v>
          </cell>
          <cell r="AO254">
            <v>39045</v>
          </cell>
          <cell r="AP254">
            <v>39045</v>
          </cell>
          <cell r="AR254">
            <v>12245</v>
          </cell>
          <cell r="AU254">
            <v>1</v>
          </cell>
          <cell r="AZ254" t="str">
            <v>se negoció con el cliente el precio pues no se completo el número de entrevistas, sólo se cobró el 50%</v>
          </cell>
        </row>
        <row r="255">
          <cell r="A255">
            <v>251</v>
          </cell>
          <cell r="E255">
            <v>10233</v>
          </cell>
          <cell r="F255" t="str">
            <v>Prop</v>
          </cell>
          <cell r="G255">
            <v>7</v>
          </cell>
          <cell r="H255">
            <v>38905</v>
          </cell>
          <cell r="J255">
            <v>39016</v>
          </cell>
          <cell r="K255" t="str">
            <v>SNIFF</v>
          </cell>
          <cell r="L255" t="str">
            <v>0035</v>
          </cell>
          <cell r="M255" t="str">
            <v>TNS NFO</v>
          </cell>
          <cell r="N255" t="str">
            <v>Beth Boehm</v>
          </cell>
          <cell r="Q255" t="str">
            <v>LB</v>
          </cell>
          <cell r="S255" t="str">
            <v>PRODUCT</v>
          </cell>
          <cell r="T255" t="str">
            <v>CON-CUI</v>
          </cell>
          <cell r="U255" t="str">
            <v>frangancia para shampoo</v>
          </cell>
          <cell r="V255" t="str">
            <v>Intercept</v>
          </cell>
          <cell r="W255" t="str">
            <v>Papel</v>
          </cell>
          <cell r="X255" t="str">
            <v>MX, GDL, MTY</v>
          </cell>
          <cell r="Y255">
            <v>0</v>
          </cell>
          <cell r="Z255">
            <v>32</v>
          </cell>
          <cell r="AA255">
            <v>36</v>
          </cell>
          <cell r="AB255">
            <v>18.133333333333333</v>
          </cell>
          <cell r="AC255">
            <v>8</v>
          </cell>
          <cell r="AD255">
            <v>900</v>
          </cell>
          <cell r="AG255">
            <v>900</v>
          </cell>
          <cell r="AH255">
            <v>900</v>
          </cell>
          <cell r="AM255">
            <v>39016</v>
          </cell>
          <cell r="AQ255">
            <v>169500</v>
          </cell>
        </row>
        <row r="256">
          <cell r="A256">
            <v>252</v>
          </cell>
          <cell r="D256" t="str">
            <v>T</v>
          </cell>
          <cell r="E256">
            <v>10234</v>
          </cell>
          <cell r="F256" t="str">
            <v>Proy</v>
          </cell>
          <cell r="G256">
            <v>6</v>
          </cell>
          <cell r="H256">
            <v>38905</v>
          </cell>
          <cell r="I256">
            <v>38915</v>
          </cell>
          <cell r="J256">
            <v>38920</v>
          </cell>
          <cell r="K256" t="str">
            <v>BIG PROMOTION EFFECTIVENESS</v>
          </cell>
          <cell r="L256" t="str">
            <v>0012</v>
          </cell>
          <cell r="M256" t="str">
            <v xml:space="preserve"> PROCTER &amp; GAMBLE</v>
          </cell>
          <cell r="N256" t="str">
            <v>Victor Baez</v>
          </cell>
          <cell r="O256" t="str">
            <v>MX068006</v>
          </cell>
          <cell r="P256" t="str">
            <v>BIG PROMOTION EFFECTIVENESS</v>
          </cell>
          <cell r="Q256" t="str">
            <v>AA</v>
          </cell>
          <cell r="R256" t="str">
            <v>MG</v>
          </cell>
          <cell r="S256" t="str">
            <v>PROMOTION EFFECTIVENESS</v>
          </cell>
          <cell r="T256" t="str">
            <v>MUL-MUL</v>
          </cell>
          <cell r="U256" t="str">
            <v xml:space="preserve">ZEZT, NATURELA, PANTENE, HEAD &amp; SHOULDERS, </v>
          </cell>
          <cell r="V256" t="str">
            <v>Intercept</v>
          </cell>
          <cell r="W256" t="str">
            <v>Papel</v>
          </cell>
          <cell r="X256" t="str">
            <v>DF</v>
          </cell>
          <cell r="AB256"/>
          <cell r="AQ256">
            <v>247700</v>
          </cell>
        </row>
        <row r="257">
          <cell r="A257">
            <v>253</v>
          </cell>
          <cell r="B257">
            <v>1</v>
          </cell>
          <cell r="D257" t="str">
            <v>T</v>
          </cell>
          <cell r="E257">
            <v>10235</v>
          </cell>
          <cell r="F257" t="str">
            <v>Prop</v>
          </cell>
          <cell r="G257">
            <v>7</v>
          </cell>
          <cell r="H257">
            <v>38908</v>
          </cell>
          <cell r="K257" t="str">
            <v>OMEGA MEXICO</v>
          </cell>
          <cell r="L257" t="str">
            <v>0012</v>
          </cell>
          <cell r="M257" t="str">
            <v xml:space="preserve"> PROCTER &amp; GAMBLE</v>
          </cell>
          <cell r="N257" t="str">
            <v>Enny Barrera / Beatriz Nuñez</v>
          </cell>
          <cell r="O257" t="str">
            <v>TBD</v>
          </cell>
          <cell r="P257" t="str">
            <v>HSG Tier III - Omega Mexico Identified Parallel Placement Test</v>
          </cell>
          <cell r="Q257" t="str">
            <v>MJO</v>
          </cell>
          <cell r="R257" t="str">
            <v>TBD</v>
          </cell>
          <cell r="S257" t="str">
            <v>PRODUCT</v>
          </cell>
          <cell r="T257" t="str">
            <v>CON-CRO</v>
          </cell>
          <cell r="U257" t="str">
            <v>DETERGENTE</v>
          </cell>
          <cell r="V257" t="str">
            <v>Casa por Casa</v>
          </cell>
          <cell r="W257" t="str">
            <v>Papel</v>
          </cell>
          <cell r="X257" t="str">
            <v>DF</v>
          </cell>
          <cell r="AB257"/>
          <cell r="AD257">
            <v>330</v>
          </cell>
          <cell r="AE257">
            <v>300</v>
          </cell>
          <cell r="AG257">
            <v>630</v>
          </cell>
          <cell r="AH257">
            <v>630</v>
          </cell>
        </row>
        <row r="258">
          <cell r="A258">
            <v>254</v>
          </cell>
          <cell r="D258" t="str">
            <v>C</v>
          </cell>
          <cell r="E258">
            <v>10236</v>
          </cell>
          <cell r="F258" t="str">
            <v>Prop</v>
          </cell>
          <cell r="G258">
            <v>7</v>
          </cell>
          <cell r="H258">
            <v>38909</v>
          </cell>
          <cell r="J258">
            <v>38929</v>
          </cell>
          <cell r="K258" t="str">
            <v>CAJAS</v>
          </cell>
          <cell r="L258" t="str">
            <v>0079</v>
          </cell>
          <cell r="M258" t="str">
            <v>PHILIP MORRIS</v>
          </cell>
          <cell r="N258" t="str">
            <v>Carolina Padrón</v>
          </cell>
          <cell r="Q258" t="str">
            <v>LB</v>
          </cell>
          <cell r="S258" t="str">
            <v>ETIQUETA</v>
          </cell>
          <cell r="T258" t="str">
            <v>CON-TAB</v>
          </cell>
          <cell r="U258" t="str">
            <v>Camel</v>
          </cell>
          <cell r="V258" t="str">
            <v>Casa por Casa</v>
          </cell>
          <cell r="W258" t="str">
            <v>Papel</v>
          </cell>
          <cell r="X258" t="str">
            <v>DF Y PUEBLA</v>
          </cell>
          <cell r="AB258"/>
        </row>
        <row r="259">
          <cell r="A259">
            <v>255</v>
          </cell>
          <cell r="B259">
            <v>1</v>
          </cell>
          <cell r="D259" t="str">
            <v>C</v>
          </cell>
          <cell r="E259">
            <v>10237</v>
          </cell>
          <cell r="F259" t="str">
            <v>Proy</v>
          </cell>
          <cell r="G259">
            <v>6</v>
          </cell>
          <cell r="H259">
            <v>38883</v>
          </cell>
          <cell r="J259">
            <v>38918</v>
          </cell>
          <cell r="K259" t="str">
            <v>MYSTERY CT</v>
          </cell>
          <cell r="L259" t="str">
            <v>0012</v>
          </cell>
          <cell r="M259" t="str">
            <v xml:space="preserve"> PROCTER &amp; GAMBLE</v>
          </cell>
          <cell r="N259" t="str">
            <v>Jeanine Kenigstein</v>
          </cell>
          <cell r="O259" t="str">
            <v>MX067872</v>
          </cell>
          <cell r="P259" t="str">
            <v>Mystery CT</v>
          </cell>
          <cell r="Q259" t="str">
            <v>LM</v>
          </cell>
          <cell r="R259" t="str">
            <v>AB</v>
          </cell>
          <cell r="S259" t="str">
            <v>CONCEPT</v>
          </cell>
          <cell r="T259" t="str">
            <v>CON-FEM</v>
          </cell>
          <cell r="U259" t="str">
            <v>TOALLAS FEMENINAS</v>
          </cell>
          <cell r="V259" t="str">
            <v>Intercept</v>
          </cell>
          <cell r="W259" t="str">
            <v>CAWI / Web</v>
          </cell>
          <cell r="X259" t="str">
            <v>DF</v>
          </cell>
          <cell r="Y259">
            <v>4</v>
          </cell>
          <cell r="AB259">
            <v>4</v>
          </cell>
          <cell r="AG259">
            <v>1875</v>
          </cell>
          <cell r="AH259">
            <v>1875</v>
          </cell>
          <cell r="AM259">
            <v>38918</v>
          </cell>
          <cell r="AN259">
            <v>38941</v>
          </cell>
          <cell r="AO259">
            <v>38966</v>
          </cell>
          <cell r="AQ259">
            <v>485300</v>
          </cell>
          <cell r="AU259">
            <v>1</v>
          </cell>
        </row>
        <row r="260">
          <cell r="A260">
            <v>256</v>
          </cell>
          <cell r="B260">
            <v>1</v>
          </cell>
          <cell r="D260" t="str">
            <v>C</v>
          </cell>
          <cell r="E260">
            <v>10238</v>
          </cell>
          <cell r="F260" t="str">
            <v>Proy</v>
          </cell>
          <cell r="G260">
            <v>6</v>
          </cell>
          <cell r="H260">
            <v>39121</v>
          </cell>
          <cell r="J260">
            <v>39121</v>
          </cell>
          <cell r="K260" t="str">
            <v>FIONA</v>
          </cell>
          <cell r="L260" t="str">
            <v>0012</v>
          </cell>
          <cell r="M260" t="str">
            <v xml:space="preserve"> PROCTER &amp; GAMBLE</v>
          </cell>
          <cell r="N260" t="str">
            <v>Jeanine Kenigstein</v>
          </cell>
          <cell r="O260" t="str">
            <v>MX063124</v>
          </cell>
          <cell r="P260" t="str">
            <v>Mystery C&amp;U</v>
          </cell>
          <cell r="Q260" t="str">
            <v>LM</v>
          </cell>
          <cell r="R260" t="str">
            <v>TBD</v>
          </cell>
          <cell r="S260" t="str">
            <v>C&amp;P</v>
          </cell>
          <cell r="T260" t="str">
            <v>CON-FEM</v>
          </cell>
          <cell r="U260" t="str">
            <v>TOALLAS FEMENINAS</v>
          </cell>
          <cell r="V260" t="str">
            <v>Casa por Casa</v>
          </cell>
          <cell r="W260" t="str">
            <v>Papel</v>
          </cell>
          <cell r="X260" t="str">
            <v>DF</v>
          </cell>
          <cell r="Y260">
            <v>8</v>
          </cell>
          <cell r="Z260">
            <v>120</v>
          </cell>
          <cell r="AA260">
            <v>100</v>
          </cell>
          <cell r="AB260">
            <v>71.333333333333329</v>
          </cell>
          <cell r="AD260">
            <v>4024</v>
          </cell>
          <cell r="AE260">
            <v>1500</v>
          </cell>
          <cell r="AG260">
            <v>5524</v>
          </cell>
          <cell r="AH260">
            <v>5524</v>
          </cell>
        </row>
        <row r="261">
          <cell r="A261">
            <v>257</v>
          </cell>
          <cell r="D261" t="str">
            <v>A</v>
          </cell>
          <cell r="E261">
            <v>10239</v>
          </cell>
          <cell r="F261" t="str">
            <v>Proy</v>
          </cell>
          <cell r="G261">
            <v>6</v>
          </cell>
          <cell r="H261">
            <v>38903</v>
          </cell>
          <cell r="I261">
            <v>38910</v>
          </cell>
          <cell r="J261">
            <v>38912</v>
          </cell>
          <cell r="K261" t="str">
            <v>ESMERALD-RORAIMA</v>
          </cell>
          <cell r="L261" t="str">
            <v>0012</v>
          </cell>
          <cell r="M261" t="str">
            <v xml:space="preserve"> PROCTER &amp; GAMBLE</v>
          </cell>
          <cell r="N261" t="str">
            <v>Arturo García</v>
          </cell>
          <cell r="Q261" t="str">
            <v>PG</v>
          </cell>
          <cell r="S261" t="str">
            <v>AUDIPROM</v>
          </cell>
          <cell r="T261" t="str">
            <v>CON-CUI</v>
          </cell>
          <cell r="U261" t="str">
            <v>PASTA DENTAL-DESODORANTES</v>
          </cell>
          <cell r="W261" t="str">
            <v>Papel</v>
          </cell>
          <cell r="X261" t="str">
            <v>DF,MTY,CHIH,TIJ,CUL,GTO,PUE,HER,VER,GDL</v>
          </cell>
          <cell r="AB261"/>
          <cell r="AG261">
            <v>480</v>
          </cell>
          <cell r="AH261">
            <v>272</v>
          </cell>
          <cell r="AI261">
            <v>208</v>
          </cell>
          <cell r="AM261">
            <v>38960</v>
          </cell>
          <cell r="AO261">
            <v>38962</v>
          </cell>
          <cell r="AQ261">
            <v>102232</v>
          </cell>
        </row>
        <row r="262">
          <cell r="A262">
            <v>258</v>
          </cell>
          <cell r="B262">
            <v>1</v>
          </cell>
          <cell r="D262" t="str">
            <v>C</v>
          </cell>
          <cell r="E262">
            <v>10240</v>
          </cell>
          <cell r="F262" t="str">
            <v>Proy</v>
          </cell>
          <cell r="G262">
            <v>6</v>
          </cell>
          <cell r="K262" t="str">
            <v>CIERTO</v>
          </cell>
          <cell r="L262" t="str">
            <v>0012</v>
          </cell>
          <cell r="M262" t="str">
            <v xml:space="preserve"> PROCTER &amp; GAMBLE</v>
          </cell>
          <cell r="N262" t="str">
            <v>Mercedes Esclusa</v>
          </cell>
          <cell r="O262" t="str">
            <v>AR068102</v>
          </cell>
          <cell r="P262" t="str">
            <v>Cierto Re-launch Concept Test</v>
          </cell>
          <cell r="Q262" t="str">
            <v>LM</v>
          </cell>
          <cell r="R262" t="str">
            <v>MG</v>
          </cell>
          <cell r="S262" t="str">
            <v>CONCEPT</v>
          </cell>
          <cell r="T262" t="str">
            <v>CON-HOG</v>
          </cell>
          <cell r="U262" t="str">
            <v>LAVATRASTES</v>
          </cell>
          <cell r="V262" t="str">
            <v>Casa por Casa</v>
          </cell>
          <cell r="W262" t="str">
            <v>Papel</v>
          </cell>
          <cell r="X262" t="str">
            <v>GBA-BA</v>
          </cell>
          <cell r="AB262"/>
          <cell r="AG262">
            <v>200</v>
          </cell>
          <cell r="AK262">
            <v>200</v>
          </cell>
          <cell r="AR262">
            <v>6690</v>
          </cell>
          <cell r="AT262">
            <v>4210</v>
          </cell>
          <cell r="AU262">
            <v>1</v>
          </cell>
        </row>
        <row r="263">
          <cell r="A263">
            <v>259</v>
          </cell>
          <cell r="B263">
            <v>1</v>
          </cell>
          <cell r="D263" t="str">
            <v>T</v>
          </cell>
          <cell r="E263">
            <v>10241</v>
          </cell>
          <cell r="F263" t="str">
            <v>Proy</v>
          </cell>
          <cell r="G263">
            <v>6</v>
          </cell>
          <cell r="H263">
            <v>38910</v>
          </cell>
          <cell r="I263">
            <v>38952</v>
          </cell>
          <cell r="J263">
            <v>38964</v>
          </cell>
          <cell r="K263" t="str">
            <v>VAIL 3RD ROUND</v>
          </cell>
          <cell r="L263" t="str">
            <v>0012</v>
          </cell>
          <cell r="M263" t="str">
            <v xml:space="preserve"> PROCTER &amp; GAMBLE</v>
          </cell>
          <cell r="N263" t="str">
            <v>Carlos López</v>
          </cell>
          <cell r="O263" t="str">
            <v>MX069842</v>
          </cell>
          <cell r="P263" t="str">
            <v>Vail Third Wave</v>
          </cell>
          <cell r="Q263" t="str">
            <v>MJO</v>
          </cell>
          <cell r="R263" t="str">
            <v>MG</v>
          </cell>
          <cell r="S263" t="str">
            <v>CONCEPT</v>
          </cell>
          <cell r="T263" t="str">
            <v>CON-CRO</v>
          </cell>
          <cell r="U263" t="str">
            <v>SUAVIZANTE</v>
          </cell>
          <cell r="V263" t="str">
            <v>Casa por Casa</v>
          </cell>
          <cell r="W263" t="str">
            <v>Papel</v>
          </cell>
          <cell r="X263" t="str">
            <v>DF</v>
          </cell>
          <cell r="Y263">
            <v>3</v>
          </cell>
          <cell r="Z263">
            <v>110</v>
          </cell>
          <cell r="AB263">
            <v>48.833333333333336</v>
          </cell>
          <cell r="AD263">
            <v>800</v>
          </cell>
          <cell r="AG263">
            <v>800</v>
          </cell>
          <cell r="AH263">
            <v>800</v>
          </cell>
          <cell r="AL263">
            <v>804</v>
          </cell>
          <cell r="AM263">
            <v>38964</v>
          </cell>
          <cell r="AN263">
            <v>38965</v>
          </cell>
          <cell r="AO263">
            <v>38973</v>
          </cell>
          <cell r="AP263">
            <v>38972</v>
          </cell>
          <cell r="AQ263">
            <v>200400</v>
          </cell>
          <cell r="AU263">
            <v>1</v>
          </cell>
        </row>
        <row r="264">
          <cell r="A264">
            <v>260</v>
          </cell>
          <cell r="D264" t="str">
            <v>T</v>
          </cell>
          <cell r="E264">
            <v>10242</v>
          </cell>
          <cell r="F264" t="str">
            <v>Prop</v>
          </cell>
          <cell r="G264">
            <v>7</v>
          </cell>
          <cell r="H264">
            <v>38911</v>
          </cell>
          <cell r="K264" t="str">
            <v>PLACE</v>
          </cell>
          <cell r="L264" t="str">
            <v>0012</v>
          </cell>
          <cell r="M264" t="str">
            <v xml:space="preserve"> PROCTER &amp; GAMBLE</v>
          </cell>
          <cell r="N264" t="str">
            <v>Francys Fernández</v>
          </cell>
          <cell r="O264" t="str">
            <v>TPT078PG06</v>
          </cell>
          <cell r="P264" t="str">
            <v>Kernel / Hylon formula qualification for LCAS</v>
          </cell>
          <cell r="Q264" t="str">
            <v>MJO</v>
          </cell>
          <cell r="R264" t="str">
            <v>TBD</v>
          </cell>
          <cell r="S264" t="str">
            <v>C&amp;P</v>
          </cell>
          <cell r="T264" t="str">
            <v>CON-CRO</v>
          </cell>
          <cell r="U264" t="str">
            <v>SUAVIZANTE</v>
          </cell>
          <cell r="V264" t="str">
            <v>Casa por Casa</v>
          </cell>
          <cell r="W264" t="str">
            <v>Papel</v>
          </cell>
          <cell r="X264" t="str">
            <v>DF</v>
          </cell>
          <cell r="Y264">
            <v>4</v>
          </cell>
          <cell r="AB264">
            <v>4</v>
          </cell>
          <cell r="AD264">
            <v>1320</v>
          </cell>
          <cell r="AE264">
            <v>1200</v>
          </cell>
          <cell r="AG264">
            <v>2520</v>
          </cell>
          <cell r="AH264">
            <v>2520</v>
          </cell>
        </row>
        <row r="265">
          <cell r="A265">
            <v>261</v>
          </cell>
          <cell r="D265" t="str">
            <v>F</v>
          </cell>
          <cell r="E265">
            <v>10243</v>
          </cell>
          <cell r="F265" t="str">
            <v>Prop</v>
          </cell>
          <cell r="G265">
            <v>1</v>
          </cell>
          <cell r="H265">
            <v>38912</v>
          </cell>
          <cell r="K265" t="str">
            <v>FG's INTERNAS P&amp;G</v>
          </cell>
          <cell r="L265" t="str">
            <v>0012</v>
          </cell>
          <cell r="M265" t="str">
            <v xml:space="preserve"> PROCTER &amp; GAMBLE</v>
          </cell>
          <cell r="N265" t="str">
            <v>Roxana Iglesias</v>
          </cell>
          <cell r="O265" t="str">
            <v>TBD</v>
          </cell>
          <cell r="P265" t="str">
            <v>TBD</v>
          </cell>
          <cell r="Q265" t="str">
            <v>AA</v>
          </cell>
          <cell r="R265" t="str">
            <v>TBD</v>
          </cell>
          <cell r="V265" t="str">
            <v>Pre -Reclutamiento</v>
          </cell>
          <cell r="W265" t="str">
            <v>Focus groups</v>
          </cell>
          <cell r="X265" t="str">
            <v>DF</v>
          </cell>
          <cell r="AB265"/>
        </row>
        <row r="266">
          <cell r="A266">
            <v>262</v>
          </cell>
          <cell r="E266">
            <v>10244</v>
          </cell>
          <cell r="F266" t="str">
            <v>Prop</v>
          </cell>
          <cell r="G266">
            <v>7</v>
          </cell>
          <cell r="H266">
            <v>38912</v>
          </cell>
          <cell r="K266" t="str">
            <v>MEDIOS</v>
          </cell>
          <cell r="L266" t="str">
            <v>0083</v>
          </cell>
          <cell r="M266" t="str">
            <v>Intermedia Survey</v>
          </cell>
          <cell r="N266" t="str">
            <v>GIOVANA MONTEVERDE</v>
          </cell>
          <cell r="Q266" t="str">
            <v>LB</v>
          </cell>
          <cell r="AB266"/>
        </row>
        <row r="267">
          <cell r="A267">
            <v>263</v>
          </cell>
          <cell r="E267">
            <v>10245</v>
          </cell>
          <cell r="F267" t="str">
            <v>Proy</v>
          </cell>
          <cell r="K267" t="str">
            <v>TRUPER</v>
          </cell>
          <cell r="M267"/>
          <cell r="N267" t="str">
            <v>JAVIER MARTINEZ</v>
          </cell>
          <cell r="AB267"/>
        </row>
        <row r="268">
          <cell r="A268">
            <v>264</v>
          </cell>
          <cell r="D268" t="str">
            <v>A</v>
          </cell>
          <cell r="E268">
            <v>10246</v>
          </cell>
          <cell r="F268" t="str">
            <v>Proy</v>
          </cell>
          <cell r="G268">
            <v>6</v>
          </cell>
          <cell r="H268">
            <v>38912</v>
          </cell>
          <cell r="I268">
            <v>38916</v>
          </cell>
          <cell r="J268">
            <v>38917</v>
          </cell>
          <cell r="K268" t="str">
            <v>Pulsar Oral</v>
          </cell>
          <cell r="L268" t="str">
            <v>0012</v>
          </cell>
          <cell r="M268" t="str">
            <v xml:space="preserve"> PROCTER &amp; GAMBLE</v>
          </cell>
          <cell r="N268" t="str">
            <v>Monique Arochi</v>
          </cell>
          <cell r="Q268" t="str">
            <v>PG</v>
          </cell>
          <cell r="R268" t="str">
            <v>AG</v>
          </cell>
          <cell r="S268" t="str">
            <v>AUDIPROM</v>
          </cell>
          <cell r="T268" t="str">
            <v>CON-CUI</v>
          </cell>
          <cell r="U268" t="str">
            <v>PASTA DENTAL</v>
          </cell>
          <cell r="W268" t="str">
            <v>Papel</v>
          </cell>
          <cell r="X268" t="str">
            <v>DF,MTY,GDL,PUE,MER,QUER,LEON,TOL</v>
          </cell>
          <cell r="AB268"/>
          <cell r="AG268">
            <v>120</v>
          </cell>
          <cell r="AH268">
            <v>92</v>
          </cell>
          <cell r="AI268">
            <v>28</v>
          </cell>
          <cell r="AM268">
            <v>38960</v>
          </cell>
          <cell r="AO268">
            <v>38964</v>
          </cell>
          <cell r="AQ268">
            <v>21338</v>
          </cell>
        </row>
        <row r="269">
          <cell r="A269">
            <v>265</v>
          </cell>
          <cell r="B269">
            <v>1</v>
          </cell>
          <cell r="D269" t="str">
            <v>T</v>
          </cell>
          <cell r="E269">
            <v>10247</v>
          </cell>
          <cell r="F269" t="str">
            <v>Proy</v>
          </cell>
          <cell r="G269">
            <v>6</v>
          </cell>
          <cell r="H269">
            <v>38913</v>
          </cell>
          <cell r="I269">
            <v>38917</v>
          </cell>
          <cell r="J269">
            <v>38920</v>
          </cell>
          <cell r="K269" t="str">
            <v>MINI KANO</v>
          </cell>
          <cell r="L269" t="str">
            <v>0012</v>
          </cell>
          <cell r="M269" t="str">
            <v xml:space="preserve"> PROCTER &amp; GAMBLE</v>
          </cell>
          <cell r="N269" t="str">
            <v>Omar Fuentescampos</v>
          </cell>
          <cell r="O269" t="str">
            <v>LA068528</v>
          </cell>
          <cell r="P269" t="str">
            <v>LA Mercedes Benefit Screener - Kano</v>
          </cell>
          <cell r="Q269" t="str">
            <v>MJO</v>
          </cell>
          <cell r="R269" t="str">
            <v>OB</v>
          </cell>
          <cell r="S269" t="str">
            <v>SEGMENTA</v>
          </cell>
          <cell r="T269" t="str">
            <v>CON-CRO</v>
          </cell>
          <cell r="U269" t="str">
            <v>DETERGENTE</v>
          </cell>
          <cell r="V269" t="str">
            <v>Casa por casa</v>
          </cell>
          <cell r="W269" t="str">
            <v>Papel</v>
          </cell>
          <cell r="X269" t="str">
            <v>MX, BR</v>
          </cell>
          <cell r="Y269">
            <v>0</v>
          </cell>
          <cell r="Z269">
            <v>125</v>
          </cell>
          <cell r="AB269">
            <v>52.083333333333336</v>
          </cell>
          <cell r="AC269">
            <v>4</v>
          </cell>
          <cell r="AD269">
            <v>500</v>
          </cell>
          <cell r="AG269">
            <v>500</v>
          </cell>
          <cell r="AH269">
            <v>250</v>
          </cell>
          <cell r="AK269">
            <v>250</v>
          </cell>
          <cell r="AM269">
            <v>38929</v>
          </cell>
          <cell r="AN269">
            <v>38929</v>
          </cell>
          <cell r="AO269">
            <v>38932</v>
          </cell>
          <cell r="AP269">
            <v>38931</v>
          </cell>
          <cell r="AR269">
            <v>17050</v>
          </cell>
          <cell r="AS269">
            <v>7100</v>
          </cell>
          <cell r="AU269">
            <v>1</v>
          </cell>
        </row>
        <row r="270">
          <cell r="A270">
            <v>266</v>
          </cell>
          <cell r="D270" t="str">
            <v>F</v>
          </cell>
          <cell r="E270">
            <v>10248</v>
          </cell>
          <cell r="F270" t="str">
            <v>Proy</v>
          </cell>
          <cell r="G270">
            <v>6</v>
          </cell>
          <cell r="H270">
            <v>38912</v>
          </cell>
          <cell r="I270">
            <v>38912</v>
          </cell>
          <cell r="J270">
            <v>38918</v>
          </cell>
          <cell r="K270" t="str">
            <v>PCT DURACELL</v>
          </cell>
          <cell r="L270" t="str">
            <v>0012</v>
          </cell>
          <cell r="M270" t="str">
            <v xml:space="preserve"> PROCTER &amp; GAMBLE</v>
          </cell>
          <cell r="N270" t="str">
            <v>ALBERTO ZAMORA</v>
          </cell>
          <cell r="O270" t="str">
            <v>MX068359</v>
          </cell>
          <cell r="P270" t="str">
            <v xml:space="preserve">Duracell X-mas Concepts Pre-qualification </v>
          </cell>
          <cell r="Q270" t="str">
            <v>AA</v>
          </cell>
          <cell r="R270" t="str">
            <v>LETICIA COVARRUBIAS</v>
          </cell>
          <cell r="S270" t="str">
            <v>PCT</v>
          </cell>
          <cell r="T270" t="str">
            <v xml:space="preserve">NEC-NEC </v>
          </cell>
          <cell r="U270" t="str">
            <v>PILAS</v>
          </cell>
          <cell r="V270" t="str">
            <v>Pre -Reclutamiento</v>
          </cell>
          <cell r="W270" t="str">
            <v>Focus groups</v>
          </cell>
          <cell r="X270" t="str">
            <v>DF</v>
          </cell>
          <cell r="AB270"/>
          <cell r="AM270">
            <v>38919</v>
          </cell>
          <cell r="AN270">
            <v>38919</v>
          </cell>
          <cell r="AO270">
            <v>38919</v>
          </cell>
          <cell r="AQ270">
            <v>58200</v>
          </cell>
        </row>
        <row r="271">
          <cell r="A271">
            <v>267</v>
          </cell>
          <cell r="D271" t="str">
            <v>O</v>
          </cell>
          <cell r="E271">
            <v>10249</v>
          </cell>
          <cell r="F271" t="str">
            <v>Proy</v>
          </cell>
          <cell r="G271">
            <v>5</v>
          </cell>
          <cell r="H271">
            <v>38924</v>
          </cell>
          <cell r="K271" t="str">
            <v>LINK-RENTA</v>
          </cell>
          <cell r="M271"/>
          <cell r="N271" t="str">
            <v>DELIA DURAN</v>
          </cell>
          <cell r="O271" t="str">
            <v>NA</v>
          </cell>
          <cell r="P271" t="str">
            <v>RENTA</v>
          </cell>
          <cell r="Q271" t="str">
            <v>LP</v>
          </cell>
          <cell r="R271" t="str">
            <v>LP</v>
          </cell>
          <cell r="U271" t="str">
            <v>NA</v>
          </cell>
          <cell r="X271" t="str">
            <v>DF</v>
          </cell>
          <cell r="Y271" t="str">
            <v>NA</v>
          </cell>
          <cell r="Z271" t="str">
            <v>NA</v>
          </cell>
          <cell r="AB271" t="e">
            <v>#VALUE!</v>
          </cell>
        </row>
        <row r="272">
          <cell r="A272">
            <v>268</v>
          </cell>
          <cell r="D272" t="str">
            <v>A</v>
          </cell>
          <cell r="E272">
            <v>10250</v>
          </cell>
          <cell r="F272" t="str">
            <v>Proy</v>
          </cell>
          <cell r="G272">
            <v>6</v>
          </cell>
          <cell r="H272">
            <v>38915</v>
          </cell>
          <cell r="I272">
            <v>38916</v>
          </cell>
          <cell r="J272">
            <v>38917</v>
          </cell>
          <cell r="K272" t="str">
            <v>BRIDE II</v>
          </cell>
          <cell r="L272" t="str">
            <v>0012</v>
          </cell>
          <cell r="M272" t="str">
            <v xml:space="preserve"> PROCTER &amp; GAMBLE</v>
          </cell>
          <cell r="N272" t="str">
            <v>Monique Arochi</v>
          </cell>
          <cell r="Q272" t="str">
            <v>PG</v>
          </cell>
          <cell r="R272" t="str">
            <v>GC</v>
          </cell>
          <cell r="S272" t="str">
            <v>AUDIPROM</v>
          </cell>
          <cell r="T272" t="str">
            <v>CON-CUI</v>
          </cell>
          <cell r="U272" t="str">
            <v>SHAMPOO</v>
          </cell>
          <cell r="W272" t="str">
            <v>Papel</v>
          </cell>
          <cell r="X272" t="str">
            <v>DF,MTY,GDL,VER,TIJ,CHIH,LEON, TAMP,CUL</v>
          </cell>
          <cell r="AB272"/>
          <cell r="AG272">
            <v>364</v>
          </cell>
          <cell r="AH272">
            <v>238</v>
          </cell>
          <cell r="AI272">
            <v>126</v>
          </cell>
          <cell r="AM272">
            <v>38963</v>
          </cell>
          <cell r="AO272">
            <v>38965</v>
          </cell>
          <cell r="AQ272">
            <v>66857</v>
          </cell>
        </row>
        <row r="273">
          <cell r="A273">
            <v>269</v>
          </cell>
          <cell r="D273" t="str">
            <v>A</v>
          </cell>
          <cell r="E273">
            <v>10251</v>
          </cell>
          <cell r="F273" t="str">
            <v>Proy</v>
          </cell>
          <cell r="G273">
            <v>6</v>
          </cell>
          <cell r="H273">
            <v>38915</v>
          </cell>
          <cell r="I273">
            <v>38918</v>
          </cell>
          <cell r="J273">
            <v>38917</v>
          </cell>
          <cell r="K273" t="str">
            <v>KOLESTON</v>
          </cell>
          <cell r="L273" t="str">
            <v>0012</v>
          </cell>
          <cell r="M273" t="str">
            <v xml:space="preserve"> PROCTER &amp; GAMBLE</v>
          </cell>
          <cell r="N273" t="str">
            <v>Laura Gomes Da Silva</v>
          </cell>
          <cell r="Q273" t="str">
            <v>PG</v>
          </cell>
          <cell r="R273" t="str">
            <v>AG</v>
          </cell>
          <cell r="S273" t="str">
            <v>AUDIPROM</v>
          </cell>
          <cell r="T273" t="str">
            <v>CON-CUI</v>
          </cell>
          <cell r="U273" t="str">
            <v>TINTES</v>
          </cell>
          <cell r="W273" t="str">
            <v>Papel</v>
          </cell>
          <cell r="X273" t="str">
            <v>DF.SONORA,TIJ</v>
          </cell>
          <cell r="AB273"/>
          <cell r="AG273">
            <v>140</v>
          </cell>
          <cell r="AH273">
            <v>56</v>
          </cell>
          <cell r="AI273">
            <v>84</v>
          </cell>
          <cell r="AM273">
            <v>38963</v>
          </cell>
          <cell r="AO273">
            <v>39330</v>
          </cell>
          <cell r="AP273">
            <v>38965</v>
          </cell>
          <cell r="AQ273">
            <v>68432</v>
          </cell>
        </row>
        <row r="274">
          <cell r="A274">
            <v>270</v>
          </cell>
          <cell r="D274" t="str">
            <v>D</v>
          </cell>
          <cell r="E274">
            <v>10252</v>
          </cell>
          <cell r="F274" t="str">
            <v>Prop</v>
          </cell>
          <cell r="G274">
            <v>7</v>
          </cell>
          <cell r="H274">
            <v>38916</v>
          </cell>
          <cell r="J274">
            <v>38924</v>
          </cell>
          <cell r="K274" t="str">
            <v>AYUDA</v>
          </cell>
          <cell r="L274" t="str">
            <v>0080</v>
          </cell>
          <cell r="M274" t="str">
            <v>KRAFT FOODS MEXICO</v>
          </cell>
          <cell r="N274" t="str">
            <v>LETICIA CHÁRRAGA</v>
          </cell>
          <cell r="O274" t="str">
            <v>NA</v>
          </cell>
          <cell r="P274" t="str">
            <v>NA</v>
          </cell>
          <cell r="Q274" t="str">
            <v>IP</v>
          </cell>
          <cell r="R274" t="str">
            <v>TBD</v>
          </cell>
          <cell r="T274" t="str">
            <v>CON-BEB</v>
          </cell>
          <cell r="U274" t="str">
            <v>POSTRES</v>
          </cell>
          <cell r="V274" t="str">
            <v>Pre -Reclutamiento</v>
          </cell>
          <cell r="W274" t="str">
            <v>CAWI / Web</v>
          </cell>
          <cell r="X274" t="str">
            <v>DF</v>
          </cell>
          <cell r="Y274">
            <v>3</v>
          </cell>
          <cell r="Z274">
            <v>72</v>
          </cell>
          <cell r="AA274">
            <v>15</v>
          </cell>
          <cell r="AB274">
            <v>35</v>
          </cell>
          <cell r="AG274">
            <v>30</v>
          </cell>
          <cell r="AM274">
            <v>38924</v>
          </cell>
        </row>
        <row r="275">
          <cell r="A275">
            <v>271</v>
          </cell>
          <cell r="D275" t="str">
            <v>D</v>
          </cell>
          <cell r="E275">
            <v>10253</v>
          </cell>
          <cell r="F275" t="str">
            <v>Proy</v>
          </cell>
          <cell r="G275">
            <v>6</v>
          </cell>
          <cell r="H275">
            <v>38916</v>
          </cell>
          <cell r="I275">
            <v>39017</v>
          </cell>
          <cell r="K275" t="str">
            <v>DUEÑAS</v>
          </cell>
          <cell r="L275" t="str">
            <v>0081</v>
          </cell>
          <cell r="M275" t="str">
            <v>TNS TIME</v>
          </cell>
          <cell r="N275" t="str">
            <v>ALEJANDRO PINTO</v>
          </cell>
          <cell r="Q275" t="str">
            <v>LB</v>
          </cell>
          <cell r="R275" t="str">
            <v>AV</v>
          </cell>
          <cell r="S275" t="str">
            <v>SEGMENTA</v>
          </cell>
          <cell r="T275" t="str">
            <v>CON-OTR</v>
          </cell>
          <cell r="U275" t="str">
            <v>CLORO</v>
          </cell>
          <cell r="V275" t="str">
            <v>CASA POR CASA</v>
          </cell>
          <cell r="W275" t="str">
            <v>PAPEL</v>
          </cell>
          <cell r="X275" t="str">
            <v>DF/GDL/MTY</v>
          </cell>
          <cell r="Y275">
            <v>0</v>
          </cell>
          <cell r="Z275">
            <v>200</v>
          </cell>
          <cell r="AB275">
            <v>83.333333333333329</v>
          </cell>
          <cell r="AD275">
            <v>150</v>
          </cell>
          <cell r="AG275">
            <v>150</v>
          </cell>
          <cell r="AM275">
            <v>39039</v>
          </cell>
          <cell r="AN275">
            <v>39404</v>
          </cell>
          <cell r="AO275">
            <v>39045</v>
          </cell>
          <cell r="AP275">
            <v>39410</v>
          </cell>
          <cell r="AQ275">
            <v>91500</v>
          </cell>
        </row>
        <row r="276">
          <cell r="A276">
            <v>272</v>
          </cell>
          <cell r="E276">
            <v>10254</v>
          </cell>
          <cell r="F276" t="str">
            <v>Prop</v>
          </cell>
          <cell r="H276">
            <v>38916</v>
          </cell>
          <cell r="K276" t="str">
            <v>SORT</v>
          </cell>
          <cell r="L276" t="str">
            <v>0001</v>
          </cell>
          <cell r="M276" t="str">
            <v>CPW MEXICO, S. DE R.L. DE C.V</v>
          </cell>
          <cell r="N276" t="str">
            <v>Dawn Cunningham</v>
          </cell>
          <cell r="O276" t="str">
            <v>na</v>
          </cell>
          <cell r="Q276" t="str">
            <v>VP</v>
          </cell>
          <cell r="T276" t="str">
            <v>CON-ALI</v>
          </cell>
          <cell r="U276" t="str">
            <v>cereal</v>
          </cell>
          <cell r="V276" t="str">
            <v>Pre -Reclutamiento</v>
          </cell>
          <cell r="W276" t="str">
            <v>Papel</v>
          </cell>
          <cell r="X276" t="str">
            <v>colombia</v>
          </cell>
          <cell r="AB276"/>
        </row>
        <row r="277">
          <cell r="A277">
            <v>273</v>
          </cell>
          <cell r="E277">
            <v>10255</v>
          </cell>
          <cell r="F277" t="str">
            <v>Prop</v>
          </cell>
          <cell r="G277">
            <v>7</v>
          </cell>
          <cell r="H277">
            <v>38916</v>
          </cell>
          <cell r="K277" t="str">
            <v>HIDRA</v>
          </cell>
          <cell r="L277" t="str">
            <v>0082</v>
          </cell>
          <cell r="M277" t="str">
            <v>AJEMEX</v>
          </cell>
          <cell r="N277" t="str">
            <v>HUGO CHANG</v>
          </cell>
          <cell r="Q277" t="str">
            <v>LB</v>
          </cell>
          <cell r="W277" t="str">
            <v>Focus groups</v>
          </cell>
          <cell r="X277" t="str">
            <v>DF</v>
          </cell>
          <cell r="AB277"/>
        </row>
        <row r="278">
          <cell r="A278">
            <v>274</v>
          </cell>
          <cell r="E278">
            <v>10256</v>
          </cell>
          <cell r="F278" t="str">
            <v>Prop</v>
          </cell>
          <cell r="H278">
            <v>38916</v>
          </cell>
          <cell r="K278" t="str">
            <v>NVIDIA</v>
          </cell>
          <cell r="M278"/>
          <cell r="N278" t="str">
            <v>DIANA BRISEÑO</v>
          </cell>
          <cell r="Q278" t="str">
            <v>LP</v>
          </cell>
          <cell r="AB278"/>
        </row>
        <row r="279">
          <cell r="A279">
            <v>275</v>
          </cell>
          <cell r="D279" t="str">
            <v>F</v>
          </cell>
          <cell r="E279">
            <v>10257</v>
          </cell>
          <cell r="F279" t="str">
            <v>Proy</v>
          </cell>
          <cell r="G279">
            <v>6</v>
          </cell>
          <cell r="H279">
            <v>38917</v>
          </cell>
          <cell r="I279">
            <v>38918</v>
          </cell>
          <cell r="J279">
            <v>38923</v>
          </cell>
          <cell r="K279" t="str">
            <v>FG's HAIRCARE VIDEOEDITION</v>
          </cell>
          <cell r="L279" t="str">
            <v>0012</v>
          </cell>
          <cell r="M279" t="str">
            <v xml:space="preserve"> PROCTER &amp; GAMBLE</v>
          </cell>
          <cell r="N279" t="str">
            <v>ADAN RAMOS</v>
          </cell>
          <cell r="O279" t="str">
            <v>MX068636</v>
          </cell>
          <cell r="P279" t="str">
            <v>Beauty for Mexican LIC and HIC</v>
          </cell>
          <cell r="Q279" t="str">
            <v>AA</v>
          </cell>
          <cell r="R279" t="str">
            <v>LAURA PEÑALOSA</v>
          </cell>
          <cell r="T279" t="str">
            <v>CON-CUI</v>
          </cell>
          <cell r="U279" t="str">
            <v>HAIRCARE</v>
          </cell>
          <cell r="V279" t="str">
            <v>Pre -Reclutamiento</v>
          </cell>
          <cell r="W279" t="str">
            <v>Focus groups</v>
          </cell>
          <cell r="X279" t="str">
            <v>DF</v>
          </cell>
          <cell r="AB279"/>
          <cell r="AQ279">
            <v>82500</v>
          </cell>
        </row>
        <row r="280">
          <cell r="A280">
            <v>276</v>
          </cell>
          <cell r="D280" t="str">
            <v>F</v>
          </cell>
          <cell r="E280">
            <v>10258</v>
          </cell>
          <cell r="F280" t="str">
            <v>Proy</v>
          </cell>
          <cell r="G280">
            <v>6</v>
          </cell>
          <cell r="H280">
            <v>38917</v>
          </cell>
          <cell r="I280">
            <v>38925</v>
          </cell>
          <cell r="J280">
            <v>38932</v>
          </cell>
          <cell r="K280" t="str">
            <v>FG's GOLDENHOUSES MTY</v>
          </cell>
          <cell r="L280" t="str">
            <v>0012</v>
          </cell>
          <cell r="M280" t="str">
            <v xml:space="preserve"> PROCTER &amp; GAMBLE</v>
          </cell>
          <cell r="N280" t="str">
            <v>ALBERTO MENA</v>
          </cell>
          <cell r="O280" t="str">
            <v>MX068893</v>
          </cell>
          <cell r="P280" t="str">
            <v>GHH Qualitative understanding in Monterrey</v>
          </cell>
          <cell r="Q280" t="str">
            <v>AA</v>
          </cell>
          <cell r="R280" t="str">
            <v>LAURA PEÑALOSA</v>
          </cell>
          <cell r="T280" t="str">
            <v>MUL-MUL</v>
          </cell>
          <cell r="U280" t="str">
            <v>TBD</v>
          </cell>
          <cell r="V280" t="str">
            <v>Pre -Reclutamiento</v>
          </cell>
          <cell r="W280" t="str">
            <v>Focus groups</v>
          </cell>
          <cell r="X280" t="str">
            <v>MTY</v>
          </cell>
          <cell r="AB280"/>
          <cell r="AQ280">
            <v>80100</v>
          </cell>
        </row>
        <row r="281">
          <cell r="A281">
            <v>277</v>
          </cell>
          <cell r="E281">
            <v>10259</v>
          </cell>
          <cell r="F281" t="str">
            <v>Prop</v>
          </cell>
          <cell r="G281">
            <v>1</v>
          </cell>
          <cell r="H281">
            <v>38917</v>
          </cell>
          <cell r="K281" t="str">
            <v>CT KOLESTON &amp; HERBAL ESSENCES</v>
          </cell>
          <cell r="L281" t="str">
            <v>0012</v>
          </cell>
          <cell r="M281" t="str">
            <v xml:space="preserve"> PROCTER &amp; GAMBLE</v>
          </cell>
          <cell r="N281" t="str">
            <v>MARLIZ MEJIA</v>
          </cell>
          <cell r="O281" t="str">
            <v>TBD</v>
          </cell>
          <cell r="Q281" t="str">
            <v>AA</v>
          </cell>
          <cell r="R281" t="str">
            <v>TBD</v>
          </cell>
          <cell r="T281" t="str">
            <v>CON-CUI</v>
          </cell>
          <cell r="U281" t="str">
            <v>SHAMPOO Y TINTES</v>
          </cell>
          <cell r="V281" t="str">
            <v>Intercept</v>
          </cell>
          <cell r="W281" t="str">
            <v>Entrevistas en profundidad</v>
          </cell>
          <cell r="X281" t="str">
            <v>DF</v>
          </cell>
          <cell r="Y281">
            <v>8</v>
          </cell>
          <cell r="Z281">
            <v>45</v>
          </cell>
          <cell r="AA281">
            <v>30</v>
          </cell>
          <cell r="AB281">
            <v>30.75</v>
          </cell>
          <cell r="AC281">
            <v>4.5999999999999996</v>
          </cell>
          <cell r="AD281">
            <v>900</v>
          </cell>
          <cell r="AG281">
            <v>900</v>
          </cell>
          <cell r="AH281">
            <v>900</v>
          </cell>
          <cell r="AQ281">
            <v>223800</v>
          </cell>
        </row>
        <row r="282">
          <cell r="A282">
            <v>278</v>
          </cell>
          <cell r="B282">
            <v>1</v>
          </cell>
          <cell r="D282" t="str">
            <v>T</v>
          </cell>
          <cell r="E282">
            <v>10260</v>
          </cell>
          <cell r="F282" t="str">
            <v>Proy</v>
          </cell>
          <cell r="G282">
            <v>6</v>
          </cell>
          <cell r="H282">
            <v>38917</v>
          </cell>
          <cell r="I282">
            <v>38985</v>
          </cell>
          <cell r="J282">
            <v>38988</v>
          </cell>
          <cell r="K282" t="str">
            <v>ALTAIR</v>
          </cell>
          <cell r="L282" t="str">
            <v>0012</v>
          </cell>
          <cell r="M282" t="str">
            <v xml:space="preserve"> PROCTER &amp; GAMBLE</v>
          </cell>
          <cell r="N282" t="str">
            <v>Carla Labrador</v>
          </cell>
          <cell r="O282" t="str">
            <v>MX06A740</v>
          </cell>
          <cell r="P282" t="str">
            <v xml:space="preserve">Altair Wave I C&amp;SPIT Mexico </v>
          </cell>
          <cell r="Q282" t="str">
            <v>MJO</v>
          </cell>
          <cell r="R282" t="str">
            <v>AB</v>
          </cell>
          <cell r="S282" t="str">
            <v>PRODUCT</v>
          </cell>
          <cell r="T282" t="str">
            <v>CON-CRO</v>
          </cell>
          <cell r="U282" t="str">
            <v>DETERGENTE</v>
          </cell>
          <cell r="V282" t="str">
            <v>Casa por casa</v>
          </cell>
          <cell r="W282" t="str">
            <v>Papel</v>
          </cell>
          <cell r="X282" t="str">
            <v>DF</v>
          </cell>
          <cell r="Y282">
            <v>6</v>
          </cell>
          <cell r="Z282">
            <v>220</v>
          </cell>
          <cell r="AB282">
            <v>97.666666666666671</v>
          </cell>
          <cell r="AC282">
            <v>4</v>
          </cell>
          <cell r="AD282">
            <v>900</v>
          </cell>
          <cell r="AE282">
            <v>780</v>
          </cell>
          <cell r="AG282">
            <v>1680</v>
          </cell>
          <cell r="AH282">
            <v>1680</v>
          </cell>
          <cell r="AM282">
            <v>39057</v>
          </cell>
          <cell r="AN282">
            <v>39057</v>
          </cell>
          <cell r="AO282">
            <v>39072</v>
          </cell>
          <cell r="AP282">
            <v>39072</v>
          </cell>
          <cell r="AQ282">
            <v>625291</v>
          </cell>
          <cell r="AU282">
            <v>1</v>
          </cell>
        </row>
        <row r="283">
          <cell r="A283">
            <v>279</v>
          </cell>
          <cell r="E283">
            <v>10261</v>
          </cell>
          <cell r="F283" t="str">
            <v>Proy</v>
          </cell>
          <cell r="G283">
            <v>6</v>
          </cell>
          <cell r="H283">
            <v>38918</v>
          </cell>
          <cell r="I283">
            <v>38919</v>
          </cell>
          <cell r="J283">
            <v>38920</v>
          </cell>
          <cell r="K283" t="str">
            <v>H&amp;S Y SPECIAL K</v>
          </cell>
          <cell r="L283" t="str">
            <v>0012</v>
          </cell>
          <cell r="M283" t="str">
            <v xml:space="preserve"> PROCTER &amp; GAMBLE</v>
          </cell>
          <cell r="N283" t="str">
            <v>José Miguel Hernández</v>
          </cell>
          <cell r="Q283" t="str">
            <v>PG</v>
          </cell>
          <cell r="S283" t="str">
            <v>AUDIPROM</v>
          </cell>
          <cell r="T283" t="str">
            <v>CON-CUI</v>
          </cell>
          <cell r="U283" t="str">
            <v>SHAMPOO</v>
          </cell>
          <cell r="W283" t="str">
            <v>Papel</v>
          </cell>
          <cell r="X283" t="str">
            <v>DF, PACH, TOL</v>
          </cell>
          <cell r="AB283"/>
          <cell r="AG283">
            <v>120</v>
          </cell>
          <cell r="AH283">
            <v>120</v>
          </cell>
          <cell r="AM283">
            <v>38928</v>
          </cell>
          <cell r="AO283">
            <v>38930</v>
          </cell>
          <cell r="AQ283">
            <v>19620</v>
          </cell>
        </row>
        <row r="284">
          <cell r="A284">
            <v>280</v>
          </cell>
          <cell r="D284" t="str">
            <v>T</v>
          </cell>
          <cell r="E284">
            <v>10262</v>
          </cell>
          <cell r="F284" t="str">
            <v>Prop</v>
          </cell>
          <cell r="G284">
            <v>7</v>
          </cell>
          <cell r="H284">
            <v>38918</v>
          </cell>
          <cell r="J284">
            <v>38936</v>
          </cell>
          <cell r="K284" t="str">
            <v>CITRUS</v>
          </cell>
          <cell r="L284" t="str">
            <v>0012</v>
          </cell>
          <cell r="M284" t="str">
            <v xml:space="preserve"> PROCTER &amp; GAMBLE</v>
          </cell>
          <cell r="N284" t="str">
            <v>Alfredo Guariguata</v>
          </cell>
          <cell r="O284" t="str">
            <v>06CSPIT001MX</v>
          </cell>
          <cell r="P284" t="str">
            <v>Citrus Qualification</v>
          </cell>
          <cell r="Q284" t="str">
            <v>IP</v>
          </cell>
          <cell r="R284" t="str">
            <v>TBD</v>
          </cell>
          <cell r="S284" t="str">
            <v>C&amp;P</v>
          </cell>
          <cell r="T284" t="str">
            <v>CON-ORA</v>
          </cell>
          <cell r="U284" t="str">
            <v>Pasta Dental</v>
          </cell>
          <cell r="V284" t="str">
            <v>Casa por Casa</v>
          </cell>
          <cell r="W284" t="str">
            <v>Papel</v>
          </cell>
          <cell r="X284" t="str">
            <v>DF</v>
          </cell>
          <cell r="Y284">
            <v>14</v>
          </cell>
          <cell r="Z284">
            <v>82</v>
          </cell>
          <cell r="AA284">
            <v>43</v>
          </cell>
          <cell r="AB284">
            <v>53.9</v>
          </cell>
          <cell r="AC284">
            <v>4</v>
          </cell>
          <cell r="AD284">
            <v>440</v>
          </cell>
          <cell r="AE284">
            <v>330</v>
          </cell>
          <cell r="AG284">
            <v>770</v>
          </cell>
          <cell r="AH284">
            <v>770</v>
          </cell>
          <cell r="AM284">
            <v>38948</v>
          </cell>
          <cell r="AO284">
            <v>38954</v>
          </cell>
          <cell r="AQ284">
            <v>262800</v>
          </cell>
        </row>
        <row r="285">
          <cell r="A285">
            <v>281</v>
          </cell>
          <cell r="D285" t="str">
            <v>C</v>
          </cell>
          <cell r="E285">
            <v>10263</v>
          </cell>
          <cell r="F285" t="str">
            <v>Prop</v>
          </cell>
          <cell r="G285">
            <v>7</v>
          </cell>
          <cell r="H285">
            <v>38918</v>
          </cell>
          <cell r="K285" t="str">
            <v>TECNO</v>
          </cell>
          <cell r="L285" t="str">
            <v>0084</v>
          </cell>
          <cell r="M285" t="str">
            <v>MPG</v>
          </cell>
          <cell r="N285" t="str">
            <v>JOANA CORONA</v>
          </cell>
          <cell r="Q285" t="str">
            <v>LB</v>
          </cell>
          <cell r="AB285"/>
        </row>
        <row r="286">
          <cell r="A286">
            <v>282</v>
          </cell>
          <cell r="D286" t="str">
            <v>C</v>
          </cell>
          <cell r="E286">
            <v>10264</v>
          </cell>
          <cell r="F286" t="str">
            <v>Proy</v>
          </cell>
          <cell r="G286">
            <v>6</v>
          </cell>
          <cell r="H286">
            <v>38918</v>
          </cell>
          <cell r="I286">
            <v>38919</v>
          </cell>
          <cell r="J286">
            <v>38922</v>
          </cell>
          <cell r="K286" t="str">
            <v>SINIESTRO</v>
          </cell>
          <cell r="L286" t="str">
            <v>0011</v>
          </cell>
          <cell r="M286" t="str">
            <v>GRUPO NACIONAL PROVINCIAL,S.A</v>
          </cell>
          <cell r="N286" t="str">
            <v>Jesús ramos</v>
          </cell>
          <cell r="O286" t="str">
            <v>NA</v>
          </cell>
          <cell r="P286" t="str">
            <v>NA</v>
          </cell>
          <cell r="Q286" t="str">
            <v>IP</v>
          </cell>
          <cell r="R286" t="str">
            <v>MF</v>
          </cell>
          <cell r="T286" t="str">
            <v>SER-BAN</v>
          </cell>
          <cell r="U286" t="str">
            <v>Siniestros</v>
          </cell>
          <cell r="V286" t="str">
            <v>Telefonico</v>
          </cell>
          <cell r="W286" t="str">
            <v>CAPI / PDA</v>
          </cell>
          <cell r="X286" t="str">
            <v>DF</v>
          </cell>
          <cell r="Y286">
            <v>4</v>
          </cell>
          <cell r="Z286">
            <v>15</v>
          </cell>
          <cell r="AA286">
            <v>15</v>
          </cell>
          <cell r="AB286">
            <v>12.25</v>
          </cell>
          <cell r="AC286">
            <v>6</v>
          </cell>
          <cell r="AD286">
            <v>160</v>
          </cell>
          <cell r="AG286">
            <v>160</v>
          </cell>
          <cell r="AH286">
            <v>160</v>
          </cell>
          <cell r="AM286">
            <v>38926</v>
          </cell>
          <cell r="AN286">
            <v>38926</v>
          </cell>
          <cell r="AO286">
            <v>38932</v>
          </cell>
          <cell r="AP286">
            <v>38932</v>
          </cell>
          <cell r="AQ286">
            <v>32000</v>
          </cell>
          <cell r="AU286">
            <v>1</v>
          </cell>
        </row>
        <row r="287">
          <cell r="A287">
            <v>283</v>
          </cell>
          <cell r="B287">
            <v>1</v>
          </cell>
          <cell r="D287" t="str">
            <v>T</v>
          </cell>
          <cell r="E287">
            <v>10265</v>
          </cell>
          <cell r="F287" t="str">
            <v>Proy</v>
          </cell>
          <cell r="G287">
            <v>6</v>
          </cell>
          <cell r="H287">
            <v>38919</v>
          </cell>
          <cell r="I287">
            <v>38919</v>
          </cell>
          <cell r="J287">
            <v>38931</v>
          </cell>
          <cell r="K287" t="str">
            <v>OMEGA 3</v>
          </cell>
          <cell r="L287" t="str">
            <v>0012</v>
          </cell>
          <cell r="M287" t="str">
            <v xml:space="preserve"> PROCTER &amp; GAMBLE</v>
          </cell>
          <cell r="N287" t="str">
            <v>Erica Fridman</v>
          </cell>
          <cell r="O287" t="str">
            <v>MX060254</v>
          </cell>
          <cell r="P287" t="str">
            <v>Omega THIRD Wave - Mexico</v>
          </cell>
          <cell r="Q287" t="str">
            <v>MJO</v>
          </cell>
          <cell r="R287" t="str">
            <v>MG</v>
          </cell>
          <cell r="S287" t="str">
            <v>CONCEPT</v>
          </cell>
          <cell r="T287" t="str">
            <v>CON-CRO</v>
          </cell>
          <cell r="U287" t="str">
            <v>DETERGENTE</v>
          </cell>
          <cell r="V287" t="str">
            <v>Casa por casa</v>
          </cell>
          <cell r="W287" t="str">
            <v>Papel</v>
          </cell>
          <cell r="X287" t="str">
            <v>DF</v>
          </cell>
          <cell r="Y287">
            <v>2</v>
          </cell>
          <cell r="Z287">
            <v>90</v>
          </cell>
          <cell r="AB287">
            <v>39.5</v>
          </cell>
          <cell r="AC287">
            <v>5</v>
          </cell>
          <cell r="AD287">
            <v>600</v>
          </cell>
          <cell r="AG287">
            <v>600</v>
          </cell>
          <cell r="AH287">
            <v>600</v>
          </cell>
          <cell r="AM287">
            <v>38940</v>
          </cell>
          <cell r="AN287">
            <v>38937</v>
          </cell>
          <cell r="AO287">
            <v>38957</v>
          </cell>
          <cell r="AP287">
            <v>38951</v>
          </cell>
          <cell r="AQ287">
            <v>102850</v>
          </cell>
          <cell r="AU287">
            <v>1</v>
          </cell>
        </row>
        <row r="288">
          <cell r="A288">
            <v>284</v>
          </cell>
          <cell r="E288">
            <v>10266</v>
          </cell>
          <cell r="F288" t="str">
            <v>Prop</v>
          </cell>
          <cell r="H288">
            <v>38918</v>
          </cell>
          <cell r="J288">
            <v>38930</v>
          </cell>
          <cell r="K288" t="str">
            <v>TECNO CUALI</v>
          </cell>
          <cell r="L288" t="str">
            <v>0084</v>
          </cell>
          <cell r="M288" t="str">
            <v>MPG</v>
          </cell>
          <cell r="N288" t="str">
            <v>JOANA CORONA</v>
          </cell>
          <cell r="Q288" t="str">
            <v>LP</v>
          </cell>
          <cell r="AB288"/>
        </row>
        <row r="289">
          <cell r="A289">
            <v>285</v>
          </cell>
          <cell r="D289" t="str">
            <v>C</v>
          </cell>
          <cell r="E289">
            <v>10267</v>
          </cell>
          <cell r="F289" t="str">
            <v>Prop</v>
          </cell>
          <cell r="G289">
            <v>7</v>
          </cell>
          <cell r="H289">
            <v>38917</v>
          </cell>
          <cell r="J289">
            <v>38960</v>
          </cell>
          <cell r="K289" t="str">
            <v>SATISFACCION</v>
          </cell>
          <cell r="L289" t="str">
            <v>0085</v>
          </cell>
          <cell r="M289" t="str">
            <v>TELEFONICA MOVILES MEXICO</v>
          </cell>
          <cell r="N289" t="str">
            <v>Susana Torres</v>
          </cell>
          <cell r="Q289" t="str">
            <v>IP</v>
          </cell>
          <cell r="R289" t="str">
            <v>TBD</v>
          </cell>
          <cell r="T289" t="str">
            <v>TEC-SER</v>
          </cell>
          <cell r="U289" t="str">
            <v>Servicio</v>
          </cell>
          <cell r="V289" t="str">
            <v>Pre -Reclutamiento</v>
          </cell>
          <cell r="W289" t="str">
            <v>Entrevistas en profundidad</v>
          </cell>
          <cell r="X289" t="str">
            <v>DF, GDL, MTY</v>
          </cell>
          <cell r="Y289">
            <v>65</v>
          </cell>
          <cell r="Z289">
            <v>0</v>
          </cell>
          <cell r="AA289">
            <v>0</v>
          </cell>
          <cell r="AB289">
            <v>65</v>
          </cell>
          <cell r="AC289">
            <v>2</v>
          </cell>
          <cell r="AD289">
            <v>30</v>
          </cell>
          <cell r="AG289">
            <v>30</v>
          </cell>
          <cell r="AH289">
            <v>30</v>
          </cell>
          <cell r="AM289">
            <v>38944</v>
          </cell>
          <cell r="AO289">
            <v>38950</v>
          </cell>
          <cell r="AQ289">
            <v>261000</v>
          </cell>
        </row>
        <row r="290">
          <cell r="A290">
            <v>286</v>
          </cell>
          <cell r="E290">
            <v>10268</v>
          </cell>
          <cell r="F290" t="str">
            <v>Prop</v>
          </cell>
          <cell r="H290">
            <v>38919</v>
          </cell>
          <cell r="K290" t="str">
            <v>MPG REVISTAS</v>
          </cell>
          <cell r="L290" t="str">
            <v>0084</v>
          </cell>
          <cell r="M290" t="str">
            <v>MPG</v>
          </cell>
          <cell r="N290" t="str">
            <v>JOANA CORONA</v>
          </cell>
          <cell r="Q290" t="str">
            <v>LP</v>
          </cell>
          <cell r="AB290"/>
        </row>
        <row r="291">
          <cell r="A291">
            <v>287</v>
          </cell>
          <cell r="D291" t="str">
            <v>F</v>
          </cell>
          <cell r="E291">
            <v>10269</v>
          </cell>
          <cell r="F291" t="str">
            <v>Prop</v>
          </cell>
          <cell r="G291">
            <v>7</v>
          </cell>
          <cell r="H291">
            <v>38919</v>
          </cell>
          <cell r="J291">
            <v>38936</v>
          </cell>
          <cell r="K291" t="str">
            <v>HURACAN</v>
          </cell>
          <cell r="L291" t="str">
            <v>0011</v>
          </cell>
          <cell r="M291" t="str">
            <v>GRUPO NACIONAL PROVINCIAL,S.A</v>
          </cell>
          <cell r="N291" t="str">
            <v>Jesús ramos</v>
          </cell>
          <cell r="Q291" t="str">
            <v>IP</v>
          </cell>
          <cell r="T291" t="str">
            <v>SER-BAN</v>
          </cell>
          <cell r="U291" t="str">
            <v>Siniestros</v>
          </cell>
          <cell r="V291" t="str">
            <v>Pre -Reclutamiento</v>
          </cell>
          <cell r="W291" t="str">
            <v>Entrevistas en profundidad</v>
          </cell>
          <cell r="X291" t="str">
            <v>CANCUN</v>
          </cell>
          <cell r="Y291">
            <v>65</v>
          </cell>
          <cell r="AB291">
            <v>65</v>
          </cell>
          <cell r="AC291">
            <v>4</v>
          </cell>
          <cell r="AD291">
            <v>30</v>
          </cell>
          <cell r="AG291">
            <v>30</v>
          </cell>
          <cell r="AJ291">
            <v>30</v>
          </cell>
          <cell r="AM291">
            <v>38948</v>
          </cell>
          <cell r="AO291">
            <v>38957</v>
          </cell>
          <cell r="AQ291">
            <v>202000</v>
          </cell>
        </row>
        <row r="292">
          <cell r="A292">
            <v>288</v>
          </cell>
          <cell r="D292" t="str">
            <v>A</v>
          </cell>
          <cell r="E292">
            <v>10270</v>
          </cell>
          <cell r="F292" t="str">
            <v>Proy</v>
          </cell>
          <cell r="G292">
            <v>6</v>
          </cell>
          <cell r="H292">
            <v>38922</v>
          </cell>
          <cell r="I292">
            <v>38929</v>
          </cell>
          <cell r="J292">
            <v>38930</v>
          </cell>
          <cell r="K292" t="str">
            <v>ACE ETIQUETAS</v>
          </cell>
          <cell r="L292" t="str">
            <v>0012</v>
          </cell>
          <cell r="M292" t="str">
            <v xml:space="preserve"> PROCTER &amp; GAMBLE</v>
          </cell>
          <cell r="N292" t="str">
            <v>Paola Mainero</v>
          </cell>
          <cell r="Q292" t="str">
            <v>PG</v>
          </cell>
          <cell r="S292" t="str">
            <v>AUDIPROM</v>
          </cell>
          <cell r="T292" t="str">
            <v>CON-CRO</v>
          </cell>
          <cell r="U292" t="str">
            <v>Detergente</v>
          </cell>
          <cell r="W292" t="str">
            <v>Papel</v>
          </cell>
          <cell r="X292" t="str">
            <v>DF, MTY, GDL</v>
          </cell>
          <cell r="AB292"/>
          <cell r="AG292">
            <v>252</v>
          </cell>
          <cell r="AH292">
            <v>252</v>
          </cell>
          <cell r="AM292">
            <v>38977</v>
          </cell>
          <cell r="AO292">
            <v>38979</v>
          </cell>
          <cell r="AQ292">
            <v>87925</v>
          </cell>
        </row>
        <row r="293">
          <cell r="A293">
            <v>289</v>
          </cell>
          <cell r="D293" t="str">
            <v>A</v>
          </cell>
          <cell r="E293">
            <v>10271</v>
          </cell>
          <cell r="F293" t="str">
            <v>Prop</v>
          </cell>
          <cell r="H293">
            <v>38923</v>
          </cell>
          <cell r="J293">
            <v>38926</v>
          </cell>
          <cell r="K293" t="str">
            <v>TAMPAX FELICIA</v>
          </cell>
          <cell r="L293" t="str">
            <v>0012</v>
          </cell>
          <cell r="M293" t="str">
            <v xml:space="preserve"> PROCTER &amp; GAMBLE</v>
          </cell>
          <cell r="N293" t="str">
            <v>Marina Cervantes</v>
          </cell>
          <cell r="Q293" t="str">
            <v>PG</v>
          </cell>
          <cell r="S293" t="str">
            <v>AUDIPROM</v>
          </cell>
          <cell r="T293" t="str">
            <v>CON-FEM</v>
          </cell>
          <cell r="U293" t="str">
            <v>TAMPONES</v>
          </cell>
          <cell r="W293" t="str">
            <v>Papel</v>
          </cell>
          <cell r="X293" t="str">
            <v>DF, MTY, GDL, PUEBLA, TIJ, HID, QUER. CHIH</v>
          </cell>
          <cell r="AB293"/>
          <cell r="AG293">
            <v>500</v>
          </cell>
          <cell r="AH293">
            <v>360</v>
          </cell>
          <cell r="AI293">
            <v>140</v>
          </cell>
          <cell r="AM293">
            <v>38991</v>
          </cell>
          <cell r="AO293">
            <v>38993</v>
          </cell>
          <cell r="AQ293">
            <v>87670</v>
          </cell>
        </row>
        <row r="294">
          <cell r="A294">
            <v>290</v>
          </cell>
          <cell r="D294" t="str">
            <v>T</v>
          </cell>
          <cell r="E294">
            <v>10272</v>
          </cell>
          <cell r="F294" t="str">
            <v>Prop</v>
          </cell>
          <cell r="H294">
            <v>38924</v>
          </cell>
          <cell r="K294" t="str">
            <v>COLOR EN SAM´S CLUB</v>
          </cell>
          <cell r="L294" t="str">
            <v>0012</v>
          </cell>
          <cell r="M294" t="str">
            <v xml:space="preserve"> PROCTER &amp; GAMBLE</v>
          </cell>
          <cell r="N294" t="str">
            <v>YOLANDA DEL VALLE</v>
          </cell>
          <cell r="O294" t="str">
            <v>TBD</v>
          </cell>
          <cell r="Q294" t="str">
            <v>VP</v>
          </cell>
          <cell r="S294" t="str">
            <v>SHOPPER</v>
          </cell>
          <cell r="T294" t="str">
            <v>CON-OTR</v>
          </cell>
          <cell r="U294" t="str">
            <v>TINTES</v>
          </cell>
          <cell r="V294" t="str">
            <v>Intercept</v>
          </cell>
          <cell r="W294" t="str">
            <v>Papel</v>
          </cell>
          <cell r="X294" t="str">
            <v>DF</v>
          </cell>
          <cell r="AB294"/>
          <cell r="AG294">
            <v>100</v>
          </cell>
          <cell r="AH294">
            <v>100</v>
          </cell>
        </row>
        <row r="295">
          <cell r="A295">
            <v>291</v>
          </cell>
          <cell r="E295">
            <v>10273</v>
          </cell>
          <cell r="F295" t="str">
            <v>Prop</v>
          </cell>
          <cell r="H295">
            <v>38924</v>
          </cell>
          <cell r="K295" t="str">
            <v>KONZEPT</v>
          </cell>
          <cell r="M295"/>
          <cell r="N295" t="str">
            <v>Tessa Onemus</v>
          </cell>
          <cell r="Q295" t="str">
            <v>LP</v>
          </cell>
          <cell r="AB295"/>
        </row>
        <row r="296">
          <cell r="A296">
            <v>292</v>
          </cell>
          <cell r="D296" t="str">
            <v>F</v>
          </cell>
          <cell r="E296">
            <v>10274</v>
          </cell>
          <cell r="F296" t="str">
            <v>Proy</v>
          </cell>
          <cell r="G296">
            <v>6</v>
          </cell>
          <cell r="H296">
            <v>38924</v>
          </cell>
          <cell r="I296">
            <v>38925</v>
          </cell>
          <cell r="J296">
            <v>38929</v>
          </cell>
          <cell r="K296" t="str">
            <v>KOLESTON MESSAGE SCREENER (CUALI)</v>
          </cell>
          <cell r="L296" t="str">
            <v>0012</v>
          </cell>
          <cell r="M296" t="str">
            <v xml:space="preserve"> PROCTER &amp; GAMBLE</v>
          </cell>
          <cell r="N296" t="str">
            <v>MARLIZ MEJIA</v>
          </cell>
          <cell r="O296" t="str">
            <v>MX068884</v>
          </cell>
          <cell r="P296" t="str">
            <v>Koleston Passion Qualitative Message Screener</v>
          </cell>
          <cell r="Q296" t="str">
            <v>AA</v>
          </cell>
          <cell r="R296" t="str">
            <v>TBD</v>
          </cell>
          <cell r="S296" t="str">
            <v>MST</v>
          </cell>
          <cell r="T296" t="str">
            <v>CON-CUI</v>
          </cell>
          <cell r="U296" t="str">
            <v>TINTES</v>
          </cell>
          <cell r="V296" t="str">
            <v>Pre -Reclutamiento</v>
          </cell>
          <cell r="W296" t="str">
            <v>Focus groups</v>
          </cell>
          <cell r="X296" t="str">
            <v>DF</v>
          </cell>
          <cell r="AB296"/>
          <cell r="AM296">
            <v>38929</v>
          </cell>
          <cell r="AO296">
            <v>38933</v>
          </cell>
          <cell r="AQ296">
            <v>39000</v>
          </cell>
        </row>
        <row r="297">
          <cell r="A297">
            <v>293</v>
          </cell>
          <cell r="D297" t="str">
            <v>T</v>
          </cell>
          <cell r="E297">
            <v>10275</v>
          </cell>
          <cell r="F297" t="str">
            <v>Proy</v>
          </cell>
          <cell r="G297">
            <v>6</v>
          </cell>
          <cell r="H297">
            <v>38924</v>
          </cell>
          <cell r="I297">
            <v>38925</v>
          </cell>
          <cell r="J297">
            <v>38932</v>
          </cell>
          <cell r="K297" t="str">
            <v>KOLESTON MESSAGE SCREENER (CUANTI)</v>
          </cell>
          <cell r="L297" t="str">
            <v>0012</v>
          </cell>
          <cell r="M297" t="str">
            <v xml:space="preserve"> PROCTER &amp; GAMBLE</v>
          </cell>
          <cell r="N297" t="str">
            <v>MARLIZ MEJIA</v>
          </cell>
          <cell r="O297" t="str">
            <v>MX068885</v>
          </cell>
          <cell r="P297" t="str">
            <v>Koleston Passion in-store Message Screener</v>
          </cell>
          <cell r="Q297" t="str">
            <v>AA</v>
          </cell>
          <cell r="R297" t="str">
            <v>TBD</v>
          </cell>
          <cell r="S297" t="str">
            <v>MST</v>
          </cell>
          <cell r="T297" t="str">
            <v>CON-CUI</v>
          </cell>
          <cell r="U297" t="str">
            <v>TINTES</v>
          </cell>
          <cell r="V297" t="str">
            <v>Intercept</v>
          </cell>
          <cell r="W297" t="str">
            <v>CAWI / Web</v>
          </cell>
          <cell r="X297" t="str">
            <v>DF</v>
          </cell>
          <cell r="Y297">
            <v>8</v>
          </cell>
          <cell r="Z297">
            <v>40</v>
          </cell>
          <cell r="AA297">
            <v>20</v>
          </cell>
          <cell r="AB297">
            <v>27.333333333333332</v>
          </cell>
          <cell r="AC297">
            <v>4.2</v>
          </cell>
          <cell r="AG297">
            <v>500</v>
          </cell>
          <cell r="AH297">
            <v>500</v>
          </cell>
          <cell r="AM297">
            <v>38938</v>
          </cell>
          <cell r="AO297">
            <v>38953</v>
          </cell>
          <cell r="AQ297">
            <v>180000</v>
          </cell>
        </row>
        <row r="298">
          <cell r="A298">
            <v>294</v>
          </cell>
          <cell r="D298" t="str">
            <v>C</v>
          </cell>
          <cell r="E298">
            <v>10276</v>
          </cell>
          <cell r="F298" t="str">
            <v>Proy</v>
          </cell>
          <cell r="G298">
            <v>6</v>
          </cell>
          <cell r="H298">
            <v>38925</v>
          </cell>
          <cell r="I298">
            <v>38931</v>
          </cell>
          <cell r="J298">
            <v>38933</v>
          </cell>
          <cell r="K298" t="str">
            <v>ROPATON MX</v>
          </cell>
          <cell r="L298" t="str">
            <v>0012</v>
          </cell>
          <cell r="M298" t="str">
            <v xml:space="preserve"> PROCTER &amp; GAMBLE</v>
          </cell>
          <cell r="N298" t="str">
            <v>Víctor Baez</v>
          </cell>
          <cell r="O298" t="str">
            <v>MX069053</v>
          </cell>
          <cell r="P298" t="str">
            <v>ARIEL ROPATON PCT</v>
          </cell>
          <cell r="Q298" t="str">
            <v>LE</v>
          </cell>
          <cell r="R298" t="str">
            <v>GC</v>
          </cell>
          <cell r="S298" t="str">
            <v>PCT</v>
          </cell>
          <cell r="T298" t="str">
            <v>CON-DUR</v>
          </cell>
          <cell r="U298" t="str">
            <v>DETERGENTE</v>
          </cell>
          <cell r="V298" t="str">
            <v>Intercept</v>
          </cell>
          <cell r="W298" t="str">
            <v>CAWI / Web</v>
          </cell>
          <cell r="X298" t="str">
            <v>DF, MTY</v>
          </cell>
          <cell r="Y298">
            <v>9</v>
          </cell>
          <cell r="Z298">
            <v>45</v>
          </cell>
          <cell r="AA298">
            <v>90</v>
          </cell>
          <cell r="AB298">
            <v>39.75</v>
          </cell>
          <cell r="AC298">
            <v>5</v>
          </cell>
          <cell r="AD298">
            <v>400</v>
          </cell>
          <cell r="AG298">
            <v>400</v>
          </cell>
          <cell r="AH298">
            <v>400</v>
          </cell>
          <cell r="AL298">
            <v>402</v>
          </cell>
          <cell r="AM298">
            <v>38948</v>
          </cell>
          <cell r="AN298">
            <v>38948</v>
          </cell>
          <cell r="AO298">
            <v>38953</v>
          </cell>
          <cell r="AQ298">
            <v>132000</v>
          </cell>
          <cell r="AU298">
            <v>1</v>
          </cell>
          <cell r="AZ298" t="str">
            <v>Incluye gastos de cancelacion. 7 días más de investigador los pagará Admvos por problemas de funcionamiento de Internet</v>
          </cell>
        </row>
        <row r="299">
          <cell r="A299">
            <v>295</v>
          </cell>
          <cell r="E299">
            <v>10277</v>
          </cell>
          <cell r="F299" t="str">
            <v>Prop</v>
          </cell>
          <cell r="G299">
            <v>7</v>
          </cell>
          <cell r="H299">
            <v>38925</v>
          </cell>
          <cell r="K299" t="str">
            <v>CLIFF</v>
          </cell>
          <cell r="M299"/>
          <cell r="Q299" t="str">
            <v>MJO</v>
          </cell>
          <cell r="AB299"/>
        </row>
        <row r="300">
          <cell r="A300">
            <v>296</v>
          </cell>
          <cell r="B300">
            <v>1</v>
          </cell>
          <cell r="D300" t="str">
            <v>D</v>
          </cell>
          <cell r="E300">
            <v>10278</v>
          </cell>
          <cell r="F300" t="str">
            <v>Prop</v>
          </cell>
          <cell r="H300">
            <v>38925</v>
          </cell>
          <cell r="K300" t="str">
            <v>SECRET</v>
          </cell>
          <cell r="L300" t="str">
            <v>0035</v>
          </cell>
          <cell r="M300" t="str">
            <v>TNS NFO</v>
          </cell>
          <cell r="N300" t="str">
            <v>Ray Doherty</v>
          </cell>
          <cell r="O300" t="str">
            <v>TBD</v>
          </cell>
          <cell r="P300" t="str">
            <v>Global Fem Care Becnmarking Test</v>
          </cell>
          <cell r="Q300" t="str">
            <v>LM</v>
          </cell>
          <cell r="R300" t="str">
            <v>TBD</v>
          </cell>
          <cell r="S300" t="str">
            <v>C&amp;P</v>
          </cell>
          <cell r="T300" t="str">
            <v>CON-FEM</v>
          </cell>
          <cell r="U300" t="str">
            <v>TOALLAS FEMENINAS</v>
          </cell>
          <cell r="V300" t="str">
            <v>Casa por Casa</v>
          </cell>
          <cell r="W300" t="str">
            <v>Papel</v>
          </cell>
          <cell r="X300" t="str">
            <v>DF MTY GDL</v>
          </cell>
          <cell r="Y300">
            <v>5</v>
          </cell>
          <cell r="Z300">
            <v>50</v>
          </cell>
          <cell r="AA300">
            <v>40</v>
          </cell>
          <cell r="AB300">
            <v>31.166666666666668</v>
          </cell>
          <cell r="AD300">
            <v>540</v>
          </cell>
          <cell r="AE300">
            <v>450</v>
          </cell>
          <cell r="AG300">
            <v>990</v>
          </cell>
          <cell r="AH300">
            <v>495</v>
          </cell>
          <cell r="AI300">
            <v>495</v>
          </cell>
        </row>
        <row r="301">
          <cell r="A301">
            <v>297</v>
          </cell>
          <cell r="D301" t="str">
            <v>T</v>
          </cell>
          <cell r="E301">
            <v>10279</v>
          </cell>
          <cell r="F301" t="str">
            <v>Proy</v>
          </cell>
          <cell r="G301">
            <v>6</v>
          </cell>
          <cell r="H301">
            <v>38925</v>
          </cell>
          <cell r="I301">
            <v>38936</v>
          </cell>
          <cell r="J301">
            <v>38939</v>
          </cell>
          <cell r="K301" t="str">
            <v>LAUNDRY MESSAGE SCREENER</v>
          </cell>
          <cell r="L301" t="str">
            <v>0012</v>
          </cell>
          <cell r="M301" t="str">
            <v xml:space="preserve"> PROCTER &amp; GAMBLE</v>
          </cell>
          <cell r="N301" t="str">
            <v>Chrystian Ramírez Dávi</v>
          </cell>
          <cell r="O301" t="str">
            <v>MX069103</v>
          </cell>
          <cell r="P301" t="str">
            <v>Laundry Large Sizes Message Screener</v>
          </cell>
          <cell r="Q301" t="str">
            <v>AA</v>
          </cell>
          <cell r="R301" t="str">
            <v>TBD</v>
          </cell>
          <cell r="S301" t="str">
            <v>MST</v>
          </cell>
          <cell r="T301" t="str">
            <v>CON-CRO</v>
          </cell>
          <cell r="U301" t="str">
            <v>DETERGENTE</v>
          </cell>
          <cell r="V301" t="str">
            <v>Intercept</v>
          </cell>
          <cell r="W301" t="str">
            <v>CAWI / Web</v>
          </cell>
          <cell r="X301" t="str">
            <v>DF</v>
          </cell>
          <cell r="Y301">
            <v>8</v>
          </cell>
          <cell r="Z301">
            <v>40</v>
          </cell>
          <cell r="AA301">
            <v>20</v>
          </cell>
          <cell r="AB301">
            <v>27.333333333333332</v>
          </cell>
          <cell r="AC301">
            <v>10.199999999999999</v>
          </cell>
          <cell r="AD301">
            <v>500</v>
          </cell>
          <cell r="AG301">
            <v>400</v>
          </cell>
          <cell r="AH301">
            <v>400</v>
          </cell>
          <cell r="AM301">
            <v>38943</v>
          </cell>
          <cell r="AN301">
            <v>38943</v>
          </cell>
          <cell r="AO301">
            <v>38944</v>
          </cell>
          <cell r="AP301">
            <v>38944</v>
          </cell>
          <cell r="AQ301">
            <v>89900</v>
          </cell>
        </row>
        <row r="302">
          <cell r="A302">
            <v>298</v>
          </cell>
          <cell r="D302" t="str">
            <v>C</v>
          </cell>
          <cell r="E302">
            <v>10280</v>
          </cell>
          <cell r="F302" t="str">
            <v>Prop</v>
          </cell>
          <cell r="G302">
            <v>1</v>
          </cell>
          <cell r="H302">
            <v>38925</v>
          </cell>
          <cell r="K302" t="str">
            <v>MACROPOL SATISFACTION SURVEY</v>
          </cell>
          <cell r="L302" t="str">
            <v>0086</v>
          </cell>
          <cell r="M302" t="str">
            <v>MACROPOL</v>
          </cell>
          <cell r="N302" t="str">
            <v>ESTRELLA MANJARREZ</v>
          </cell>
          <cell r="O302" t="str">
            <v>NA</v>
          </cell>
          <cell r="P302" t="str">
            <v>NA</v>
          </cell>
          <cell r="Q302" t="str">
            <v>AA</v>
          </cell>
          <cell r="R302" t="str">
            <v>TBD</v>
          </cell>
          <cell r="S302" t="str">
            <v>TRIM</v>
          </cell>
          <cell r="T302" t="str">
            <v xml:space="preserve">NEC-NEC </v>
          </cell>
          <cell r="U302" t="str">
            <v>PRODUCTOS QUIMICOS</v>
          </cell>
          <cell r="V302" t="str">
            <v>Telefonico</v>
          </cell>
          <cell r="W302" t="str">
            <v>CATI / In2Form</v>
          </cell>
          <cell r="X302" t="str">
            <v>DF</v>
          </cell>
          <cell r="Y302">
            <v>6</v>
          </cell>
          <cell r="Z302">
            <v>40</v>
          </cell>
          <cell r="AA302">
            <v>30</v>
          </cell>
          <cell r="AB302">
            <v>26.666666666666668</v>
          </cell>
          <cell r="AC302">
            <v>5.5</v>
          </cell>
          <cell r="AD302">
            <v>105</v>
          </cell>
          <cell r="AG302">
            <v>105</v>
          </cell>
          <cell r="AH302">
            <v>105</v>
          </cell>
          <cell r="AQ302">
            <v>62000</v>
          </cell>
        </row>
        <row r="303">
          <cell r="A303">
            <v>299</v>
          </cell>
          <cell r="D303" t="str">
            <v>A</v>
          </cell>
          <cell r="E303">
            <v>10281</v>
          </cell>
          <cell r="F303" t="str">
            <v>Proy</v>
          </cell>
          <cell r="G303">
            <v>6</v>
          </cell>
          <cell r="H303">
            <v>38926</v>
          </cell>
          <cell r="I303">
            <v>38956</v>
          </cell>
          <cell r="J303">
            <v>38993</v>
          </cell>
          <cell r="K303" t="str">
            <v>BOLD (NAZCA II BCI)</v>
          </cell>
          <cell r="L303" t="str">
            <v>0087</v>
          </cell>
          <cell r="M303" t="str">
            <v>Saatchi &amp; Saatchi Mexico</v>
          </cell>
          <cell r="N303" t="str">
            <v>Jatzire Diaz de Leon</v>
          </cell>
          <cell r="Q303" t="str">
            <v>PG</v>
          </cell>
          <cell r="S303" t="str">
            <v>AUDIPROM</v>
          </cell>
          <cell r="T303" t="str">
            <v>CON-CRO</v>
          </cell>
          <cell r="U303" t="str">
            <v>dETERGENTE</v>
          </cell>
          <cell r="W303" t="str">
            <v>Papel</v>
          </cell>
          <cell r="X303" t="str">
            <v>DF, MTY, HER, GDL, CUL, CHIH, VER</v>
          </cell>
          <cell r="AB303"/>
          <cell r="AG303">
            <v>450</v>
          </cell>
          <cell r="AH303">
            <v>248</v>
          </cell>
          <cell r="AI303">
            <v>202</v>
          </cell>
          <cell r="AM303">
            <v>39054</v>
          </cell>
          <cell r="AO303">
            <v>39056</v>
          </cell>
          <cell r="AQ303">
            <v>80253</v>
          </cell>
        </row>
        <row r="304">
          <cell r="A304">
            <v>300</v>
          </cell>
          <cell r="D304" t="str">
            <v>T</v>
          </cell>
          <cell r="E304">
            <v>10282</v>
          </cell>
          <cell r="F304" t="str">
            <v>Proy</v>
          </cell>
          <cell r="G304">
            <v>2</v>
          </cell>
          <cell r="H304">
            <v>38925</v>
          </cell>
          <cell r="I304">
            <v>38926</v>
          </cell>
          <cell r="J304">
            <v>38931</v>
          </cell>
          <cell r="K304" t="str">
            <v>SCHOOL SAMPLING</v>
          </cell>
          <cell r="L304" t="str">
            <v>0012</v>
          </cell>
          <cell r="M304" t="str">
            <v xml:space="preserve"> PROCTER &amp; GAMBLE</v>
          </cell>
          <cell r="N304" t="str">
            <v>Luz María Suárez</v>
          </cell>
          <cell r="Q304" t="str">
            <v>PG</v>
          </cell>
          <cell r="S304" t="str">
            <v>PSM</v>
          </cell>
          <cell r="T304" t="str">
            <v>CON-FEM</v>
          </cell>
          <cell r="U304" t="str">
            <v>TOALLAS FEMENINAS</v>
          </cell>
          <cell r="V304" t="str">
            <v>Telefonico</v>
          </cell>
          <cell r="W304" t="str">
            <v>Papel</v>
          </cell>
          <cell r="X304" t="str">
            <v>DF</v>
          </cell>
          <cell r="Y304">
            <v>8</v>
          </cell>
          <cell r="Z304">
            <v>20</v>
          </cell>
          <cell r="AA304">
            <v>10</v>
          </cell>
          <cell r="AB304">
            <v>17.666666666666668</v>
          </cell>
          <cell r="AC304">
            <v>6</v>
          </cell>
          <cell r="AG304">
            <v>230</v>
          </cell>
          <cell r="AH304">
            <v>230</v>
          </cell>
          <cell r="AM304">
            <v>38940</v>
          </cell>
          <cell r="AO304">
            <v>38947</v>
          </cell>
          <cell r="AQ304">
            <v>29900</v>
          </cell>
        </row>
        <row r="305">
          <cell r="A305">
            <v>301</v>
          </cell>
          <cell r="D305" t="str">
            <v>A</v>
          </cell>
          <cell r="E305">
            <v>10283</v>
          </cell>
          <cell r="F305" t="str">
            <v>Proy</v>
          </cell>
          <cell r="G305">
            <v>2</v>
          </cell>
          <cell r="H305">
            <v>38923</v>
          </cell>
          <cell r="I305">
            <v>38978</v>
          </cell>
          <cell r="J305">
            <v>38999</v>
          </cell>
          <cell r="K305" t="str">
            <v>GUILLETTE RASURADA</v>
          </cell>
          <cell r="L305" t="str">
            <v>0012</v>
          </cell>
          <cell r="M305" t="str">
            <v xml:space="preserve"> PROCTER &amp; GAMBLE</v>
          </cell>
          <cell r="N305" t="str">
            <v>Dante Navarrete</v>
          </cell>
          <cell r="Q305" t="str">
            <v>PG</v>
          </cell>
          <cell r="S305" t="str">
            <v>AUDIPROM</v>
          </cell>
          <cell r="T305" t="str">
            <v>CON-CUI</v>
          </cell>
          <cell r="U305" t="str">
            <v>RASTRILLOS</v>
          </cell>
          <cell r="W305" t="str">
            <v>Papel</v>
          </cell>
          <cell r="X305" t="str">
            <v>DF, MTY, GDL</v>
          </cell>
          <cell r="AB305"/>
          <cell r="AG305">
            <v>32</v>
          </cell>
          <cell r="AH305">
            <v>32</v>
          </cell>
          <cell r="AM305">
            <v>39051</v>
          </cell>
          <cell r="AO305">
            <v>39056</v>
          </cell>
          <cell r="AQ305">
            <v>45648</v>
          </cell>
        </row>
        <row r="306">
          <cell r="A306">
            <v>302</v>
          </cell>
          <cell r="D306" t="str">
            <v>A</v>
          </cell>
          <cell r="E306">
            <v>10284</v>
          </cell>
          <cell r="F306" t="str">
            <v>Proy</v>
          </cell>
          <cell r="G306">
            <v>6</v>
          </cell>
          <cell r="H306">
            <v>38923</v>
          </cell>
          <cell r="I306">
            <v>38926</v>
          </cell>
          <cell r="J306">
            <v>38931</v>
          </cell>
          <cell r="K306" t="str">
            <v>BIG-MULTICATEGORY</v>
          </cell>
          <cell r="L306" t="str">
            <v>0012</v>
          </cell>
          <cell r="M306" t="str">
            <v xml:space="preserve"> PROCTER &amp; GAMBLE</v>
          </cell>
          <cell r="N306" t="str">
            <v>Monique Arochi</v>
          </cell>
          <cell r="Q306" t="str">
            <v>PG</v>
          </cell>
          <cell r="S306" t="str">
            <v>AUDIPROM</v>
          </cell>
          <cell r="T306" t="str">
            <v>CON-CUI</v>
          </cell>
          <cell r="U306" t="str">
            <v>CEPILLOS DENTALES</v>
          </cell>
          <cell r="W306" t="str">
            <v>Papel</v>
          </cell>
          <cell r="X306" t="str">
            <v>DF, MTY, GDL, TIJ,PUE,VER,TOL</v>
          </cell>
          <cell r="AB306"/>
          <cell r="AM306">
            <v>38990</v>
          </cell>
          <cell r="AO306">
            <v>38993</v>
          </cell>
          <cell r="AQ306">
            <v>251843</v>
          </cell>
        </row>
        <row r="307">
          <cell r="A307">
            <v>303</v>
          </cell>
          <cell r="D307" t="str">
            <v>A</v>
          </cell>
          <cell r="E307">
            <v>10285</v>
          </cell>
          <cell r="F307" t="str">
            <v>Proy</v>
          </cell>
          <cell r="G307">
            <v>6</v>
          </cell>
          <cell r="H307">
            <v>38929</v>
          </cell>
          <cell r="I307">
            <v>38930</v>
          </cell>
          <cell r="J307">
            <v>38930</v>
          </cell>
          <cell r="K307" t="str">
            <v>PAPEL 3 PLANES</v>
          </cell>
          <cell r="L307" t="str">
            <v>0012</v>
          </cell>
          <cell r="M307" t="str">
            <v xml:space="preserve"> PROCTER &amp; GAMBLE</v>
          </cell>
          <cell r="N307" t="str">
            <v>Marina Cervantes</v>
          </cell>
          <cell r="Q307" t="str">
            <v>PG</v>
          </cell>
          <cell r="R307" t="str">
            <v>MG</v>
          </cell>
          <cell r="S307" t="str">
            <v>AUDIPROM</v>
          </cell>
          <cell r="T307" t="str">
            <v>MUL-MUL</v>
          </cell>
          <cell r="U307" t="str">
            <v>VARIAS</v>
          </cell>
          <cell r="W307" t="str">
            <v>Papel</v>
          </cell>
          <cell r="X307" t="str">
            <v>DF,CUL,TIJ,HER,VER,MTY,GDL,CHIH,PUE</v>
          </cell>
          <cell r="AB307"/>
          <cell r="AG307">
            <v>576</v>
          </cell>
          <cell r="AH307">
            <v>324</v>
          </cell>
          <cell r="AI307">
            <v>252</v>
          </cell>
          <cell r="AM307">
            <v>38990</v>
          </cell>
          <cell r="AO307">
            <v>38993</v>
          </cell>
          <cell r="AQ307">
            <v>106452</v>
          </cell>
        </row>
        <row r="308">
          <cell r="A308">
            <v>304</v>
          </cell>
          <cell r="D308" t="str">
            <v>C</v>
          </cell>
          <cell r="E308">
            <v>10286</v>
          </cell>
          <cell r="F308" t="str">
            <v>Prop</v>
          </cell>
          <cell r="G308">
            <v>1</v>
          </cell>
          <cell r="H308">
            <v>38929</v>
          </cell>
          <cell r="K308" t="str">
            <v>HABITOS DE COMPRA EN TIENDAS 3B</v>
          </cell>
          <cell r="L308" t="str">
            <v>0088</v>
          </cell>
          <cell r="M308" t="str">
            <v>TIENDAS 3B</v>
          </cell>
          <cell r="N308" t="str">
            <v>Anthony Hatoum</v>
          </cell>
          <cell r="Q308" t="str">
            <v>AA</v>
          </cell>
          <cell r="S308" t="str">
            <v>U&amp;A</v>
          </cell>
          <cell r="T308" t="str">
            <v xml:space="preserve">NEC-NEC </v>
          </cell>
          <cell r="U308" t="str">
            <v>TIENDAS DE CONSUMO</v>
          </cell>
          <cell r="V308" t="str">
            <v>Casa por Casa</v>
          </cell>
          <cell r="W308" t="str">
            <v>Papel</v>
          </cell>
          <cell r="X308" t="str">
            <v>DF</v>
          </cell>
          <cell r="Y308">
            <v>10</v>
          </cell>
          <cell r="Z308">
            <v>40</v>
          </cell>
          <cell r="AA308">
            <v>22</v>
          </cell>
          <cell r="AB308">
            <v>29.6</v>
          </cell>
          <cell r="AC308">
            <v>6</v>
          </cell>
          <cell r="AG308">
            <v>750</v>
          </cell>
          <cell r="AH308">
            <v>750</v>
          </cell>
          <cell r="AQ308">
            <v>252400</v>
          </cell>
        </row>
        <row r="309">
          <cell r="A309">
            <v>305</v>
          </cell>
          <cell r="B309">
            <v>1</v>
          </cell>
          <cell r="D309" t="str">
            <v>C</v>
          </cell>
          <cell r="E309">
            <v>10287</v>
          </cell>
          <cell r="F309" t="str">
            <v>Proy</v>
          </cell>
          <cell r="G309">
            <v>5</v>
          </cell>
          <cell r="H309">
            <v>38902</v>
          </cell>
          <cell r="I309">
            <v>38931</v>
          </cell>
          <cell r="J309">
            <v>38950</v>
          </cell>
          <cell r="K309" t="str">
            <v>LOONEY VENEZUELA</v>
          </cell>
          <cell r="L309" t="str">
            <v>0012</v>
          </cell>
          <cell r="M309" t="str">
            <v xml:space="preserve"> PROCTER &amp; GAMBLE</v>
          </cell>
          <cell r="N309" t="str">
            <v>Danielle CasottI</v>
          </cell>
          <cell r="O309" t="str">
            <v>LA069522</v>
          </cell>
          <cell r="P309" t="str">
            <v>LA KVT Regional Tracking</v>
          </cell>
          <cell r="Q309" t="str">
            <v>LM</v>
          </cell>
          <cell r="R309" t="str">
            <v>MF</v>
          </cell>
          <cell r="S309" t="str">
            <v>EQUITY</v>
          </cell>
          <cell r="T309" t="str">
            <v>CON-BAB</v>
          </cell>
          <cell r="U309" t="str">
            <v>PAÑALES</v>
          </cell>
          <cell r="V309" t="str">
            <v>Casa por Casa</v>
          </cell>
          <cell r="W309" t="str">
            <v>Papel</v>
          </cell>
          <cell r="X309" t="str">
            <v>VZ</v>
          </cell>
          <cell r="Y309">
            <v>6</v>
          </cell>
          <cell r="Z309">
            <v>100</v>
          </cell>
          <cell r="AA309">
            <v>120</v>
          </cell>
          <cell r="AB309">
            <v>63.666666666666664</v>
          </cell>
          <cell r="AD309">
            <v>300</v>
          </cell>
          <cell r="AE309">
            <v>300</v>
          </cell>
          <cell r="AF309">
            <v>600</v>
          </cell>
          <cell r="AG309">
            <v>1200</v>
          </cell>
          <cell r="AH309">
            <v>1200</v>
          </cell>
          <cell r="AK309">
            <v>1200</v>
          </cell>
          <cell r="AM309">
            <v>38962</v>
          </cell>
          <cell r="AN309">
            <v>39232</v>
          </cell>
          <cell r="AS309">
            <v>26631</v>
          </cell>
          <cell r="AT309">
            <v>2500</v>
          </cell>
          <cell r="AU309">
            <v>1</v>
          </cell>
        </row>
        <row r="310">
          <cell r="A310">
            <v>306</v>
          </cell>
          <cell r="D310" t="str">
            <v>A</v>
          </cell>
          <cell r="E310">
            <v>10288</v>
          </cell>
          <cell r="F310" t="str">
            <v>Proy</v>
          </cell>
          <cell r="G310">
            <v>6</v>
          </cell>
          <cell r="H310">
            <v>38930</v>
          </cell>
          <cell r="I310">
            <v>38939</v>
          </cell>
          <cell r="J310">
            <v>38992</v>
          </cell>
          <cell r="K310" t="str">
            <v>MAGNOLIA DISPLAY</v>
          </cell>
          <cell r="L310" t="str">
            <v>0012</v>
          </cell>
          <cell r="M310" t="str">
            <v xml:space="preserve"> PROCTER &amp; GAMBLE</v>
          </cell>
          <cell r="N310" t="str">
            <v>Rosalinda Gomez</v>
          </cell>
          <cell r="Q310" t="str">
            <v>PG</v>
          </cell>
          <cell r="S310" t="str">
            <v>AUDIPROM</v>
          </cell>
          <cell r="T310" t="str">
            <v>CON-CRO</v>
          </cell>
          <cell r="U310" t="str">
            <v>SUAVIZANTE</v>
          </cell>
          <cell r="W310" t="str">
            <v>Papel</v>
          </cell>
          <cell r="X310" t="str">
            <v>DF,MTY,TIJ,HER,CUL,VER</v>
          </cell>
          <cell r="AB310"/>
          <cell r="AG310">
            <v>396</v>
          </cell>
          <cell r="AH310">
            <v>216</v>
          </cell>
          <cell r="AI310">
            <v>180</v>
          </cell>
          <cell r="AM310">
            <v>39054</v>
          </cell>
          <cell r="AO310">
            <v>39056</v>
          </cell>
          <cell r="AQ310">
            <v>72369</v>
          </cell>
        </row>
        <row r="311">
          <cell r="A311">
            <v>307</v>
          </cell>
          <cell r="D311" t="str">
            <v>A</v>
          </cell>
          <cell r="E311">
            <v>10289</v>
          </cell>
          <cell r="F311" t="str">
            <v>Proy</v>
          </cell>
          <cell r="G311">
            <v>6</v>
          </cell>
          <cell r="H311">
            <v>38931</v>
          </cell>
          <cell r="I311">
            <v>38932</v>
          </cell>
          <cell r="J311">
            <v>38944</v>
          </cell>
          <cell r="K311" t="str">
            <v>MARCO ANTONIO</v>
          </cell>
          <cell r="L311" t="str">
            <v>0012</v>
          </cell>
          <cell r="M311" t="str">
            <v xml:space="preserve"> PROCTER &amp; GAMBLE</v>
          </cell>
          <cell r="N311" t="str">
            <v>Fabiola Cuesta</v>
          </cell>
          <cell r="Q311" t="str">
            <v>PG</v>
          </cell>
          <cell r="S311" t="str">
            <v>AUDIPROM</v>
          </cell>
          <cell r="T311" t="str">
            <v>CON-CUI</v>
          </cell>
          <cell r="U311" t="str">
            <v>SHAMPOO</v>
          </cell>
          <cell r="W311" t="str">
            <v>Papel</v>
          </cell>
          <cell r="X311" t="str">
            <v>DF,MTY,GDL,TIJ,HER,CUL,CHIH</v>
          </cell>
          <cell r="AB311"/>
          <cell r="AG311">
            <v>350</v>
          </cell>
          <cell r="AH311">
            <v>140</v>
          </cell>
          <cell r="AI311">
            <v>210</v>
          </cell>
          <cell r="AM311">
            <v>38990</v>
          </cell>
          <cell r="AO311">
            <v>38993</v>
          </cell>
          <cell r="AQ311">
            <v>155469</v>
          </cell>
        </row>
        <row r="312">
          <cell r="A312">
            <v>308</v>
          </cell>
          <cell r="B312">
            <v>1</v>
          </cell>
          <cell r="D312" t="str">
            <v>C</v>
          </cell>
          <cell r="E312">
            <v>10290</v>
          </cell>
          <cell r="F312" t="str">
            <v>Prop</v>
          </cell>
          <cell r="K312" t="str">
            <v>KANO LIM TEST</v>
          </cell>
          <cell r="L312" t="str">
            <v>0012</v>
          </cell>
          <cell r="M312" t="str">
            <v xml:space="preserve"> PROCTER &amp; GAMBLE</v>
          </cell>
          <cell r="N312" t="str">
            <v>Danae Capriles</v>
          </cell>
          <cell r="O312" t="str">
            <v>TBD</v>
          </cell>
          <cell r="P312" t="str">
            <v>KANO</v>
          </cell>
          <cell r="Q312" t="str">
            <v>LM</v>
          </cell>
          <cell r="R312" t="str">
            <v>TBD</v>
          </cell>
          <cell r="S312" t="str">
            <v>C/I SCREENING</v>
          </cell>
          <cell r="T312" t="str">
            <v>CON-BAB</v>
          </cell>
          <cell r="U312" t="str">
            <v>PAÑALES</v>
          </cell>
          <cell r="V312" t="str">
            <v>Casa por Casa</v>
          </cell>
          <cell r="W312" t="str">
            <v>Papel</v>
          </cell>
          <cell r="X312" t="str">
            <v>BR EGYPT, RUSSIA, TURKEY CHINA AND INDIA</v>
          </cell>
          <cell r="Y312">
            <v>0</v>
          </cell>
          <cell r="Z312">
            <v>75</v>
          </cell>
          <cell r="AA312">
            <v>30</v>
          </cell>
          <cell r="AB312">
            <v>35.25</v>
          </cell>
          <cell r="AG312">
            <v>720</v>
          </cell>
          <cell r="AK312">
            <v>720</v>
          </cell>
        </row>
        <row r="313">
          <cell r="A313">
            <v>309</v>
          </cell>
          <cell r="D313" t="str">
            <v>D</v>
          </cell>
          <cell r="E313">
            <v>10291</v>
          </cell>
          <cell r="F313" t="str">
            <v>Proy</v>
          </cell>
          <cell r="G313">
            <v>6</v>
          </cell>
          <cell r="H313">
            <v>38931</v>
          </cell>
          <cell r="I313">
            <v>38939</v>
          </cell>
          <cell r="J313">
            <v>38955</v>
          </cell>
          <cell r="K313" t="str">
            <v>DIET LIGHT SEGMENTATION</v>
          </cell>
          <cell r="L313" t="str">
            <v>0089</v>
          </cell>
          <cell r="M313" t="str">
            <v>ACNIELSEN IR NY</v>
          </cell>
          <cell r="N313" t="str">
            <v>SHARON WILSON</v>
          </cell>
          <cell r="Q313" t="str">
            <v>AA</v>
          </cell>
          <cell r="AB313"/>
          <cell r="AR313">
            <v>32126</v>
          </cell>
        </row>
        <row r="314">
          <cell r="A314">
            <v>310</v>
          </cell>
          <cell r="D314" t="str">
            <v>F</v>
          </cell>
          <cell r="E314">
            <v>10292</v>
          </cell>
          <cell r="F314" t="str">
            <v>Proy</v>
          </cell>
          <cell r="G314">
            <v>6</v>
          </cell>
          <cell r="H314">
            <v>38932</v>
          </cell>
          <cell r="I314">
            <v>38933</v>
          </cell>
          <cell r="J314">
            <v>38953</v>
          </cell>
          <cell r="K314" t="str">
            <v>FG's CT LAUNDRY &amp; DIAPERS</v>
          </cell>
          <cell r="L314" t="str">
            <v>0012</v>
          </cell>
          <cell r="M314" t="str">
            <v xml:space="preserve"> PROCTER &amp; GAMBLE</v>
          </cell>
          <cell r="N314" t="str">
            <v>Maria Jose Gonzalez</v>
          </cell>
          <cell r="O314" t="str">
            <v>MX069139</v>
          </cell>
          <cell r="P314" t="str">
            <v>Pampers Naturals</v>
          </cell>
          <cell r="Q314" t="str">
            <v>AA</v>
          </cell>
          <cell r="S314" t="str">
            <v>C/I SCREENING</v>
          </cell>
          <cell r="T314" t="str">
            <v>MUL-MUL</v>
          </cell>
          <cell r="U314" t="str">
            <v>PAÑALES Y DETERGENTES</v>
          </cell>
          <cell r="V314" t="str">
            <v>Pre -Reclutamiento</v>
          </cell>
          <cell r="W314" t="str">
            <v>Focus groups</v>
          </cell>
          <cell r="X314" t="str">
            <v>DF</v>
          </cell>
          <cell r="AB314"/>
          <cell r="AM314">
            <v>38953</v>
          </cell>
          <cell r="AO314">
            <v>38960</v>
          </cell>
          <cell r="AQ314">
            <v>50000</v>
          </cell>
        </row>
        <row r="315">
          <cell r="A315">
            <v>311</v>
          </cell>
          <cell r="D315" t="str">
            <v>T</v>
          </cell>
          <cell r="E315">
            <v>10293</v>
          </cell>
          <cell r="F315" t="str">
            <v>Proy</v>
          </cell>
          <cell r="G315">
            <v>6</v>
          </cell>
          <cell r="H315">
            <v>38932</v>
          </cell>
          <cell r="I315">
            <v>38945</v>
          </cell>
          <cell r="J315">
            <v>39211</v>
          </cell>
          <cell r="K315" t="str">
            <v>TRIAL &amp; AWARENESS CAM</v>
          </cell>
          <cell r="L315" t="str">
            <v>0012</v>
          </cell>
          <cell r="M315" t="str">
            <v xml:space="preserve"> PROCTER &amp; GAMBLE</v>
          </cell>
          <cell r="N315" t="str">
            <v>Pilar González/Eduardo Amurrio</v>
          </cell>
          <cell r="O315" t="str">
            <v>LA069522</v>
          </cell>
          <cell r="P315" t="str">
            <v>Trial &amp; Awareness Tracking 06/07 CA MDO</v>
          </cell>
          <cell r="Q315" t="str">
            <v>AA</v>
          </cell>
          <cell r="R315" t="str">
            <v>TBD</v>
          </cell>
          <cell r="T315" t="str">
            <v>MUL-MUL</v>
          </cell>
          <cell r="V315" t="str">
            <v>Casa por Casa</v>
          </cell>
          <cell r="W315" t="str">
            <v>Papel</v>
          </cell>
          <cell r="X315" t="str">
            <v>GUATEMALA, EL SALVADOR, COSTA RICA Y PANAMA</v>
          </cell>
          <cell r="AB315"/>
          <cell r="AG315">
            <v>3900</v>
          </cell>
          <cell r="AJ315">
            <v>3900</v>
          </cell>
          <cell r="AR315">
            <v>23049</v>
          </cell>
        </row>
        <row r="316">
          <cell r="A316">
            <v>312</v>
          </cell>
          <cell r="D316" t="str">
            <v>T</v>
          </cell>
          <cell r="E316">
            <v>10294</v>
          </cell>
          <cell r="F316" t="str">
            <v>Proy</v>
          </cell>
          <cell r="G316">
            <v>6</v>
          </cell>
          <cell r="H316">
            <v>38933</v>
          </cell>
          <cell r="I316">
            <v>38934</v>
          </cell>
          <cell r="J316">
            <v>38944</v>
          </cell>
          <cell r="K316" t="str">
            <v>SOAC REVISTA - 1A</v>
          </cell>
          <cell r="L316" t="str">
            <v>0012</v>
          </cell>
          <cell r="M316" t="str">
            <v xml:space="preserve"> PROCTER &amp; GAMBLE</v>
          </cell>
          <cell r="N316" t="str">
            <v>Eneth Arenas</v>
          </cell>
          <cell r="Q316" t="str">
            <v>PG</v>
          </cell>
          <cell r="S316" t="str">
            <v>MYSTERY SHOPPER</v>
          </cell>
          <cell r="T316" t="str">
            <v>MUL-MUL</v>
          </cell>
          <cell r="U316" t="str">
            <v>VARIOS</v>
          </cell>
          <cell r="W316" t="str">
            <v>Papel</v>
          </cell>
          <cell r="X316" t="str">
            <v>DF, PUEBLA</v>
          </cell>
          <cell r="AB316"/>
          <cell r="AG316">
            <v>805</v>
          </cell>
          <cell r="AH316">
            <v>625</v>
          </cell>
          <cell r="AI316">
            <v>180</v>
          </cell>
          <cell r="AM316">
            <v>38964</v>
          </cell>
          <cell r="AO316">
            <v>38971</v>
          </cell>
          <cell r="AQ316">
            <v>119650</v>
          </cell>
        </row>
        <row r="317">
          <cell r="A317">
            <v>313</v>
          </cell>
          <cell r="B317">
            <v>1</v>
          </cell>
          <cell r="D317" t="str">
            <v>T</v>
          </cell>
          <cell r="E317">
            <v>10295</v>
          </cell>
          <cell r="F317" t="str">
            <v>Proy</v>
          </cell>
          <cell r="G317">
            <v>6</v>
          </cell>
          <cell r="H317">
            <v>38932</v>
          </cell>
          <cell r="I317">
            <v>38961</v>
          </cell>
          <cell r="J317">
            <v>38965</v>
          </cell>
          <cell r="K317" t="str">
            <v>MIRÓ</v>
          </cell>
          <cell r="L317" t="str">
            <v>0012</v>
          </cell>
          <cell r="M317" t="str">
            <v xml:space="preserve"> PROCTER &amp; GAMBLE</v>
          </cell>
          <cell r="N317" t="str">
            <v>Erica Fridman / Maira Salmen</v>
          </cell>
          <cell r="O317" t="str">
            <v>VE06A321</v>
          </cell>
          <cell r="P317" t="str">
            <v>Concept test - Miró Project</v>
          </cell>
          <cell r="Q317" t="str">
            <v>MJO</v>
          </cell>
          <cell r="R317" t="str">
            <v>HR</v>
          </cell>
          <cell r="S317" t="str">
            <v>CONCEPT</v>
          </cell>
          <cell r="T317" t="str">
            <v>CON-CRO</v>
          </cell>
          <cell r="U317" t="str">
            <v>DETERGENTE</v>
          </cell>
          <cell r="V317" t="str">
            <v>Casa por casa</v>
          </cell>
          <cell r="W317" t="str">
            <v>Papel</v>
          </cell>
          <cell r="X317" t="str">
            <v>CARACAS</v>
          </cell>
          <cell r="Y317">
            <v>3</v>
          </cell>
          <cell r="Z317">
            <v>95</v>
          </cell>
          <cell r="AB317">
            <v>42.583333333333336</v>
          </cell>
          <cell r="AD317">
            <v>600</v>
          </cell>
          <cell r="AG317">
            <v>600</v>
          </cell>
          <cell r="AK317">
            <v>600</v>
          </cell>
          <cell r="AL317">
            <v>600</v>
          </cell>
          <cell r="AM317">
            <v>38988</v>
          </cell>
          <cell r="AN317">
            <v>38988</v>
          </cell>
          <cell r="AO317">
            <v>39020</v>
          </cell>
          <cell r="AP317">
            <v>39016</v>
          </cell>
          <cell r="AR317">
            <v>19700</v>
          </cell>
          <cell r="AS317">
            <v>16368</v>
          </cell>
          <cell r="AT317">
            <v>3332</v>
          </cell>
          <cell r="AU317">
            <v>1</v>
          </cell>
        </row>
        <row r="318">
          <cell r="A318">
            <v>314</v>
          </cell>
          <cell r="B318">
            <v>1</v>
          </cell>
          <cell r="D318" t="str">
            <v>C</v>
          </cell>
          <cell r="E318">
            <v>10296</v>
          </cell>
          <cell r="F318" t="str">
            <v>Prop</v>
          </cell>
          <cell r="H318">
            <v>38936</v>
          </cell>
          <cell r="K318" t="str">
            <v>WOBBLERS</v>
          </cell>
          <cell r="L318" t="str">
            <v>0012</v>
          </cell>
          <cell r="M318" t="str">
            <v xml:space="preserve"> PROCTER &amp; GAMBLE</v>
          </cell>
          <cell r="N318" t="str">
            <v>Ermina Parra</v>
          </cell>
          <cell r="O318" t="str">
            <v>TBD</v>
          </cell>
          <cell r="P318" t="str">
            <v>Shelf Talker Effectiveness Study</v>
          </cell>
          <cell r="Q318" t="str">
            <v>LM</v>
          </cell>
          <cell r="R318" t="str">
            <v>TBD</v>
          </cell>
          <cell r="S318" t="str">
            <v>PSE</v>
          </cell>
          <cell r="T318" t="str">
            <v>CON-BAB</v>
          </cell>
          <cell r="U318" t="str">
            <v>pañaLES</v>
          </cell>
          <cell r="V318" t="str">
            <v>Intercept</v>
          </cell>
          <cell r="W318" t="str">
            <v>Papel</v>
          </cell>
          <cell r="X318" t="str">
            <v>DF</v>
          </cell>
          <cell r="Y318">
            <v>4</v>
          </cell>
          <cell r="Z318">
            <v>40</v>
          </cell>
          <cell r="AB318">
            <v>20.666666666666668</v>
          </cell>
          <cell r="AH318">
            <v>600</v>
          </cell>
        </row>
        <row r="319">
          <cell r="A319">
            <v>315</v>
          </cell>
          <cell r="B319">
            <v>1</v>
          </cell>
          <cell r="D319" t="str">
            <v>T</v>
          </cell>
          <cell r="E319">
            <v>10297</v>
          </cell>
          <cell r="F319" t="str">
            <v>Proy</v>
          </cell>
          <cell r="G319">
            <v>6</v>
          </cell>
          <cell r="H319">
            <v>38936</v>
          </cell>
          <cell r="I319">
            <v>38937</v>
          </cell>
          <cell r="J319">
            <v>38941</v>
          </cell>
          <cell r="K319" t="str">
            <v>STRATEGIC TARGET</v>
          </cell>
          <cell r="L319" t="str">
            <v>0012</v>
          </cell>
          <cell r="M319" t="str">
            <v xml:space="preserve"> PROCTER &amp; GAMBLE</v>
          </cell>
          <cell r="N319" t="str">
            <v>Fábio Prezoto</v>
          </cell>
          <cell r="O319" t="str">
            <v>MX069325</v>
          </cell>
          <cell r="P319" t="str">
            <v>ST Quantification and PP’s Identification - Mexico</v>
          </cell>
          <cell r="Q319" t="str">
            <v>MJO</v>
          </cell>
          <cell r="R319" t="str">
            <v>MG</v>
          </cell>
          <cell r="S319" t="str">
            <v>SEGMENTA</v>
          </cell>
          <cell r="T319" t="str">
            <v>CON-CRO</v>
          </cell>
          <cell r="U319" t="str">
            <v>Detergente</v>
          </cell>
          <cell r="V319" t="str">
            <v>Casa por Casa</v>
          </cell>
          <cell r="W319" t="str">
            <v>Papel</v>
          </cell>
          <cell r="X319" t="str">
            <v>DF, GDL, MTY</v>
          </cell>
          <cell r="Y319">
            <v>1</v>
          </cell>
          <cell r="Z319">
            <v>125</v>
          </cell>
          <cell r="AB319">
            <v>53.083333333333336</v>
          </cell>
          <cell r="AD319">
            <v>900</v>
          </cell>
          <cell r="AG319">
            <v>900</v>
          </cell>
          <cell r="AH319">
            <v>900</v>
          </cell>
          <cell r="AL319">
            <v>900</v>
          </cell>
          <cell r="AM319">
            <v>38990</v>
          </cell>
          <cell r="AN319">
            <v>38991</v>
          </cell>
          <cell r="AO319">
            <v>39001</v>
          </cell>
          <cell r="AP319">
            <v>39001</v>
          </cell>
          <cell r="AQ319">
            <v>155400</v>
          </cell>
          <cell r="AU319">
            <v>1</v>
          </cell>
        </row>
        <row r="320">
          <cell r="A320">
            <v>316</v>
          </cell>
          <cell r="D320" t="str">
            <v>C</v>
          </cell>
          <cell r="E320">
            <v>10298</v>
          </cell>
          <cell r="F320" t="str">
            <v>Prop</v>
          </cell>
          <cell r="G320">
            <v>7</v>
          </cell>
          <cell r="H320">
            <v>38937</v>
          </cell>
          <cell r="K320" t="str">
            <v>MODA</v>
          </cell>
          <cell r="L320" t="str">
            <v>0106</v>
          </cell>
          <cell r="M320" t="str">
            <v>ADNOW</v>
          </cell>
          <cell r="N320" t="str">
            <v>Diana Maldonado</v>
          </cell>
          <cell r="P320" t="str">
            <v>Segmentación</v>
          </cell>
          <cell r="Q320" t="str">
            <v>IP</v>
          </cell>
          <cell r="R320" t="str">
            <v>TBD</v>
          </cell>
          <cell r="T320" t="str">
            <v>CON-ROP</v>
          </cell>
          <cell r="V320" t="str">
            <v>Casa por Casa</v>
          </cell>
          <cell r="W320" t="str">
            <v>Papel</v>
          </cell>
          <cell r="X320" t="str">
            <v>DF</v>
          </cell>
          <cell r="Y320">
            <v>4</v>
          </cell>
          <cell r="Z320">
            <v>80</v>
          </cell>
          <cell r="AA320">
            <v>70</v>
          </cell>
          <cell r="AB320">
            <v>46.666666666666664</v>
          </cell>
          <cell r="AC320">
            <v>2</v>
          </cell>
          <cell r="AD320">
            <v>600</v>
          </cell>
          <cell r="AG320">
            <v>600</v>
          </cell>
          <cell r="AH320">
            <v>600</v>
          </cell>
          <cell r="AQ320">
            <v>392700</v>
          </cell>
        </row>
        <row r="321">
          <cell r="A321">
            <v>317</v>
          </cell>
          <cell r="B321">
            <v>1</v>
          </cell>
          <cell r="D321" t="str">
            <v>D</v>
          </cell>
          <cell r="E321">
            <v>10299</v>
          </cell>
          <cell r="F321" t="str">
            <v>Prop</v>
          </cell>
          <cell r="H321">
            <v>38919</v>
          </cell>
          <cell r="K321" t="str">
            <v>ORSSAY</v>
          </cell>
          <cell r="L321" t="str">
            <v>0035</v>
          </cell>
          <cell r="M321" t="str">
            <v>TNS NFO</v>
          </cell>
          <cell r="N321" t="str">
            <v>Pr</v>
          </cell>
          <cell r="O321" t="str">
            <v>TBD</v>
          </cell>
          <cell r="P321" t="str">
            <v>TBD</v>
          </cell>
          <cell r="Q321" t="str">
            <v>LM</v>
          </cell>
          <cell r="R321" t="str">
            <v>TBD</v>
          </cell>
          <cell r="S321" t="str">
            <v>C/I SCREENING</v>
          </cell>
          <cell r="T321" t="str">
            <v>CON-ORA</v>
          </cell>
          <cell r="U321" t="str">
            <v>VARIOS ORAL CARE</v>
          </cell>
          <cell r="V321" t="str">
            <v>Casa por casa</v>
          </cell>
          <cell r="W321" t="str">
            <v>Papel</v>
          </cell>
          <cell r="X321" t="str">
            <v>DF,GDL Y MTY</v>
          </cell>
          <cell r="Y321">
            <v>4</v>
          </cell>
          <cell r="Z321">
            <v>55</v>
          </cell>
          <cell r="AA321">
            <v>25</v>
          </cell>
          <cell r="AB321">
            <v>30.25</v>
          </cell>
        </row>
        <row r="322">
          <cell r="A322">
            <v>318</v>
          </cell>
          <cell r="D322" t="str">
            <v>F</v>
          </cell>
          <cell r="E322">
            <v>10300</v>
          </cell>
          <cell r="F322" t="str">
            <v>Prop</v>
          </cell>
          <cell r="G322">
            <v>7</v>
          </cell>
          <cell r="H322">
            <v>38938</v>
          </cell>
          <cell r="K322" t="str">
            <v>EXCELSIOR</v>
          </cell>
          <cell r="L322" t="str">
            <v>0012</v>
          </cell>
          <cell r="M322" t="str">
            <v xml:space="preserve"> PROCTER &amp; GAMBLE</v>
          </cell>
          <cell r="N322" t="str">
            <v>Ulneiver Canónico</v>
          </cell>
          <cell r="O322" t="str">
            <v>TPT085PG06</v>
          </cell>
          <cell r="P322" t="str">
            <v>Excelsior Chassis Qualification</v>
          </cell>
          <cell r="Q322" t="str">
            <v>MJO</v>
          </cell>
          <cell r="R322" t="str">
            <v>NA</v>
          </cell>
          <cell r="T322" t="str">
            <v>CON-CRO</v>
          </cell>
          <cell r="U322" t="str">
            <v>DETERGENTE</v>
          </cell>
          <cell r="V322" t="str">
            <v>Pre -Reclutamiento</v>
          </cell>
          <cell r="W322" t="str">
            <v>In home visits</v>
          </cell>
          <cell r="X322" t="str">
            <v>DF</v>
          </cell>
          <cell r="AB322"/>
          <cell r="AD322">
            <v>40</v>
          </cell>
          <cell r="AE322">
            <v>40</v>
          </cell>
          <cell r="AG322">
            <v>80</v>
          </cell>
          <cell r="AH322">
            <v>80</v>
          </cell>
          <cell r="AQ322">
            <v>107100</v>
          </cell>
        </row>
        <row r="323">
          <cell r="A323">
            <v>319</v>
          </cell>
          <cell r="D323" t="str">
            <v>T</v>
          </cell>
          <cell r="E323">
            <v>10301</v>
          </cell>
          <cell r="F323" t="str">
            <v>Proy</v>
          </cell>
          <cell r="G323">
            <v>6</v>
          </cell>
          <cell r="H323">
            <v>38938</v>
          </cell>
          <cell r="I323">
            <v>38946</v>
          </cell>
          <cell r="J323">
            <v>38950</v>
          </cell>
          <cell r="K323" t="str">
            <v>PANTENIZATE</v>
          </cell>
          <cell r="L323" t="str">
            <v>0012</v>
          </cell>
          <cell r="M323" t="str">
            <v xml:space="preserve"> PROCTER &amp; GAMBLE</v>
          </cell>
          <cell r="N323" t="str">
            <v>AMERICA FEIJOO</v>
          </cell>
          <cell r="O323" t="str">
            <v>MX069469</v>
          </cell>
          <cell r="Q323" t="str">
            <v>AA</v>
          </cell>
          <cell r="S323" t="str">
            <v>MST</v>
          </cell>
          <cell r="T323" t="str">
            <v>CON-CUI</v>
          </cell>
          <cell r="U323" t="str">
            <v>SHAMPOO</v>
          </cell>
          <cell r="V323" t="str">
            <v>Intercept</v>
          </cell>
          <cell r="W323" t="str">
            <v>CAWI / Web</v>
          </cell>
          <cell r="X323" t="str">
            <v>DF</v>
          </cell>
          <cell r="AB323"/>
          <cell r="AQ323">
            <v>103950</v>
          </cell>
        </row>
        <row r="324">
          <cell r="A324">
            <v>320</v>
          </cell>
          <cell r="D324" t="str">
            <v>T</v>
          </cell>
          <cell r="E324">
            <v>10302</v>
          </cell>
          <cell r="F324" t="str">
            <v>Proy</v>
          </cell>
          <cell r="G324">
            <v>6</v>
          </cell>
          <cell r="H324">
            <v>38938</v>
          </cell>
          <cell r="I324">
            <v>38988</v>
          </cell>
          <cell r="J324">
            <v>38996</v>
          </cell>
          <cell r="K324" t="str">
            <v>DOWNY MOISES II</v>
          </cell>
          <cell r="L324" t="str">
            <v>0012</v>
          </cell>
          <cell r="M324" t="str">
            <v xml:space="preserve"> PROCTER &amp; GAMBLE</v>
          </cell>
          <cell r="N324" t="str">
            <v>AMERICA FEIJOO</v>
          </cell>
          <cell r="O324" t="str">
            <v>MX06B320</v>
          </cell>
          <cell r="P324" t="str">
            <v>Downy Moises II In-Store Message Screener</v>
          </cell>
          <cell r="Q324" t="str">
            <v>AA</v>
          </cell>
          <cell r="R324" t="str">
            <v>MG</v>
          </cell>
          <cell r="S324" t="str">
            <v>MST</v>
          </cell>
          <cell r="T324" t="str">
            <v>CON-CRO</v>
          </cell>
          <cell r="U324" t="str">
            <v>SUAVIZANTE</v>
          </cell>
          <cell r="V324" t="str">
            <v>Intercept</v>
          </cell>
          <cell r="W324" t="str">
            <v>CAWI / Web</v>
          </cell>
          <cell r="X324" t="str">
            <v>DF</v>
          </cell>
          <cell r="AB324"/>
        </row>
        <row r="325">
          <cell r="A325">
            <v>321</v>
          </cell>
          <cell r="D325" t="str">
            <v>T</v>
          </cell>
          <cell r="E325">
            <v>10303</v>
          </cell>
          <cell r="F325" t="str">
            <v>Proy</v>
          </cell>
          <cell r="G325">
            <v>6</v>
          </cell>
          <cell r="H325">
            <v>38938</v>
          </cell>
          <cell r="I325">
            <v>39030</v>
          </cell>
          <cell r="J325">
            <v>39034</v>
          </cell>
          <cell r="K325" t="str">
            <v>ACE BAILEY'S</v>
          </cell>
          <cell r="L325" t="str">
            <v>0012</v>
          </cell>
          <cell r="M325" t="str">
            <v xml:space="preserve"> PROCTER &amp; GAMBLE</v>
          </cell>
          <cell r="N325" t="str">
            <v>AMERICA FEIJOO</v>
          </cell>
          <cell r="O325" t="str">
            <v>MX06C702</v>
          </cell>
          <cell r="P325" t="str">
            <v>Ace Baileys In-store Message Screener</v>
          </cell>
          <cell r="Q325" t="str">
            <v>AA</v>
          </cell>
          <cell r="S325" t="str">
            <v>MST</v>
          </cell>
          <cell r="T325" t="str">
            <v>CON-CRO</v>
          </cell>
          <cell r="U325" t="str">
            <v>DETERGENTE</v>
          </cell>
          <cell r="V325" t="str">
            <v>Intercept</v>
          </cell>
          <cell r="W325" t="str">
            <v>CAWI / Web</v>
          </cell>
          <cell r="X325" t="str">
            <v>DF</v>
          </cell>
          <cell r="Y325">
            <v>3</v>
          </cell>
          <cell r="Z325">
            <v>65</v>
          </cell>
          <cell r="AA325">
            <v>40</v>
          </cell>
          <cell r="AB325">
            <v>35.416666666666664</v>
          </cell>
          <cell r="AC325">
            <v>7.9</v>
          </cell>
          <cell r="AG325">
            <v>600</v>
          </cell>
          <cell r="AH325">
            <v>600</v>
          </cell>
          <cell r="AQ325">
            <v>124984</v>
          </cell>
        </row>
        <row r="326">
          <cell r="A326">
            <v>322</v>
          </cell>
          <cell r="D326" t="str">
            <v>F</v>
          </cell>
          <cell r="E326">
            <v>10304</v>
          </cell>
          <cell r="F326" t="str">
            <v>Prop</v>
          </cell>
          <cell r="G326">
            <v>6</v>
          </cell>
          <cell r="H326">
            <v>38939</v>
          </cell>
          <cell r="I326">
            <v>38945</v>
          </cell>
          <cell r="J326">
            <v>38953</v>
          </cell>
          <cell r="K326" t="str">
            <v>GOLDEN STORES</v>
          </cell>
          <cell r="L326" t="str">
            <v>0012</v>
          </cell>
          <cell r="M326" t="str">
            <v xml:space="preserve"> PROCTER &amp; GAMBLE</v>
          </cell>
          <cell r="N326" t="str">
            <v>FELIPE CORONA</v>
          </cell>
          <cell r="O326" t="str">
            <v xml:space="preserve"> MX069594</v>
          </cell>
          <cell r="P326" t="str">
            <v>PCT</v>
          </cell>
          <cell r="Q326" t="str">
            <v>LP</v>
          </cell>
          <cell r="R326" t="str">
            <v>LP</v>
          </cell>
          <cell r="S326" t="str">
            <v>PCT</v>
          </cell>
          <cell r="U326" t="str">
            <v>HFS</v>
          </cell>
          <cell r="V326" t="str">
            <v>Pre -Reclutamiento</v>
          </cell>
          <cell r="W326" t="str">
            <v>Focus groups</v>
          </cell>
          <cell r="X326" t="str">
            <v>DF</v>
          </cell>
          <cell r="Y326">
            <v>4</v>
          </cell>
          <cell r="AB326">
            <v>4</v>
          </cell>
          <cell r="AD326">
            <v>4</v>
          </cell>
          <cell r="AG326">
            <v>4</v>
          </cell>
          <cell r="AL326">
            <v>4</v>
          </cell>
          <cell r="AM326">
            <v>38947</v>
          </cell>
          <cell r="AN326">
            <v>38947</v>
          </cell>
          <cell r="AQ326">
            <v>73250</v>
          </cell>
        </row>
        <row r="327">
          <cell r="A327">
            <v>323</v>
          </cell>
          <cell r="D327" t="str">
            <v>A</v>
          </cell>
          <cell r="E327">
            <v>10305</v>
          </cell>
          <cell r="F327" t="str">
            <v>Proy</v>
          </cell>
          <cell r="G327">
            <v>6</v>
          </cell>
          <cell r="H327">
            <v>38939</v>
          </cell>
          <cell r="I327">
            <v>38961</v>
          </cell>
          <cell r="J327">
            <v>38985</v>
          </cell>
          <cell r="K327" t="str">
            <v>SALVO MAÑANITAS</v>
          </cell>
          <cell r="L327" t="str">
            <v>0012</v>
          </cell>
          <cell r="M327" t="str">
            <v xml:space="preserve"> PROCTER &amp; GAMBLE</v>
          </cell>
          <cell r="N327" t="str">
            <v>Daniel Besquin</v>
          </cell>
          <cell r="Q327" t="str">
            <v>PG</v>
          </cell>
          <cell r="S327" t="str">
            <v>AUDIPROM</v>
          </cell>
          <cell r="T327" t="str">
            <v>CON-HOG</v>
          </cell>
          <cell r="U327" t="str">
            <v>LAVATRASTES</v>
          </cell>
          <cell r="W327" t="str">
            <v>Papel</v>
          </cell>
          <cell r="X327" t="str">
            <v>DF, CUL, TIJ, MTY, JUAR, VER</v>
          </cell>
          <cell r="AB327"/>
          <cell r="AG327">
            <v>500</v>
          </cell>
          <cell r="AH327">
            <v>260</v>
          </cell>
          <cell r="AI327">
            <v>240</v>
          </cell>
          <cell r="AM327">
            <v>39051</v>
          </cell>
          <cell r="AO327">
            <v>39056</v>
          </cell>
          <cell r="AQ327">
            <v>127988</v>
          </cell>
        </row>
        <row r="328">
          <cell r="A328">
            <v>324</v>
          </cell>
          <cell r="B328">
            <v>1</v>
          </cell>
          <cell r="D328" t="str">
            <v>C</v>
          </cell>
          <cell r="E328">
            <v>10306</v>
          </cell>
          <cell r="F328" t="str">
            <v>Proy</v>
          </cell>
          <cell r="G328">
            <v>6</v>
          </cell>
          <cell r="H328">
            <v>38908</v>
          </cell>
          <cell r="I328">
            <v>38940</v>
          </cell>
          <cell r="J328">
            <v>38979</v>
          </cell>
          <cell r="K328" t="str">
            <v>KANO BRASIL</v>
          </cell>
          <cell r="L328" t="str">
            <v>0012</v>
          </cell>
          <cell r="M328" t="str">
            <v xml:space="preserve"> PROCTER &amp; GAMBLE</v>
          </cell>
          <cell r="N328" t="str">
            <v>Marbella Monroy</v>
          </cell>
          <cell r="O328" t="str">
            <v>BR06A317</v>
          </cell>
          <cell r="P328" t="str">
            <v>KANO for Brasil (Laundry)</v>
          </cell>
          <cell r="Q328" t="str">
            <v>MJO</v>
          </cell>
          <cell r="R328" t="str">
            <v>OB</v>
          </cell>
          <cell r="S328" t="str">
            <v>C/I SCREENING</v>
          </cell>
          <cell r="T328" t="str">
            <v>CON-CRO</v>
          </cell>
          <cell r="U328" t="str">
            <v>Detergente</v>
          </cell>
          <cell r="V328" t="str">
            <v>Casa por Casa</v>
          </cell>
          <cell r="W328" t="str">
            <v>Papel</v>
          </cell>
          <cell r="X328" t="str">
            <v>BRASIL</v>
          </cell>
          <cell r="Z328">
            <v>100</v>
          </cell>
          <cell r="AB328">
            <v>41.666666666666664</v>
          </cell>
          <cell r="AD328">
            <v>750</v>
          </cell>
          <cell r="AG328">
            <v>750</v>
          </cell>
          <cell r="AK328">
            <v>750</v>
          </cell>
          <cell r="AL328">
            <v>750</v>
          </cell>
          <cell r="AM328">
            <v>39006</v>
          </cell>
          <cell r="AN328">
            <v>39006</v>
          </cell>
          <cell r="AO328">
            <v>39021</v>
          </cell>
          <cell r="AP328">
            <v>39017</v>
          </cell>
          <cell r="AR328">
            <v>33300</v>
          </cell>
          <cell r="AS328">
            <v>26025</v>
          </cell>
          <cell r="AT328">
            <v>7275</v>
          </cell>
          <cell r="AU328">
            <v>1</v>
          </cell>
        </row>
        <row r="329">
          <cell r="A329">
            <v>325</v>
          </cell>
          <cell r="E329">
            <v>10307</v>
          </cell>
          <cell r="F329" t="str">
            <v>Prop</v>
          </cell>
          <cell r="H329">
            <v>38940</v>
          </cell>
          <cell r="K329" t="str">
            <v>HEPATITIS</v>
          </cell>
          <cell r="M329"/>
          <cell r="N329" t="str">
            <v>ANGELIANA ALVAREZ</v>
          </cell>
          <cell r="Q329" t="str">
            <v>LP</v>
          </cell>
          <cell r="X329" t="str">
            <v>DF</v>
          </cell>
          <cell r="AB329"/>
        </row>
        <row r="330">
          <cell r="A330">
            <v>326</v>
          </cell>
          <cell r="D330" t="str">
            <v>F</v>
          </cell>
          <cell r="E330">
            <v>10308</v>
          </cell>
          <cell r="F330" t="str">
            <v>Prop</v>
          </cell>
          <cell r="G330">
            <v>1</v>
          </cell>
          <cell r="H330">
            <v>38943</v>
          </cell>
          <cell r="K330" t="str">
            <v>VERDAD</v>
          </cell>
          <cell r="L330" t="str">
            <v>0012</v>
          </cell>
          <cell r="M330" t="str">
            <v xml:space="preserve"> PROCTER &amp; GAMBLE</v>
          </cell>
          <cell r="N330" t="str">
            <v>V. AGUILAR</v>
          </cell>
          <cell r="Q330" t="str">
            <v>LC</v>
          </cell>
          <cell r="S330" t="str">
            <v>U&amp;A</v>
          </cell>
          <cell r="T330" t="str">
            <v>CON-CRO</v>
          </cell>
          <cell r="U330" t="str">
            <v>Detergente</v>
          </cell>
          <cell r="V330" t="str">
            <v>Pre -Reclutamiento</v>
          </cell>
          <cell r="W330" t="str">
            <v>Entrevistas en profundidad</v>
          </cell>
          <cell r="X330" t="str">
            <v>DF</v>
          </cell>
          <cell r="AB330"/>
          <cell r="AD330">
            <v>32</v>
          </cell>
          <cell r="AG330">
            <v>32</v>
          </cell>
          <cell r="AH330">
            <v>32</v>
          </cell>
          <cell r="AQ330">
            <v>136900</v>
          </cell>
        </row>
        <row r="331">
          <cell r="A331">
            <v>327</v>
          </cell>
          <cell r="D331" t="str">
            <v>F</v>
          </cell>
          <cell r="E331">
            <v>10309</v>
          </cell>
          <cell r="F331" t="str">
            <v>Prop</v>
          </cell>
          <cell r="G331">
            <v>1</v>
          </cell>
          <cell r="H331">
            <v>38943</v>
          </cell>
          <cell r="K331" t="str">
            <v>SMOT</v>
          </cell>
          <cell r="L331" t="str">
            <v>0012</v>
          </cell>
          <cell r="M331" t="str">
            <v xml:space="preserve"> PROCTER &amp; GAMBLE</v>
          </cell>
          <cell r="Q331" t="str">
            <v>LC</v>
          </cell>
          <cell r="S331" t="str">
            <v>U&amp;A</v>
          </cell>
          <cell r="T331" t="str">
            <v>CON-CRO</v>
          </cell>
          <cell r="U331" t="str">
            <v>Detergente</v>
          </cell>
          <cell r="V331" t="str">
            <v>Pre -Reclutamiento</v>
          </cell>
          <cell r="W331" t="str">
            <v>Entrevistas en profundidad</v>
          </cell>
          <cell r="X331" t="str">
            <v>DF</v>
          </cell>
          <cell r="AB331"/>
          <cell r="AD331">
            <v>32</v>
          </cell>
          <cell r="AG331">
            <v>16</v>
          </cell>
          <cell r="AH331">
            <v>16</v>
          </cell>
          <cell r="AQ331">
            <v>257250</v>
          </cell>
        </row>
        <row r="332">
          <cell r="A332">
            <v>328</v>
          </cell>
          <cell r="E332">
            <v>10310</v>
          </cell>
          <cell r="F332" t="str">
            <v>Prop</v>
          </cell>
          <cell r="G332">
            <v>7</v>
          </cell>
          <cell r="H332">
            <v>38943</v>
          </cell>
          <cell r="K332" t="str">
            <v>FGI'S PANTENIZATE</v>
          </cell>
          <cell r="L332" t="str">
            <v>0012</v>
          </cell>
          <cell r="M332" t="str">
            <v xml:space="preserve"> PROCTER &amp; GAMBLE</v>
          </cell>
          <cell r="N332" t="str">
            <v>AMERICA FEIJOO</v>
          </cell>
          <cell r="O332" t="str">
            <v>TBD</v>
          </cell>
          <cell r="Q332" t="str">
            <v>AA</v>
          </cell>
          <cell r="S332" t="str">
            <v>MST</v>
          </cell>
          <cell r="T332" t="str">
            <v>CON-CUI</v>
          </cell>
          <cell r="U332" t="str">
            <v>SHAMPOO</v>
          </cell>
          <cell r="V332" t="str">
            <v>Pre -Reclutamiento</v>
          </cell>
          <cell r="W332" t="str">
            <v>Focus groups</v>
          </cell>
          <cell r="X332" t="str">
            <v>DF</v>
          </cell>
          <cell r="AB332"/>
          <cell r="AQ332">
            <v>19800</v>
          </cell>
        </row>
        <row r="333">
          <cell r="A333">
            <v>329</v>
          </cell>
          <cell r="B333">
            <v>1</v>
          </cell>
          <cell r="D333" t="str">
            <v>T</v>
          </cell>
          <cell r="E333">
            <v>10311</v>
          </cell>
          <cell r="F333" t="str">
            <v>Proy</v>
          </cell>
          <cell r="G333">
            <v>6</v>
          </cell>
          <cell r="H333">
            <v>38943</v>
          </cell>
          <cell r="I333">
            <v>38944</v>
          </cell>
          <cell r="J333">
            <v>38947</v>
          </cell>
          <cell r="K333" t="str">
            <v>MARTE</v>
          </cell>
          <cell r="L333" t="str">
            <v>0012</v>
          </cell>
          <cell r="M333" t="str">
            <v xml:space="preserve"> PROCTER &amp; GAMBLE</v>
          </cell>
          <cell r="N333" t="str">
            <v>Claudia Acosta</v>
          </cell>
          <cell r="O333" t="str">
            <v>MX069352</v>
          </cell>
          <cell r="P333" t="str">
            <v>mars Bottle for Salvo</v>
          </cell>
          <cell r="Q333" t="str">
            <v>LM</v>
          </cell>
          <cell r="R333" t="str">
            <v>AB</v>
          </cell>
          <cell r="S333" t="str">
            <v>ETIQUETA</v>
          </cell>
          <cell r="T333" t="str">
            <v>CON-HOG</v>
          </cell>
          <cell r="U333" t="str">
            <v>LAVATRASTES</v>
          </cell>
          <cell r="V333" t="str">
            <v>Casa por Casa</v>
          </cell>
          <cell r="W333" t="str">
            <v>Papel</v>
          </cell>
          <cell r="X333" t="str">
            <v>DF</v>
          </cell>
          <cell r="Y333">
            <v>3</v>
          </cell>
          <cell r="Z333">
            <v>25</v>
          </cell>
          <cell r="AB333">
            <v>13.416666666666666</v>
          </cell>
          <cell r="AD333">
            <v>50</v>
          </cell>
          <cell r="AU333">
            <v>1</v>
          </cell>
        </row>
        <row r="334">
          <cell r="A334">
            <v>330</v>
          </cell>
          <cell r="B334">
            <v>1</v>
          </cell>
          <cell r="D334" t="str">
            <v>T</v>
          </cell>
          <cell r="E334">
            <v>10312</v>
          </cell>
          <cell r="F334" t="str">
            <v>Proy</v>
          </cell>
          <cell r="G334">
            <v>6</v>
          </cell>
          <cell r="H334">
            <v>38940</v>
          </cell>
          <cell r="J334">
            <v>38946</v>
          </cell>
          <cell r="K334" t="str">
            <v>MANZANILLA</v>
          </cell>
          <cell r="L334" t="str">
            <v>0012</v>
          </cell>
          <cell r="M334" t="str">
            <v xml:space="preserve"> PROCTER &amp; GAMBLE</v>
          </cell>
          <cell r="N334" t="str">
            <v>Niki Post</v>
          </cell>
          <cell r="O334" t="str">
            <v>MX069710 Y MX069732</v>
          </cell>
          <cell r="P334" t="str">
            <v>Kotex Control Package Test</v>
          </cell>
          <cell r="Q334" t="str">
            <v>LM</v>
          </cell>
          <cell r="R334" t="str">
            <v>MF</v>
          </cell>
          <cell r="S334" t="str">
            <v>ETIQUETA</v>
          </cell>
          <cell r="T334" t="str">
            <v>CON-FEM</v>
          </cell>
          <cell r="U334" t="str">
            <v>TOALLAS FEMENINAS</v>
          </cell>
          <cell r="V334" t="str">
            <v>Pre -Reclutamiento</v>
          </cell>
          <cell r="W334" t="str">
            <v>Papel</v>
          </cell>
          <cell r="X334" t="str">
            <v>DF</v>
          </cell>
          <cell r="Y334">
            <v>2</v>
          </cell>
          <cell r="Z334">
            <v>30</v>
          </cell>
          <cell r="AB334">
            <v>14.5</v>
          </cell>
          <cell r="AD334">
            <v>40</v>
          </cell>
          <cell r="AE334">
            <v>300</v>
          </cell>
          <cell r="AG334">
            <v>340</v>
          </cell>
          <cell r="AH334">
            <v>340</v>
          </cell>
          <cell r="AM334">
            <v>38979</v>
          </cell>
          <cell r="AN334">
            <v>38980</v>
          </cell>
          <cell r="AO334">
            <v>38989</v>
          </cell>
          <cell r="AP334">
            <v>38989</v>
          </cell>
          <cell r="AQ334" t="str">
            <v xml:space="preserve"> $260.754,00 </v>
          </cell>
          <cell r="AU334">
            <v>1</v>
          </cell>
        </row>
        <row r="335">
          <cell r="A335">
            <v>331</v>
          </cell>
          <cell r="D335" t="str">
            <v>A</v>
          </cell>
          <cell r="E335">
            <v>10313</v>
          </cell>
          <cell r="F335" t="str">
            <v>Proy</v>
          </cell>
          <cell r="G335">
            <v>6</v>
          </cell>
          <cell r="H335">
            <v>38943</v>
          </cell>
          <cell r="I335">
            <v>38944</v>
          </cell>
          <cell r="J335">
            <v>38946</v>
          </cell>
          <cell r="K335" t="str">
            <v>PEGASSO II - 2006</v>
          </cell>
          <cell r="L335" t="str">
            <v>0012</v>
          </cell>
          <cell r="M335" t="str">
            <v xml:space="preserve"> PROCTER &amp; GAMBLE</v>
          </cell>
          <cell r="N335" t="str">
            <v>Marina Cervantes</v>
          </cell>
          <cell r="Q335" t="str">
            <v>PG</v>
          </cell>
          <cell r="R335" t="str">
            <v>MG</v>
          </cell>
          <cell r="S335" t="str">
            <v>AUDIPROM</v>
          </cell>
          <cell r="T335" t="str">
            <v>CON-SAN</v>
          </cell>
          <cell r="U335" t="str">
            <v>PAPEL DE BAÑO</v>
          </cell>
          <cell r="W335" t="str">
            <v>Papel</v>
          </cell>
          <cell r="X335" t="str">
            <v>DF, MTY, GDL, CUL,MER, LEON, PUE, TJ, VER, CHIH, QRO,TOL.</v>
          </cell>
          <cell r="AB335"/>
          <cell r="AG335">
            <v>400</v>
          </cell>
          <cell r="AH335">
            <v>304</v>
          </cell>
          <cell r="AI335">
            <v>96</v>
          </cell>
          <cell r="AM335">
            <v>38998</v>
          </cell>
          <cell r="AO335">
            <v>39000</v>
          </cell>
          <cell r="AQ335">
            <v>74608</v>
          </cell>
        </row>
        <row r="336">
          <cell r="A336">
            <v>332</v>
          </cell>
          <cell r="D336" t="str">
            <v>F</v>
          </cell>
          <cell r="E336">
            <v>10314</v>
          </cell>
          <cell r="F336" t="str">
            <v>Proy</v>
          </cell>
          <cell r="G336">
            <v>6</v>
          </cell>
          <cell r="H336">
            <v>38944</v>
          </cell>
          <cell r="I336">
            <v>38947</v>
          </cell>
          <cell r="J336">
            <v>38947</v>
          </cell>
          <cell r="K336" t="str">
            <v>CHAVOS</v>
          </cell>
          <cell r="L336" t="str">
            <v>0091</v>
          </cell>
          <cell r="M336" t="str">
            <v>HEINEKEN</v>
          </cell>
          <cell r="N336" t="str">
            <v>Meike Dijkstra</v>
          </cell>
          <cell r="O336" t="str">
            <v>NA</v>
          </cell>
          <cell r="P336" t="str">
            <v>NA</v>
          </cell>
          <cell r="Q336" t="str">
            <v>LC</v>
          </cell>
          <cell r="R336" t="str">
            <v>NA</v>
          </cell>
          <cell r="S336" t="str">
            <v>U&amp;A</v>
          </cell>
          <cell r="T336" t="str">
            <v>CON-BEB</v>
          </cell>
          <cell r="U336" t="str">
            <v>cerveza</v>
          </cell>
          <cell r="V336" t="str">
            <v>Pre -Reclutamiento</v>
          </cell>
          <cell r="W336" t="str">
            <v>Focus groups</v>
          </cell>
          <cell r="X336" t="str">
            <v>DF</v>
          </cell>
          <cell r="AB336"/>
          <cell r="AD336">
            <v>6</v>
          </cell>
          <cell r="AG336">
            <v>6</v>
          </cell>
          <cell r="AH336">
            <v>6</v>
          </cell>
          <cell r="AM336">
            <v>38952</v>
          </cell>
          <cell r="AN336">
            <v>38952</v>
          </cell>
          <cell r="AO336">
            <v>38971</v>
          </cell>
          <cell r="AP336">
            <v>38971</v>
          </cell>
          <cell r="AQ336">
            <v>154600</v>
          </cell>
          <cell r="AU336">
            <v>1</v>
          </cell>
        </row>
        <row r="337">
          <cell r="A337">
            <v>333</v>
          </cell>
          <cell r="D337" t="str">
            <v>C</v>
          </cell>
          <cell r="E337">
            <v>10315</v>
          </cell>
          <cell r="F337" t="str">
            <v>Prop</v>
          </cell>
          <cell r="H337">
            <v>38944</v>
          </cell>
          <cell r="J337">
            <v>38947</v>
          </cell>
          <cell r="K337" t="str">
            <v>CHAVOS CUANT</v>
          </cell>
          <cell r="L337" t="str">
            <v>0091</v>
          </cell>
          <cell r="M337" t="str">
            <v>HEINEKEN</v>
          </cell>
          <cell r="N337" t="str">
            <v>Meike Dijkstra</v>
          </cell>
          <cell r="O337" t="str">
            <v>NA</v>
          </cell>
          <cell r="P337" t="str">
            <v>NA</v>
          </cell>
          <cell r="Q337" t="str">
            <v>LC</v>
          </cell>
          <cell r="S337" t="str">
            <v>U&amp;A</v>
          </cell>
          <cell r="T337" t="str">
            <v>CON-BEB</v>
          </cell>
          <cell r="U337" t="str">
            <v>cerveza</v>
          </cell>
          <cell r="V337" t="str">
            <v>Intercept</v>
          </cell>
          <cell r="W337" t="str">
            <v>Papel</v>
          </cell>
          <cell r="X337" t="str">
            <v>DF</v>
          </cell>
          <cell r="AB337"/>
          <cell r="AD337">
            <v>500</v>
          </cell>
          <cell r="AG337">
            <v>500</v>
          </cell>
          <cell r="AH337">
            <v>500</v>
          </cell>
          <cell r="AM337">
            <v>38953</v>
          </cell>
          <cell r="AO337">
            <v>38961</v>
          </cell>
          <cell r="AQ337">
            <v>89000</v>
          </cell>
          <cell r="AZ337" t="str">
            <v>NO SE REALIZÓ EL PROYECTO</v>
          </cell>
        </row>
        <row r="338">
          <cell r="A338">
            <v>334</v>
          </cell>
          <cell r="B338">
            <v>1</v>
          </cell>
          <cell r="E338">
            <v>10316</v>
          </cell>
          <cell r="F338" t="str">
            <v>Prop</v>
          </cell>
          <cell r="K338" t="str">
            <v>CLARK</v>
          </cell>
          <cell r="L338" t="str">
            <v>0012</v>
          </cell>
          <cell r="M338" t="str">
            <v xml:space="preserve"> PROCTER &amp; GAMBLE</v>
          </cell>
          <cell r="N338" t="str">
            <v>Erminia Parra</v>
          </cell>
          <cell r="O338" t="str">
            <v>TBD</v>
          </cell>
          <cell r="P338" t="str">
            <v>IHV HSC</v>
          </cell>
          <cell r="Q338" t="str">
            <v>LM</v>
          </cell>
          <cell r="R338" t="str">
            <v>TBD</v>
          </cell>
          <cell r="S338" t="str">
            <v>U&amp;A</v>
          </cell>
          <cell r="T338" t="str">
            <v>CON-HOG</v>
          </cell>
          <cell r="U338" t="str">
            <v>HSC</v>
          </cell>
          <cell r="V338" t="str">
            <v>Casa por Casa</v>
          </cell>
          <cell r="W338" t="str">
            <v>In home visits</v>
          </cell>
          <cell r="X338" t="str">
            <v>DF</v>
          </cell>
          <cell r="AB338"/>
          <cell r="AD338">
            <v>40</v>
          </cell>
        </row>
        <row r="339">
          <cell r="A339">
            <v>335</v>
          </cell>
          <cell r="D339" t="str">
            <v>D</v>
          </cell>
          <cell r="E339">
            <v>10317</v>
          </cell>
          <cell r="F339" t="str">
            <v>Prop</v>
          </cell>
          <cell r="G339">
            <v>7</v>
          </cell>
          <cell r="H339">
            <v>38945</v>
          </cell>
          <cell r="J339">
            <v>38960</v>
          </cell>
          <cell r="K339" t="str">
            <v>RUSH</v>
          </cell>
          <cell r="L339" t="str">
            <v>0026</v>
          </cell>
          <cell r="M339" t="str">
            <v>RESEARCH INTERNATIONAL UK</v>
          </cell>
          <cell r="N339" t="str">
            <v>Mel Portman</v>
          </cell>
          <cell r="Q339" t="str">
            <v>IP</v>
          </cell>
          <cell r="T339" t="str">
            <v>CON-ALI</v>
          </cell>
          <cell r="U339" t="str">
            <v>CEREAL</v>
          </cell>
          <cell r="V339" t="str">
            <v>Casa por Casa</v>
          </cell>
          <cell r="W339" t="str">
            <v>Papel</v>
          </cell>
          <cell r="X339" t="str">
            <v>DF</v>
          </cell>
          <cell r="AB339"/>
        </row>
        <row r="340">
          <cell r="A340">
            <v>336</v>
          </cell>
          <cell r="B340">
            <v>1</v>
          </cell>
          <cell r="D340" t="str">
            <v>T</v>
          </cell>
          <cell r="E340">
            <v>10318</v>
          </cell>
          <cell r="F340" t="str">
            <v>Proy</v>
          </cell>
          <cell r="G340">
            <v>6</v>
          </cell>
          <cell r="H340">
            <v>38945</v>
          </cell>
          <cell r="I340">
            <v>38973</v>
          </cell>
          <cell r="J340">
            <v>38982</v>
          </cell>
          <cell r="K340" t="str">
            <v>KERNEL</v>
          </cell>
          <cell r="L340" t="str">
            <v>0012</v>
          </cell>
          <cell r="M340" t="str">
            <v xml:space="preserve"> PROCTER &amp; GAMBLE</v>
          </cell>
          <cell r="N340" t="str">
            <v>Carlos López</v>
          </cell>
          <cell r="O340" t="str">
            <v>MX06A788</v>
          </cell>
          <cell r="P340" t="str">
            <v>Kernel C&amp;SPIT</v>
          </cell>
          <cell r="Q340" t="str">
            <v>MJO</v>
          </cell>
          <cell r="R340" t="str">
            <v>HR</v>
          </cell>
          <cell r="S340" t="str">
            <v>C&amp;P</v>
          </cell>
          <cell r="T340" t="str">
            <v>CON-CRO</v>
          </cell>
          <cell r="U340" t="str">
            <v>SUAVIZANTE</v>
          </cell>
          <cell r="V340" t="str">
            <v>Casa por Casa</v>
          </cell>
          <cell r="W340" t="str">
            <v>Papel</v>
          </cell>
          <cell r="X340" t="str">
            <v>DF</v>
          </cell>
          <cell r="Y340">
            <v>5</v>
          </cell>
          <cell r="Z340">
            <v>200</v>
          </cell>
          <cell r="AB340">
            <v>88.333333333333329</v>
          </cell>
          <cell r="AC340">
            <v>4</v>
          </cell>
          <cell r="AD340">
            <v>990</v>
          </cell>
          <cell r="AE340">
            <v>900</v>
          </cell>
          <cell r="AG340">
            <v>1890</v>
          </cell>
          <cell r="AH340">
            <v>1890</v>
          </cell>
          <cell r="AL340">
            <v>1890</v>
          </cell>
          <cell r="AM340">
            <v>39020</v>
          </cell>
          <cell r="AN340">
            <v>39020</v>
          </cell>
          <cell r="AO340">
            <v>39032</v>
          </cell>
          <cell r="AP340">
            <v>39032</v>
          </cell>
          <cell r="AQ340">
            <v>356900</v>
          </cell>
          <cell r="AU340">
            <v>1</v>
          </cell>
        </row>
        <row r="341">
          <cell r="A341">
            <v>337</v>
          </cell>
          <cell r="D341" t="str">
            <v>A</v>
          </cell>
          <cell r="E341">
            <v>10319</v>
          </cell>
          <cell r="F341" t="str">
            <v>Proy</v>
          </cell>
          <cell r="G341">
            <v>6</v>
          </cell>
          <cell r="H341">
            <v>38945</v>
          </cell>
          <cell r="I341">
            <v>38945</v>
          </cell>
          <cell r="J341">
            <v>38950</v>
          </cell>
          <cell r="K341" t="str">
            <v>ALWAYS DEMOS</v>
          </cell>
          <cell r="L341" t="str">
            <v>0012</v>
          </cell>
          <cell r="M341" t="str">
            <v xml:space="preserve"> PROCTER &amp; GAMBLE</v>
          </cell>
          <cell r="N341" t="str">
            <v>Marina Cervantes</v>
          </cell>
          <cell r="Q341" t="str">
            <v>PG</v>
          </cell>
          <cell r="S341" t="str">
            <v>AUDIPROM</v>
          </cell>
          <cell r="T341" t="str">
            <v>CON-FEM</v>
          </cell>
          <cell r="U341" t="str">
            <v>TOALLAS FEMENINAS</v>
          </cell>
          <cell r="W341" t="str">
            <v>Papel</v>
          </cell>
          <cell r="X341" t="str">
            <v>DF, GDL, MTY, CUL, MER, CHIH</v>
          </cell>
          <cell r="AB341"/>
          <cell r="AG341">
            <v>320</v>
          </cell>
          <cell r="AH341">
            <v>256</v>
          </cell>
          <cell r="AI341">
            <v>64</v>
          </cell>
          <cell r="AM341">
            <v>39005</v>
          </cell>
          <cell r="AO341">
            <v>39007</v>
          </cell>
          <cell r="AQ341">
            <v>53120</v>
          </cell>
        </row>
        <row r="342">
          <cell r="A342">
            <v>338</v>
          </cell>
          <cell r="D342" t="str">
            <v>F</v>
          </cell>
          <cell r="E342">
            <v>10320</v>
          </cell>
          <cell r="F342" t="str">
            <v>Prop</v>
          </cell>
          <cell r="H342">
            <v>38945</v>
          </cell>
          <cell r="J342">
            <v>38953</v>
          </cell>
          <cell r="K342" t="str">
            <v>FIORE NVO DISEÑO</v>
          </cell>
          <cell r="L342" t="str">
            <v>0055</v>
          </cell>
          <cell r="M342" t="str">
            <v>LEBRIJA RUBIO PUBLICIDAD, S.A</v>
          </cell>
          <cell r="N342" t="str">
            <v>Cecilia Albarran</v>
          </cell>
          <cell r="Q342" t="str">
            <v>PG</v>
          </cell>
          <cell r="S342" t="str">
            <v>ETIQUETA</v>
          </cell>
          <cell r="T342" t="str">
            <v>CON-FEM</v>
          </cell>
          <cell r="U342" t="str">
            <v>TOALLAS FEMENINAS</v>
          </cell>
          <cell r="V342" t="str">
            <v>Pre -Reclutamiento</v>
          </cell>
          <cell r="W342" t="str">
            <v>Focus groups</v>
          </cell>
          <cell r="X342" t="str">
            <v>DF</v>
          </cell>
          <cell r="AB342"/>
          <cell r="AG342">
            <v>3</v>
          </cell>
          <cell r="AH342">
            <v>3</v>
          </cell>
          <cell r="AM342">
            <v>38954</v>
          </cell>
          <cell r="AO342">
            <v>38961</v>
          </cell>
          <cell r="AQ342">
            <v>69000</v>
          </cell>
        </row>
        <row r="343">
          <cell r="A343">
            <v>339</v>
          </cell>
          <cell r="D343" t="str">
            <v>A</v>
          </cell>
          <cell r="E343">
            <v>10321</v>
          </cell>
          <cell r="F343" t="str">
            <v>Prop</v>
          </cell>
          <cell r="H343">
            <v>38945</v>
          </cell>
          <cell r="J343">
            <v>38950</v>
          </cell>
          <cell r="K343" t="str">
            <v>ISLA TELEFONO</v>
          </cell>
          <cell r="L343" t="str">
            <v>0012</v>
          </cell>
          <cell r="M343" t="str">
            <v xml:space="preserve"> PROCTER &amp; GAMBLE</v>
          </cell>
          <cell r="N343" t="str">
            <v>Luz María Suárez</v>
          </cell>
          <cell r="Q343" t="str">
            <v>PG</v>
          </cell>
          <cell r="S343" t="str">
            <v>AUDIPROM</v>
          </cell>
          <cell r="T343" t="str">
            <v>MUL-MUL</v>
          </cell>
          <cell r="U343" t="str">
            <v>VARIOS</v>
          </cell>
          <cell r="V343" t="str">
            <v>Telefonico</v>
          </cell>
          <cell r="W343" t="str">
            <v>Papel</v>
          </cell>
          <cell r="X343" t="str">
            <v>DF</v>
          </cell>
          <cell r="AB343"/>
          <cell r="AG343">
            <v>350</v>
          </cell>
          <cell r="AH343">
            <v>350</v>
          </cell>
          <cell r="AM343">
            <v>38998</v>
          </cell>
          <cell r="AO343">
            <v>39005</v>
          </cell>
          <cell r="AQ343">
            <v>26628</v>
          </cell>
        </row>
        <row r="344">
          <cell r="A344">
            <v>340</v>
          </cell>
          <cell r="E344">
            <v>10322</v>
          </cell>
          <cell r="F344" t="str">
            <v>Prop</v>
          </cell>
          <cell r="G344">
            <v>1</v>
          </cell>
          <cell r="H344">
            <v>38945</v>
          </cell>
          <cell r="K344" t="str">
            <v>IN TOUCH MERIDA Y CULIACAN</v>
          </cell>
          <cell r="L344" t="str">
            <v>0012</v>
          </cell>
          <cell r="M344" t="str">
            <v xml:space="preserve"> PROCTER &amp; GAMBLE</v>
          </cell>
          <cell r="N344" t="str">
            <v>Chrystian Ramírez Dávi</v>
          </cell>
          <cell r="O344" t="str">
            <v>TBD</v>
          </cell>
          <cell r="Q344" t="str">
            <v>AA</v>
          </cell>
          <cell r="T344" t="str">
            <v>CON-HOG</v>
          </cell>
          <cell r="U344" t="str">
            <v>DETERGENTE PARA TRASTES</v>
          </cell>
          <cell r="V344" t="str">
            <v>Pre -Reclutamiento</v>
          </cell>
          <cell r="W344" t="str">
            <v>Focus groups</v>
          </cell>
          <cell r="X344" t="str">
            <v>MERIDA Y CULIACAN</v>
          </cell>
          <cell r="AB344"/>
          <cell r="AQ344">
            <v>140000</v>
          </cell>
        </row>
        <row r="345">
          <cell r="A345">
            <v>341</v>
          </cell>
          <cell r="E345">
            <v>10323</v>
          </cell>
          <cell r="F345" t="str">
            <v>Prop</v>
          </cell>
          <cell r="G345">
            <v>1</v>
          </cell>
          <cell r="H345">
            <v>38945</v>
          </cell>
          <cell r="K345" t="str">
            <v>SATISFACCIÓN SKANDIA (CUALI)</v>
          </cell>
          <cell r="L345" t="str">
            <v>0092</v>
          </cell>
          <cell r="M345" t="str">
            <v>SKANDIA</v>
          </cell>
          <cell r="N345" t="str">
            <v>Vanessa Altamirano Félix</v>
          </cell>
          <cell r="Q345" t="str">
            <v>AA</v>
          </cell>
          <cell r="S345" t="str">
            <v>TRIM</v>
          </cell>
          <cell r="T345" t="str">
            <v xml:space="preserve">NEC-NEC </v>
          </cell>
          <cell r="U345" t="str">
            <v>FINANCIERO</v>
          </cell>
          <cell r="V345" t="str">
            <v>Pre -Reclutamiento</v>
          </cell>
          <cell r="W345" t="str">
            <v>Focus groups</v>
          </cell>
          <cell r="X345" t="str">
            <v>D.F.</v>
          </cell>
          <cell r="AB345"/>
          <cell r="AQ345">
            <v>81960</v>
          </cell>
        </row>
        <row r="346">
          <cell r="A346">
            <v>342</v>
          </cell>
          <cell r="E346">
            <v>10324</v>
          </cell>
          <cell r="F346" t="str">
            <v>Prop</v>
          </cell>
          <cell r="G346">
            <v>1</v>
          </cell>
          <cell r="H346">
            <v>38945</v>
          </cell>
          <cell r="K346" t="str">
            <v>SATISFACCIÓN SKANDIA (CUANTI)</v>
          </cell>
          <cell r="L346" t="str">
            <v>0092</v>
          </cell>
          <cell r="M346" t="str">
            <v>SKANDIA</v>
          </cell>
          <cell r="N346" t="str">
            <v>Vanessa Altamirano Félix</v>
          </cell>
          <cell r="Q346" t="str">
            <v>AA</v>
          </cell>
          <cell r="S346" t="str">
            <v>TRIM</v>
          </cell>
          <cell r="T346" t="str">
            <v xml:space="preserve">NEC-NEC </v>
          </cell>
          <cell r="U346" t="str">
            <v>FINANCIERO</v>
          </cell>
          <cell r="V346" t="str">
            <v>Telefonico</v>
          </cell>
          <cell r="W346" t="str">
            <v>CATI / In2Form</v>
          </cell>
          <cell r="X346" t="str">
            <v>DF</v>
          </cell>
          <cell r="AB346"/>
        </row>
        <row r="347">
          <cell r="A347">
            <v>343</v>
          </cell>
          <cell r="D347" t="str">
            <v>A</v>
          </cell>
          <cell r="E347">
            <v>10325</v>
          </cell>
          <cell r="F347" t="str">
            <v>Proy</v>
          </cell>
          <cell r="G347">
            <v>6</v>
          </cell>
          <cell r="H347">
            <v>38945</v>
          </cell>
          <cell r="I347">
            <v>38961</v>
          </cell>
          <cell r="J347">
            <v>38966</v>
          </cell>
          <cell r="K347" t="str">
            <v>CENTRALES</v>
          </cell>
          <cell r="L347" t="str">
            <v>0012</v>
          </cell>
          <cell r="M347" t="str">
            <v xml:space="preserve"> PROCTER &amp; GAMBLE</v>
          </cell>
          <cell r="N347" t="str">
            <v>ADRIAN SIMON</v>
          </cell>
          <cell r="Q347" t="str">
            <v>PG</v>
          </cell>
          <cell r="S347" t="str">
            <v>AUDIPROM</v>
          </cell>
          <cell r="W347" t="str">
            <v>Papel</v>
          </cell>
          <cell r="X347" t="str">
            <v>DF, GDL, PUE, TOL</v>
          </cell>
          <cell r="AB347"/>
          <cell r="AG347">
            <v>28</v>
          </cell>
          <cell r="AH347">
            <v>16</v>
          </cell>
          <cell r="AI347">
            <v>12</v>
          </cell>
          <cell r="AM347">
            <v>38966</v>
          </cell>
          <cell r="AO347">
            <v>38971</v>
          </cell>
          <cell r="AQ347">
            <v>3470</v>
          </cell>
        </row>
        <row r="348">
          <cell r="A348">
            <v>344</v>
          </cell>
          <cell r="D348" t="str">
            <v>A</v>
          </cell>
          <cell r="E348">
            <v>10326</v>
          </cell>
          <cell r="F348" t="str">
            <v>Proy</v>
          </cell>
          <cell r="G348">
            <v>6</v>
          </cell>
          <cell r="H348">
            <v>38945</v>
          </cell>
          <cell r="I348">
            <v>38946</v>
          </cell>
          <cell r="J348">
            <v>38978</v>
          </cell>
          <cell r="K348" t="str">
            <v>4 FANTASTICOS</v>
          </cell>
          <cell r="L348" t="str">
            <v>0012</v>
          </cell>
          <cell r="M348" t="str">
            <v xml:space="preserve"> PROCTER &amp; GAMBLE</v>
          </cell>
          <cell r="N348" t="str">
            <v>Rosalinda Gomez</v>
          </cell>
          <cell r="Q348" t="str">
            <v>PG</v>
          </cell>
          <cell r="S348" t="str">
            <v>AUDIPROM</v>
          </cell>
          <cell r="T348" t="str">
            <v>CON-CRO</v>
          </cell>
          <cell r="U348" t="str">
            <v>DETERGENTE</v>
          </cell>
          <cell r="W348" t="str">
            <v>Papel</v>
          </cell>
          <cell r="X348" t="str">
            <v>DF, MTY, GDL, TIJ, MER, HER, QUER, CHIH, GTO</v>
          </cell>
          <cell r="AB348"/>
          <cell r="AG348">
            <v>300</v>
          </cell>
          <cell r="AH348">
            <v>144</v>
          </cell>
          <cell r="AI348">
            <v>156</v>
          </cell>
          <cell r="AM348">
            <v>39019</v>
          </cell>
          <cell r="AO348">
            <v>39021</v>
          </cell>
          <cell r="AQ348">
            <v>57204</v>
          </cell>
        </row>
        <row r="349">
          <cell r="A349">
            <v>345</v>
          </cell>
          <cell r="E349">
            <v>10327</v>
          </cell>
          <cell r="F349" t="str">
            <v>Proy</v>
          </cell>
          <cell r="G349">
            <v>6</v>
          </cell>
          <cell r="H349">
            <v>38945</v>
          </cell>
          <cell r="I349">
            <v>38961</v>
          </cell>
          <cell r="J349">
            <v>38969</v>
          </cell>
          <cell r="K349" t="str">
            <v>ARIEL CON DOWNY</v>
          </cell>
          <cell r="L349" t="str">
            <v>0012</v>
          </cell>
          <cell r="M349" t="str">
            <v xml:space="preserve"> PROCTER &amp; GAMBLE</v>
          </cell>
          <cell r="N349" t="str">
            <v>ADRIAN SIMON</v>
          </cell>
          <cell r="Q349" t="str">
            <v>PG</v>
          </cell>
          <cell r="R349" t="str">
            <v>MG</v>
          </cell>
          <cell r="S349" t="str">
            <v>AUDIPROM</v>
          </cell>
          <cell r="T349" t="str">
            <v>CON-CRO</v>
          </cell>
          <cell r="U349" t="str">
            <v>DETERGENTE</v>
          </cell>
          <cell r="W349" t="str">
            <v>Papel</v>
          </cell>
          <cell r="X349" t="str">
            <v>DF, MTY, GDL</v>
          </cell>
          <cell r="AB349"/>
          <cell r="AG349">
            <v>80</v>
          </cell>
          <cell r="AH349">
            <v>80</v>
          </cell>
          <cell r="AM349">
            <v>38963</v>
          </cell>
          <cell r="AO349">
            <v>38965</v>
          </cell>
          <cell r="AQ349">
            <v>3804</v>
          </cell>
        </row>
        <row r="350">
          <cell r="A350">
            <v>346</v>
          </cell>
          <cell r="B350">
            <v>1</v>
          </cell>
          <cell r="E350">
            <v>10328</v>
          </cell>
          <cell r="F350" t="str">
            <v>Prop</v>
          </cell>
          <cell r="G350">
            <v>7</v>
          </cell>
          <cell r="K350" t="str">
            <v>Snow White II C&amp;SPIT</v>
          </cell>
          <cell r="L350" t="str">
            <v>0012</v>
          </cell>
          <cell r="M350" t="str">
            <v xml:space="preserve"> PROCTER &amp; GAMBLE</v>
          </cell>
          <cell r="N350" t="str">
            <v>Claudia Acosta</v>
          </cell>
          <cell r="O350" t="str">
            <v>MX069254</v>
          </cell>
          <cell r="P350" t="str">
            <v>Snow White II</v>
          </cell>
          <cell r="Q350" t="str">
            <v>LM</v>
          </cell>
          <cell r="R350" t="str">
            <v>TBD</v>
          </cell>
          <cell r="S350" t="str">
            <v>C&amp;P</v>
          </cell>
          <cell r="T350" t="str">
            <v>CON-HOG</v>
          </cell>
          <cell r="U350" t="str">
            <v>LAVATRASTES</v>
          </cell>
          <cell r="V350" t="str">
            <v>Casa por Casa</v>
          </cell>
          <cell r="W350" t="str">
            <v>Papel</v>
          </cell>
          <cell r="X350" t="str">
            <v>DF</v>
          </cell>
          <cell r="AB350"/>
          <cell r="AD350">
            <v>800</v>
          </cell>
          <cell r="AE350">
            <v>640</v>
          </cell>
        </row>
        <row r="351">
          <cell r="A351">
            <v>347</v>
          </cell>
          <cell r="B351">
            <v>1</v>
          </cell>
          <cell r="D351" t="str">
            <v>T</v>
          </cell>
          <cell r="E351">
            <v>10329</v>
          </cell>
          <cell r="F351" t="str">
            <v>Proy</v>
          </cell>
          <cell r="G351">
            <v>6</v>
          </cell>
          <cell r="H351">
            <v>38946</v>
          </cell>
          <cell r="I351">
            <v>38987</v>
          </cell>
          <cell r="J351">
            <v>38997</v>
          </cell>
          <cell r="K351" t="str">
            <v>CARICIA</v>
          </cell>
          <cell r="L351" t="str">
            <v>0012</v>
          </cell>
          <cell r="M351" t="str">
            <v xml:space="preserve"> PROCTER &amp; GAMBLE</v>
          </cell>
          <cell r="N351" t="str">
            <v>Erica Fridman / Maira Salmen</v>
          </cell>
          <cell r="O351" t="str">
            <v>PE06A9978</v>
          </cell>
          <cell r="P351" t="str">
            <v>Restage of Caricia Brand</v>
          </cell>
          <cell r="Q351" t="str">
            <v>MJO</v>
          </cell>
          <cell r="R351" t="str">
            <v>MF-AG</v>
          </cell>
          <cell r="S351" t="str">
            <v>CONCEPT</v>
          </cell>
          <cell r="T351" t="str">
            <v>CON-CRO</v>
          </cell>
          <cell r="U351" t="str">
            <v>DETERGENTE</v>
          </cell>
          <cell r="V351" t="str">
            <v>Casa por Casa</v>
          </cell>
          <cell r="W351" t="str">
            <v>Papel</v>
          </cell>
          <cell r="X351" t="str">
            <v>PERU</v>
          </cell>
          <cell r="Y351">
            <v>7</v>
          </cell>
          <cell r="Z351">
            <v>180</v>
          </cell>
          <cell r="AB351">
            <v>82</v>
          </cell>
          <cell r="AC351" t="str">
            <v>NA</v>
          </cell>
          <cell r="AD351">
            <v>450</v>
          </cell>
          <cell r="AE351">
            <v>40</v>
          </cell>
          <cell r="AG351">
            <v>490</v>
          </cell>
          <cell r="AK351">
            <v>490</v>
          </cell>
          <cell r="AL351">
            <v>490</v>
          </cell>
          <cell r="AM351">
            <v>39011</v>
          </cell>
          <cell r="AN351">
            <v>39013</v>
          </cell>
          <cell r="AO351">
            <v>39030</v>
          </cell>
          <cell r="AP351">
            <v>39038</v>
          </cell>
          <cell r="AR351">
            <v>13580</v>
          </cell>
          <cell r="AS351">
            <v>9680</v>
          </cell>
          <cell r="AT351">
            <v>3900</v>
          </cell>
          <cell r="AU351">
            <v>1</v>
          </cell>
        </row>
        <row r="352">
          <cell r="A352">
            <v>348</v>
          </cell>
          <cell r="D352" t="str">
            <v>D</v>
          </cell>
          <cell r="E352">
            <v>10330</v>
          </cell>
          <cell r="F352" t="str">
            <v>Proy</v>
          </cell>
          <cell r="G352">
            <v>6</v>
          </cell>
          <cell r="H352">
            <v>38947</v>
          </cell>
          <cell r="I352">
            <v>38947</v>
          </cell>
          <cell r="J352">
            <v>38949</v>
          </cell>
          <cell r="K352" t="str">
            <v>TEQUILA</v>
          </cell>
          <cell r="L352" t="str">
            <v>0093</v>
          </cell>
          <cell r="M352" t="str">
            <v>BURKE</v>
          </cell>
          <cell r="N352" t="str">
            <v>AMY BRENNER</v>
          </cell>
          <cell r="Q352" t="str">
            <v>LB</v>
          </cell>
          <cell r="T352" t="str">
            <v>CON-BEB</v>
          </cell>
          <cell r="U352" t="str">
            <v>TEQUILA</v>
          </cell>
          <cell r="V352" t="str">
            <v>INTERCEPT</v>
          </cell>
          <cell r="W352" t="str">
            <v>PAPEL</v>
          </cell>
          <cell r="X352" t="str">
            <v>DF,MTY,GDL</v>
          </cell>
          <cell r="AB352"/>
          <cell r="AG352">
            <v>787</v>
          </cell>
          <cell r="AH352">
            <v>787</v>
          </cell>
          <cell r="AL352">
            <v>787</v>
          </cell>
          <cell r="AM352">
            <v>38997</v>
          </cell>
          <cell r="AN352">
            <v>38990</v>
          </cell>
          <cell r="AO352">
            <v>38999</v>
          </cell>
          <cell r="AP352">
            <v>38992</v>
          </cell>
          <cell r="AQ352">
            <v>39357</v>
          </cell>
          <cell r="AR352">
            <v>27486</v>
          </cell>
          <cell r="AU352">
            <v>1</v>
          </cell>
        </row>
        <row r="353">
          <cell r="A353">
            <v>349</v>
          </cell>
          <cell r="D353" t="str">
            <v>A</v>
          </cell>
          <cell r="E353">
            <v>10331</v>
          </cell>
          <cell r="F353" t="str">
            <v>Proy</v>
          </cell>
          <cell r="G353">
            <v>6</v>
          </cell>
          <cell r="H353">
            <v>38950</v>
          </cell>
          <cell r="I353">
            <v>38950</v>
          </cell>
          <cell r="J353">
            <v>38985</v>
          </cell>
          <cell r="K353" t="str">
            <v>DOWNY MAGNOLIA SEPOMEX</v>
          </cell>
          <cell r="L353" t="str">
            <v>0012</v>
          </cell>
          <cell r="M353" t="str">
            <v xml:space="preserve"> PROCTER &amp; GAMBLE</v>
          </cell>
          <cell r="N353" t="str">
            <v>Gustavo González</v>
          </cell>
          <cell r="Q353" t="str">
            <v>PG</v>
          </cell>
          <cell r="S353" t="str">
            <v>AUDIPROM</v>
          </cell>
          <cell r="T353" t="str">
            <v>CON-CRO</v>
          </cell>
          <cell r="U353" t="str">
            <v>DETERGENTE</v>
          </cell>
          <cell r="V353" t="str">
            <v>Casa por Casa</v>
          </cell>
          <cell r="W353" t="str">
            <v>Papel</v>
          </cell>
          <cell r="X353" t="str">
            <v>DF,MTY,GDL</v>
          </cell>
          <cell r="AB353"/>
          <cell r="AH353">
            <v>460</v>
          </cell>
          <cell r="AQ353">
            <v>41844</v>
          </cell>
        </row>
        <row r="354">
          <cell r="A354">
            <v>350</v>
          </cell>
          <cell r="D354" t="str">
            <v>C</v>
          </cell>
          <cell r="E354">
            <v>10332</v>
          </cell>
          <cell r="F354" t="str">
            <v>Proy</v>
          </cell>
          <cell r="G354">
            <v>6</v>
          </cell>
          <cell r="H354">
            <v>38950</v>
          </cell>
          <cell r="K354" t="str">
            <v>EXIT HELADOS</v>
          </cell>
          <cell r="L354" t="str">
            <v>0003</v>
          </cell>
          <cell r="M354" t="str">
            <v>BURGER KING CORPORATION</v>
          </cell>
          <cell r="N354" t="str">
            <v>Paula Ruíz</v>
          </cell>
          <cell r="O354" t="str">
            <v>NA</v>
          </cell>
          <cell r="P354" t="str">
            <v>NA</v>
          </cell>
          <cell r="Q354" t="str">
            <v>LE</v>
          </cell>
          <cell r="R354" t="str">
            <v>AV</v>
          </cell>
          <cell r="S354" t="str">
            <v>PRODUCT</v>
          </cell>
          <cell r="T354" t="str">
            <v>CON-ALI</v>
          </cell>
          <cell r="U354" t="str">
            <v>HELADOS</v>
          </cell>
          <cell r="V354" t="str">
            <v>Intercept</v>
          </cell>
          <cell r="W354" t="str">
            <v>Papel</v>
          </cell>
          <cell r="X354" t="str">
            <v>DF</v>
          </cell>
          <cell r="Y354">
            <v>3</v>
          </cell>
          <cell r="Z354">
            <v>50</v>
          </cell>
          <cell r="AA354">
            <v>10</v>
          </cell>
          <cell r="AB354">
            <v>25.166666666666668</v>
          </cell>
          <cell r="AC354">
            <v>6</v>
          </cell>
          <cell r="AD354">
            <v>100</v>
          </cell>
          <cell r="AG354">
            <v>100</v>
          </cell>
          <cell r="AH354">
            <v>100</v>
          </cell>
          <cell r="AM354">
            <v>38982</v>
          </cell>
          <cell r="AO354">
            <v>39008</v>
          </cell>
          <cell r="AQ354">
            <v>27887</v>
          </cell>
          <cell r="AR354">
            <v>2582</v>
          </cell>
          <cell r="AU354">
            <v>1</v>
          </cell>
        </row>
        <row r="355">
          <cell r="A355">
            <v>351</v>
          </cell>
          <cell r="D355" t="str">
            <v>C</v>
          </cell>
          <cell r="E355">
            <v>10333</v>
          </cell>
          <cell r="F355" t="str">
            <v>Proy</v>
          </cell>
          <cell r="G355">
            <v>6</v>
          </cell>
          <cell r="H355">
            <v>38950</v>
          </cell>
          <cell r="K355" t="str">
            <v>MADE ORDER</v>
          </cell>
          <cell r="L355" t="str">
            <v>0003</v>
          </cell>
          <cell r="M355" t="str">
            <v>BURGER KING CORPORATION</v>
          </cell>
          <cell r="N355" t="str">
            <v>Paula Ruíz</v>
          </cell>
          <cell r="O355" t="str">
            <v>NA</v>
          </cell>
          <cell r="P355" t="str">
            <v>NA</v>
          </cell>
          <cell r="Q355" t="str">
            <v>LE</v>
          </cell>
          <cell r="R355" t="str">
            <v>JC</v>
          </cell>
          <cell r="S355" t="str">
            <v>PRODUCT</v>
          </cell>
          <cell r="T355" t="str">
            <v>CON-ALI</v>
          </cell>
          <cell r="U355" t="str">
            <v>Menús recién hechos</v>
          </cell>
          <cell r="V355" t="str">
            <v>Intercept</v>
          </cell>
          <cell r="W355" t="str">
            <v>Papel</v>
          </cell>
          <cell r="X355" t="str">
            <v>DF</v>
          </cell>
          <cell r="Y355">
            <v>3</v>
          </cell>
          <cell r="Z355">
            <v>20</v>
          </cell>
          <cell r="AA355">
            <v>110</v>
          </cell>
          <cell r="AB355">
            <v>26</v>
          </cell>
          <cell r="AD355">
            <v>200</v>
          </cell>
          <cell r="AG355">
            <v>200</v>
          </cell>
          <cell r="AH355">
            <v>200</v>
          </cell>
          <cell r="AM355">
            <v>39003</v>
          </cell>
          <cell r="AO355">
            <v>39042</v>
          </cell>
          <cell r="AQ355">
            <v>55780</v>
          </cell>
          <cell r="AU355">
            <v>1</v>
          </cell>
        </row>
        <row r="356">
          <cell r="A356">
            <v>352</v>
          </cell>
          <cell r="D356" t="str">
            <v>C</v>
          </cell>
          <cell r="E356">
            <v>10334</v>
          </cell>
          <cell r="F356" t="str">
            <v>Prop</v>
          </cell>
          <cell r="G356">
            <v>7</v>
          </cell>
          <cell r="H356">
            <v>38950</v>
          </cell>
          <cell r="K356" t="str">
            <v>CEL Changarro</v>
          </cell>
          <cell r="L356" t="str">
            <v>0012</v>
          </cell>
          <cell r="M356" t="str">
            <v xml:space="preserve"> PROCTER &amp; GAMBLE</v>
          </cell>
          <cell r="N356" t="str">
            <v>Felipe Correa</v>
          </cell>
          <cell r="O356" t="str">
            <v>NA</v>
          </cell>
          <cell r="P356" t="str">
            <v>NA</v>
          </cell>
          <cell r="Q356" t="str">
            <v>LE</v>
          </cell>
          <cell r="R356" t="str">
            <v>TBD</v>
          </cell>
          <cell r="S356" t="str">
            <v>SHOPPER</v>
          </cell>
          <cell r="T356" t="str">
            <v>TEC-SER</v>
          </cell>
          <cell r="U356" t="str">
            <v>Changarros</v>
          </cell>
          <cell r="V356" t="str">
            <v>Casa por Casa</v>
          </cell>
          <cell r="W356" t="str">
            <v>Papel</v>
          </cell>
          <cell r="X356" t="str">
            <v>DF</v>
          </cell>
          <cell r="Y356">
            <v>2</v>
          </cell>
          <cell r="Z356">
            <v>32</v>
          </cell>
          <cell r="AA356">
            <v>0</v>
          </cell>
          <cell r="AB356">
            <v>15.333333333333334</v>
          </cell>
          <cell r="AC356">
            <v>6</v>
          </cell>
          <cell r="AD356">
            <v>300</v>
          </cell>
          <cell r="AG356">
            <v>300</v>
          </cell>
          <cell r="AH356">
            <v>300</v>
          </cell>
          <cell r="AQ356">
            <v>56500</v>
          </cell>
        </row>
        <row r="357">
          <cell r="A357">
            <v>353</v>
          </cell>
          <cell r="D357" t="str">
            <v>F</v>
          </cell>
          <cell r="E357">
            <v>10335</v>
          </cell>
          <cell r="F357" t="str">
            <v>Prop</v>
          </cell>
          <cell r="G357">
            <v>7</v>
          </cell>
          <cell r="H357">
            <v>38950</v>
          </cell>
          <cell r="K357" t="str">
            <v>FGI's WOOLWORTH TAMPICO</v>
          </cell>
          <cell r="L357" t="str">
            <v>0012</v>
          </cell>
          <cell r="M357" t="str">
            <v xml:space="preserve"> PROCTER &amp; GAMBLE</v>
          </cell>
          <cell r="N357" t="str">
            <v>MARLIZ MEJIA</v>
          </cell>
          <cell r="Q357" t="str">
            <v>AA</v>
          </cell>
          <cell r="T357" t="str">
            <v>CON-CUI</v>
          </cell>
          <cell r="U357" t="str">
            <v>TINTES</v>
          </cell>
          <cell r="V357" t="str">
            <v>Pre -Reclutamiento</v>
          </cell>
          <cell r="W357" t="str">
            <v>Focus groups</v>
          </cell>
          <cell r="X357" t="str">
            <v>TAMPICO</v>
          </cell>
          <cell r="AB357"/>
          <cell r="AQ357">
            <v>33450</v>
          </cell>
        </row>
        <row r="358">
          <cell r="A358">
            <v>354</v>
          </cell>
          <cell r="D358" t="str">
            <v>A</v>
          </cell>
          <cell r="E358">
            <v>10336</v>
          </cell>
          <cell r="F358" t="str">
            <v>Proy</v>
          </cell>
          <cell r="G358">
            <v>6</v>
          </cell>
          <cell r="H358">
            <v>38951</v>
          </cell>
          <cell r="I358">
            <v>38952</v>
          </cell>
          <cell r="J358">
            <v>38992</v>
          </cell>
          <cell r="K358" t="str">
            <v>SANCY</v>
          </cell>
          <cell r="L358" t="str">
            <v>0012</v>
          </cell>
          <cell r="M358" t="str">
            <v xml:space="preserve"> PROCTER &amp; GAMBLE</v>
          </cell>
          <cell r="N358" t="str">
            <v>Rosalinda Gomez</v>
          </cell>
          <cell r="Q358" t="str">
            <v>PG</v>
          </cell>
          <cell r="S358" t="str">
            <v>AUDIPROM</v>
          </cell>
          <cell r="T358" t="str">
            <v>CON-CRO</v>
          </cell>
          <cell r="U358" t="str">
            <v>DETERGENTE</v>
          </cell>
          <cell r="W358" t="str">
            <v>Papel</v>
          </cell>
          <cell r="X358" t="str">
            <v>DF,HER,CUL,TIJ,GDL,MTY,GTO,VER</v>
          </cell>
          <cell r="AB358"/>
          <cell r="AG358">
            <v>432</v>
          </cell>
          <cell r="AH358">
            <v>216</v>
          </cell>
          <cell r="AI358">
            <v>216</v>
          </cell>
          <cell r="AM358">
            <v>39051</v>
          </cell>
          <cell r="AO358">
            <v>39055</v>
          </cell>
          <cell r="AQ358">
            <v>93588</v>
          </cell>
        </row>
        <row r="359">
          <cell r="A359">
            <v>355</v>
          </cell>
          <cell r="D359" t="str">
            <v>C</v>
          </cell>
          <cell r="E359">
            <v>10337</v>
          </cell>
          <cell r="F359" t="str">
            <v>Proy</v>
          </cell>
          <cell r="G359">
            <v>6</v>
          </cell>
          <cell r="H359">
            <v>38952</v>
          </cell>
          <cell r="I359">
            <v>38957</v>
          </cell>
          <cell r="J359">
            <v>38966</v>
          </cell>
          <cell r="K359" t="str">
            <v>LABEL</v>
          </cell>
          <cell r="L359" t="str">
            <v>0005</v>
          </cell>
          <cell r="M359" t="str">
            <v>CADBURY AGUAS MINERALES, S.A</v>
          </cell>
          <cell r="N359" t="str">
            <v>Monica Rosete</v>
          </cell>
          <cell r="O359" t="str">
            <v>NA</v>
          </cell>
          <cell r="P359" t="str">
            <v>NA</v>
          </cell>
          <cell r="Q359" t="str">
            <v>IP</v>
          </cell>
          <cell r="R359" t="str">
            <v>JC</v>
          </cell>
          <cell r="S359" t="str">
            <v>ETIQUETA</v>
          </cell>
          <cell r="T359" t="str">
            <v>CON-BEB</v>
          </cell>
          <cell r="U359" t="str">
            <v>REFRESCO</v>
          </cell>
          <cell r="V359" t="str">
            <v>Casa por Casa</v>
          </cell>
          <cell r="W359" t="str">
            <v>Papel</v>
          </cell>
          <cell r="X359" t="str">
            <v>PUERTO RICO</v>
          </cell>
          <cell r="Y359">
            <v>1</v>
          </cell>
          <cell r="Z359">
            <v>45</v>
          </cell>
          <cell r="AB359">
            <v>19.75</v>
          </cell>
          <cell r="AD359">
            <v>200</v>
          </cell>
          <cell r="AG359">
            <v>200</v>
          </cell>
          <cell r="AK359">
            <v>200</v>
          </cell>
          <cell r="AM359">
            <v>38978</v>
          </cell>
          <cell r="AN359">
            <v>38979</v>
          </cell>
          <cell r="AO359">
            <v>38982</v>
          </cell>
          <cell r="AP359">
            <v>38981</v>
          </cell>
          <cell r="AQ359">
            <v>127575</v>
          </cell>
          <cell r="AT359">
            <v>3000</v>
          </cell>
          <cell r="AU359">
            <v>1</v>
          </cell>
        </row>
        <row r="360">
          <cell r="A360">
            <v>356</v>
          </cell>
          <cell r="B360">
            <v>1</v>
          </cell>
          <cell r="E360">
            <v>10338</v>
          </cell>
          <cell r="F360" t="str">
            <v>Prop</v>
          </cell>
          <cell r="K360" t="str">
            <v>2 LEGS CT-- FEMCARE</v>
          </cell>
          <cell r="L360" t="str">
            <v>0012</v>
          </cell>
          <cell r="M360" t="str">
            <v xml:space="preserve"> PROCTER &amp; GAMBLE</v>
          </cell>
          <cell r="N360" t="str">
            <v>Niki Post</v>
          </cell>
          <cell r="O360" t="str">
            <v>NA</v>
          </cell>
          <cell r="P360" t="str">
            <v>VARIOS</v>
          </cell>
          <cell r="Q360" t="str">
            <v>LM</v>
          </cell>
          <cell r="AB360"/>
        </row>
        <row r="361">
          <cell r="A361">
            <v>357</v>
          </cell>
          <cell r="E361">
            <v>10339</v>
          </cell>
          <cell r="F361" t="str">
            <v>Prop</v>
          </cell>
          <cell r="G361">
            <v>7</v>
          </cell>
          <cell r="H361">
            <v>38952</v>
          </cell>
          <cell r="K361" t="str">
            <v>MERCADOS</v>
          </cell>
          <cell r="L361" t="str">
            <v>0094</v>
          </cell>
          <cell r="M361" t="str">
            <v>NISSAN</v>
          </cell>
          <cell r="N361" t="str">
            <v>Selene López</v>
          </cell>
          <cell r="Q361" t="str">
            <v>LB</v>
          </cell>
          <cell r="AB361"/>
        </row>
        <row r="362">
          <cell r="A362">
            <v>358</v>
          </cell>
          <cell r="D362" t="str">
            <v>A</v>
          </cell>
          <cell r="E362">
            <v>10340</v>
          </cell>
          <cell r="F362" t="str">
            <v>Prop</v>
          </cell>
          <cell r="H362">
            <v>38952</v>
          </cell>
          <cell r="J362">
            <v>38978</v>
          </cell>
          <cell r="K362" t="str">
            <v>GOLDEN FASES</v>
          </cell>
          <cell r="L362" t="str">
            <v>0012</v>
          </cell>
          <cell r="M362" t="str">
            <v xml:space="preserve"> PROCTER &amp; GAMBLE</v>
          </cell>
          <cell r="N362" t="str">
            <v>Armando Castillo</v>
          </cell>
          <cell r="Q362" t="str">
            <v>PG</v>
          </cell>
          <cell r="S362" t="str">
            <v>AUDIPROM</v>
          </cell>
          <cell r="T362" t="str">
            <v>MUL-MUL</v>
          </cell>
          <cell r="U362" t="str">
            <v>VARIOS</v>
          </cell>
          <cell r="W362" t="str">
            <v>Papel</v>
          </cell>
          <cell r="X362" t="str">
            <v>DF</v>
          </cell>
          <cell r="AB362"/>
          <cell r="AG362">
            <v>37</v>
          </cell>
          <cell r="AH362">
            <v>37</v>
          </cell>
          <cell r="AM362">
            <v>38992</v>
          </cell>
          <cell r="AO362">
            <v>38996</v>
          </cell>
          <cell r="AQ362">
            <v>52220</v>
          </cell>
        </row>
        <row r="363">
          <cell r="A363">
            <v>359</v>
          </cell>
          <cell r="D363" t="str">
            <v>C</v>
          </cell>
          <cell r="E363">
            <v>10341</v>
          </cell>
          <cell r="F363" t="str">
            <v>Prop</v>
          </cell>
          <cell r="G363">
            <v>7</v>
          </cell>
          <cell r="H363">
            <v>38952</v>
          </cell>
          <cell r="K363" t="str">
            <v>ECONOCOMBOS</v>
          </cell>
          <cell r="L363" t="str">
            <v>0003</v>
          </cell>
          <cell r="M363" t="str">
            <v>BURGER KING CORPORATION</v>
          </cell>
          <cell r="N363" t="str">
            <v>Paula Ruíz</v>
          </cell>
          <cell r="O363" t="str">
            <v>NA</v>
          </cell>
          <cell r="P363" t="str">
            <v>NA</v>
          </cell>
          <cell r="Q363" t="str">
            <v>LE</v>
          </cell>
          <cell r="R363" t="str">
            <v>TBD</v>
          </cell>
          <cell r="S363" t="str">
            <v>SHOPPER</v>
          </cell>
          <cell r="T363" t="str">
            <v>CON-ALI</v>
          </cell>
          <cell r="U363" t="str">
            <v>VALUE MEALS</v>
          </cell>
          <cell r="V363" t="str">
            <v>Telefonico</v>
          </cell>
          <cell r="AB363"/>
        </row>
        <row r="364">
          <cell r="A364">
            <v>360</v>
          </cell>
          <cell r="D364" t="str">
            <v>C</v>
          </cell>
          <cell r="E364">
            <v>10342</v>
          </cell>
          <cell r="F364" t="str">
            <v>Prop</v>
          </cell>
          <cell r="G364">
            <v>7</v>
          </cell>
          <cell r="H364">
            <v>38952</v>
          </cell>
          <cell r="K364" t="str">
            <v>SHARE - TRACKING</v>
          </cell>
          <cell r="L364" t="str">
            <v>0003</v>
          </cell>
          <cell r="M364" t="str">
            <v>BURGER KING CORPORATION</v>
          </cell>
          <cell r="N364" t="str">
            <v>Paula Ruíz</v>
          </cell>
          <cell r="O364" t="str">
            <v>NA</v>
          </cell>
          <cell r="P364" t="str">
            <v>NA</v>
          </cell>
          <cell r="Q364" t="str">
            <v>LE</v>
          </cell>
          <cell r="AB364"/>
        </row>
        <row r="365">
          <cell r="A365">
            <v>361</v>
          </cell>
          <cell r="D365" t="str">
            <v>C</v>
          </cell>
          <cell r="E365">
            <v>10343</v>
          </cell>
          <cell r="F365" t="str">
            <v>Proy</v>
          </cell>
          <cell r="G365">
            <v>6</v>
          </cell>
          <cell r="H365">
            <v>38952</v>
          </cell>
          <cell r="I365">
            <v>38989</v>
          </cell>
          <cell r="J365">
            <v>38996</v>
          </cell>
          <cell r="K365" t="str">
            <v>KEVLAR CHILE</v>
          </cell>
          <cell r="L365" t="str">
            <v>0001</v>
          </cell>
          <cell r="M365" t="str">
            <v>CPW MEXICO, S. DE R.L. DE C.V</v>
          </cell>
          <cell r="N365" t="str">
            <v>Xiomara Martin</v>
          </cell>
          <cell r="Q365" t="str">
            <v>IP</v>
          </cell>
          <cell r="R365" t="str">
            <v>AV</v>
          </cell>
          <cell r="S365" t="str">
            <v>U&amp;A</v>
          </cell>
          <cell r="T365" t="str">
            <v>CON-ALI</v>
          </cell>
          <cell r="U365" t="str">
            <v>CEREAL</v>
          </cell>
          <cell r="V365" t="str">
            <v>Casa por Casa</v>
          </cell>
          <cell r="W365" t="str">
            <v>Papel</v>
          </cell>
          <cell r="X365" t="str">
            <v>CHILE</v>
          </cell>
          <cell r="AB365"/>
          <cell r="AD365">
            <v>400</v>
          </cell>
          <cell r="AE365">
            <v>400</v>
          </cell>
          <cell r="AG365">
            <v>800</v>
          </cell>
          <cell r="AK365">
            <v>800</v>
          </cell>
          <cell r="AM365">
            <v>39004</v>
          </cell>
          <cell r="AN365">
            <v>39004</v>
          </cell>
          <cell r="AO365">
            <v>39017</v>
          </cell>
          <cell r="AP365">
            <v>39017</v>
          </cell>
          <cell r="AR365">
            <v>22900</v>
          </cell>
          <cell r="AU365">
            <v>1</v>
          </cell>
        </row>
        <row r="366">
          <cell r="A366">
            <v>362</v>
          </cell>
          <cell r="D366" t="str">
            <v>F</v>
          </cell>
          <cell r="E366">
            <v>10344</v>
          </cell>
          <cell r="F366" t="str">
            <v>Prop</v>
          </cell>
          <cell r="G366">
            <v>7</v>
          </cell>
          <cell r="H366">
            <v>38953</v>
          </cell>
          <cell r="K366" t="str">
            <v>TADAO</v>
          </cell>
          <cell r="L366" t="str">
            <v>0012</v>
          </cell>
          <cell r="M366" t="str">
            <v xml:space="preserve"> PROCTER &amp; GAMBLE</v>
          </cell>
          <cell r="N366" t="str">
            <v>Víctor Baez</v>
          </cell>
          <cell r="O366" t="str">
            <v>MX069902</v>
          </cell>
          <cell r="P366" t="str">
            <v>Zest Qualitative Understanding</v>
          </cell>
          <cell r="Q366" t="str">
            <v>LE</v>
          </cell>
          <cell r="S366" t="str">
            <v>PCT</v>
          </cell>
          <cell r="T366" t="str">
            <v>CON-CUI</v>
          </cell>
          <cell r="U366" t="str">
            <v>JABON DE TOCADOR</v>
          </cell>
          <cell r="W366" t="str">
            <v>Focus groups</v>
          </cell>
          <cell r="X366" t="str">
            <v>DF</v>
          </cell>
          <cell r="AB366"/>
          <cell r="AD366">
            <v>3</v>
          </cell>
          <cell r="AZ366" t="str">
            <v>Finalmente decidieron no hacer Test Qualitativo</v>
          </cell>
        </row>
        <row r="367">
          <cell r="A367">
            <v>363</v>
          </cell>
          <cell r="D367" t="str">
            <v>A</v>
          </cell>
          <cell r="E367">
            <v>10345</v>
          </cell>
          <cell r="F367" t="str">
            <v>Prop</v>
          </cell>
          <cell r="H367">
            <v>38931</v>
          </cell>
          <cell r="J367">
            <v>38964</v>
          </cell>
          <cell r="K367" t="str">
            <v>SKU,  CCM</v>
          </cell>
          <cell r="L367" t="str">
            <v>0095</v>
          </cell>
          <cell r="M367" t="str">
            <v>CERVECERIA CUAUHTEMOC MOCTEZUMA</v>
          </cell>
          <cell r="Q367" t="str">
            <v>PG</v>
          </cell>
          <cell r="S367" t="str">
            <v>AUDIPROM</v>
          </cell>
          <cell r="T367" t="str">
            <v>CON-BAL</v>
          </cell>
          <cell r="U367" t="str">
            <v>CERVEZA</v>
          </cell>
          <cell r="W367" t="str">
            <v>Papel</v>
          </cell>
          <cell r="X367" t="str">
            <v>DF, TOL,ACA,CUER.</v>
          </cell>
          <cell r="AB367"/>
          <cell r="AG367">
            <v>414</v>
          </cell>
          <cell r="AH367">
            <v>354</v>
          </cell>
          <cell r="AI367">
            <v>60</v>
          </cell>
          <cell r="AM367">
            <v>38977</v>
          </cell>
          <cell r="AO367">
            <v>38980</v>
          </cell>
          <cell r="AQ367">
            <v>127800</v>
          </cell>
        </row>
        <row r="368">
          <cell r="A368">
            <v>364</v>
          </cell>
          <cell r="D368" t="str">
            <v>O</v>
          </cell>
          <cell r="E368">
            <v>10346</v>
          </cell>
          <cell r="F368" t="str">
            <v>Proy</v>
          </cell>
          <cell r="G368">
            <v>6</v>
          </cell>
          <cell r="H368">
            <v>38954</v>
          </cell>
          <cell r="K368" t="str">
            <v>GASTO</v>
          </cell>
          <cell r="L368" t="str">
            <v>0096</v>
          </cell>
          <cell r="M368" t="str">
            <v>G DE VILLA Y ASOCIADOS</v>
          </cell>
          <cell r="N368" t="str">
            <v>LETICIA COVARRUBIAS</v>
          </cell>
          <cell r="Q368" t="str">
            <v>LB</v>
          </cell>
          <cell r="AB368"/>
        </row>
        <row r="369">
          <cell r="A369">
            <v>365</v>
          </cell>
          <cell r="D369" t="str">
            <v>T</v>
          </cell>
          <cell r="E369">
            <v>10347</v>
          </cell>
          <cell r="F369" t="str">
            <v>Proy</v>
          </cell>
          <cell r="G369">
            <v>6</v>
          </cell>
          <cell r="H369">
            <v>38954</v>
          </cell>
          <cell r="I369">
            <v>38957</v>
          </cell>
          <cell r="J369">
            <v>38960</v>
          </cell>
          <cell r="K369" t="str">
            <v>RAPIDO</v>
          </cell>
          <cell r="L369" t="str">
            <v>0068</v>
          </cell>
          <cell r="M369" t="str">
            <v>COMPAÑÍA PROCTER &amp; GAMBLE MEXI</v>
          </cell>
          <cell r="N369" t="str">
            <v>CARLA OLEA</v>
          </cell>
          <cell r="O369" t="str">
            <v xml:space="preserve">MX06A022 </v>
          </cell>
          <cell r="P369" t="str">
            <v xml:space="preserve">Communicating Value for Large Sizes </v>
          </cell>
          <cell r="Q369" t="str">
            <v>LB</v>
          </cell>
          <cell r="R369" t="str">
            <v>MG</v>
          </cell>
          <cell r="S369" t="str">
            <v>CONCEPT</v>
          </cell>
          <cell r="T369" t="str">
            <v>CON-HOG</v>
          </cell>
          <cell r="U369" t="str">
            <v>PAPEL DE BAÑO</v>
          </cell>
          <cell r="V369" t="str">
            <v>e - Mail</v>
          </cell>
          <cell r="W369" t="str">
            <v>CAPI / PDA</v>
          </cell>
          <cell r="X369" t="str">
            <v>DF</v>
          </cell>
          <cell r="AB369"/>
          <cell r="AD369">
            <v>200</v>
          </cell>
          <cell r="AG369">
            <v>200</v>
          </cell>
          <cell r="AM369">
            <v>38966</v>
          </cell>
          <cell r="AN369">
            <v>38966</v>
          </cell>
          <cell r="AO369">
            <v>38968</v>
          </cell>
          <cell r="AP369">
            <v>38968</v>
          </cell>
          <cell r="AQ369">
            <v>82500</v>
          </cell>
          <cell r="AU369">
            <v>1</v>
          </cell>
        </row>
        <row r="370">
          <cell r="A370">
            <v>366</v>
          </cell>
          <cell r="B370">
            <v>1</v>
          </cell>
          <cell r="D370" t="str">
            <v>T</v>
          </cell>
          <cell r="E370">
            <v>10348</v>
          </cell>
          <cell r="F370" t="str">
            <v>Proy</v>
          </cell>
          <cell r="G370">
            <v>6</v>
          </cell>
          <cell r="H370">
            <v>38957</v>
          </cell>
          <cell r="I370">
            <v>38957</v>
          </cell>
          <cell r="J370">
            <v>38974</v>
          </cell>
          <cell r="K370" t="str">
            <v>ERNESTO VE 2nd Round</v>
          </cell>
          <cell r="L370" t="str">
            <v>0012</v>
          </cell>
          <cell r="M370" t="str">
            <v xml:space="preserve"> PROCTER &amp; GAMBLE</v>
          </cell>
          <cell r="N370" t="str">
            <v>Fábio Prezoto</v>
          </cell>
          <cell r="O370" t="str">
            <v>LA06A079</v>
          </cell>
          <cell r="P370" t="str">
            <v>ERNESTO Concept Test 2nd Round (Venezuela)</v>
          </cell>
          <cell r="Q370" t="str">
            <v>MJO</v>
          </cell>
          <cell r="R370" t="str">
            <v>MG</v>
          </cell>
          <cell r="S370" t="str">
            <v>CONCEPT</v>
          </cell>
          <cell r="T370" t="str">
            <v>CON-CRO</v>
          </cell>
          <cell r="U370" t="str">
            <v>DETERGENTE</v>
          </cell>
          <cell r="V370" t="str">
            <v>Casa por Casa</v>
          </cell>
          <cell r="W370" t="str">
            <v>Papel</v>
          </cell>
          <cell r="X370" t="str">
            <v>VENEZUELA</v>
          </cell>
          <cell r="Y370">
            <v>6</v>
          </cell>
          <cell r="Z370">
            <v>200</v>
          </cell>
          <cell r="AB370">
            <v>89.333333333333329</v>
          </cell>
          <cell r="AD370">
            <v>495</v>
          </cell>
          <cell r="AG370">
            <v>495</v>
          </cell>
          <cell r="AK370">
            <v>495</v>
          </cell>
          <cell r="AL370">
            <v>495</v>
          </cell>
          <cell r="AM370">
            <v>38986</v>
          </cell>
          <cell r="AN370">
            <v>38986</v>
          </cell>
          <cell r="AO370">
            <v>39007</v>
          </cell>
          <cell r="AP370">
            <v>39009</v>
          </cell>
          <cell r="AR370">
            <v>17000</v>
          </cell>
          <cell r="AS370">
            <v>14050</v>
          </cell>
          <cell r="AT370">
            <v>2950</v>
          </cell>
          <cell r="AU370">
            <v>1</v>
          </cell>
        </row>
        <row r="371">
          <cell r="A371">
            <v>367</v>
          </cell>
          <cell r="D371" t="str">
            <v>T</v>
          </cell>
          <cell r="E371">
            <v>10349</v>
          </cell>
          <cell r="F371" t="str">
            <v>Prop</v>
          </cell>
          <cell r="G371">
            <v>7</v>
          </cell>
          <cell r="H371">
            <v>38958</v>
          </cell>
          <cell r="K371" t="str">
            <v>Bukovina</v>
          </cell>
          <cell r="L371" t="str">
            <v>0012</v>
          </cell>
          <cell r="M371" t="str">
            <v xml:space="preserve"> PROCTER &amp; GAMBLE</v>
          </cell>
          <cell r="N371" t="str">
            <v>Laura Negrin</v>
          </cell>
          <cell r="O371" t="str">
            <v>TBD</v>
          </cell>
          <cell r="P371" t="str">
            <v>Bukovina Extended Usage Panel</v>
          </cell>
          <cell r="Q371" t="str">
            <v>MJO</v>
          </cell>
          <cell r="R371" t="str">
            <v>TBD</v>
          </cell>
          <cell r="S371" t="str">
            <v>PANEL</v>
          </cell>
          <cell r="T371" t="str">
            <v>CON-CRO</v>
          </cell>
          <cell r="U371" t="str">
            <v>CLORO</v>
          </cell>
          <cell r="V371" t="str">
            <v>Casa por Casa</v>
          </cell>
          <cell r="W371" t="str">
            <v>Papel</v>
          </cell>
          <cell r="X371" t="str">
            <v>DF</v>
          </cell>
          <cell r="Y371">
            <v>2</v>
          </cell>
          <cell r="Z371">
            <v>200</v>
          </cell>
          <cell r="AB371">
            <v>85.333333333333329</v>
          </cell>
          <cell r="AD371">
            <v>60</v>
          </cell>
          <cell r="AE371">
            <v>55</v>
          </cell>
          <cell r="AF371">
            <v>98</v>
          </cell>
          <cell r="AG371">
            <v>213</v>
          </cell>
          <cell r="AH371">
            <v>213</v>
          </cell>
        </row>
        <row r="372">
          <cell r="A372">
            <v>368</v>
          </cell>
          <cell r="B372">
            <v>1</v>
          </cell>
          <cell r="D372" t="str">
            <v>T</v>
          </cell>
          <cell r="E372">
            <v>10350</v>
          </cell>
          <cell r="F372" t="str">
            <v>Proy</v>
          </cell>
          <cell r="G372">
            <v>6</v>
          </cell>
          <cell r="H372">
            <v>38957</v>
          </cell>
          <cell r="I372">
            <v>38959</v>
          </cell>
          <cell r="J372">
            <v>38962</v>
          </cell>
          <cell r="K372" t="str">
            <v>DUCATTI</v>
          </cell>
          <cell r="L372" t="str">
            <v>0012</v>
          </cell>
          <cell r="M372" t="str">
            <v xml:space="preserve"> PROCTER &amp; GAMBLE</v>
          </cell>
          <cell r="N372" t="str">
            <v>Omar Fuentescampos / Carlos López</v>
          </cell>
          <cell r="O372" t="str">
            <v>MX06A149</v>
          </cell>
          <cell r="P372" t="str">
            <v>Ariel with a touch of Downy LE for Mexico- Ducati</v>
          </cell>
          <cell r="Q372" t="str">
            <v>MJO</v>
          </cell>
          <cell r="R372" t="str">
            <v>GC</v>
          </cell>
          <cell r="S372" t="str">
            <v>CONCEPT</v>
          </cell>
          <cell r="T372" t="str">
            <v>CON-CRO</v>
          </cell>
          <cell r="U372" t="str">
            <v>DETERGENTE</v>
          </cell>
          <cell r="V372" t="str">
            <v>Casa por Casa</v>
          </cell>
          <cell r="W372" t="str">
            <v>Papel</v>
          </cell>
          <cell r="X372" t="str">
            <v>DF</v>
          </cell>
          <cell r="Y372">
            <v>2</v>
          </cell>
          <cell r="Z372">
            <v>100</v>
          </cell>
          <cell r="AA372">
            <v>0</v>
          </cell>
          <cell r="AB372">
            <v>43.666666666666664</v>
          </cell>
          <cell r="AC372">
            <v>4.9000000000000004</v>
          </cell>
          <cell r="AD372">
            <v>600</v>
          </cell>
          <cell r="AG372">
            <v>400</v>
          </cell>
          <cell r="AH372">
            <v>400</v>
          </cell>
          <cell r="AL372">
            <v>408</v>
          </cell>
          <cell r="AM372">
            <v>38969</v>
          </cell>
          <cell r="AN372">
            <v>38969</v>
          </cell>
          <cell r="AO372">
            <v>38979</v>
          </cell>
          <cell r="AP372">
            <v>38975</v>
          </cell>
          <cell r="AQ372">
            <v>88500</v>
          </cell>
          <cell r="AU372">
            <v>1</v>
          </cell>
        </row>
        <row r="373">
          <cell r="A373">
            <v>369</v>
          </cell>
          <cell r="D373" t="str">
            <v>I</v>
          </cell>
          <cell r="E373">
            <v>10351</v>
          </cell>
          <cell r="F373" t="str">
            <v>Proy</v>
          </cell>
          <cell r="G373">
            <v>6</v>
          </cell>
          <cell r="H373">
            <v>38957</v>
          </cell>
          <cell r="I373">
            <v>38957</v>
          </cell>
          <cell r="J373">
            <v>38958</v>
          </cell>
          <cell r="K373" t="str">
            <v>VP VISIT IHV + SHOPPING TRIPS</v>
          </cell>
          <cell r="L373" t="str">
            <v>0012</v>
          </cell>
          <cell r="M373" t="str">
            <v xml:space="preserve"> PROCTER &amp; GAMBLE</v>
          </cell>
          <cell r="N373" t="str">
            <v>AMERICA FEIJOO</v>
          </cell>
          <cell r="O373" t="str">
            <v>MX06A081</v>
          </cell>
          <cell r="P373" t="str">
            <v>JLD In-home visits and shopping trip</v>
          </cell>
          <cell r="Q373" t="str">
            <v>AA</v>
          </cell>
          <cell r="T373" t="str">
            <v>CON-CUI</v>
          </cell>
          <cell r="U373" t="str">
            <v>JABON DE TOCADOR</v>
          </cell>
          <cell r="V373" t="str">
            <v>Pre -Reclutamiento</v>
          </cell>
          <cell r="W373" t="str">
            <v>In home visits</v>
          </cell>
          <cell r="X373" t="str">
            <v>DF</v>
          </cell>
          <cell r="AB373"/>
          <cell r="AQ373">
            <v>13200</v>
          </cell>
        </row>
        <row r="374">
          <cell r="A374">
            <v>370</v>
          </cell>
          <cell r="D374" t="str">
            <v>D</v>
          </cell>
          <cell r="E374">
            <v>10352</v>
          </cell>
          <cell r="F374" t="str">
            <v>Proy</v>
          </cell>
          <cell r="G374">
            <v>1</v>
          </cell>
          <cell r="H374">
            <v>38955</v>
          </cell>
          <cell r="I374">
            <v>38955</v>
          </cell>
          <cell r="J374">
            <v>38958</v>
          </cell>
          <cell r="K374" t="str">
            <v>AIRE</v>
          </cell>
          <cell r="L374" t="str">
            <v>0027</v>
          </cell>
          <cell r="M374" t="str">
            <v>RESEARCH INTERNACIONAL, SA</v>
          </cell>
          <cell r="N374" t="str">
            <v>RENE MARIN</v>
          </cell>
          <cell r="O374" t="str">
            <v>TBD</v>
          </cell>
          <cell r="P374" t="str">
            <v>TBD</v>
          </cell>
          <cell r="Q374" t="str">
            <v>EV</v>
          </cell>
          <cell r="R374" t="str">
            <v>AB</v>
          </cell>
          <cell r="S374" t="str">
            <v>CONCEPT</v>
          </cell>
          <cell r="T374" t="str">
            <v>COM-OTR</v>
          </cell>
          <cell r="U374" t="str">
            <v>GOMAS DE MASCAR</v>
          </cell>
          <cell r="V374" t="str">
            <v>Intercept</v>
          </cell>
          <cell r="W374" t="str">
            <v>CAPI / PDA</v>
          </cell>
          <cell r="X374" t="str">
            <v>DF</v>
          </cell>
          <cell r="Y374">
            <v>12</v>
          </cell>
          <cell r="Z374">
            <v>65</v>
          </cell>
          <cell r="AA374">
            <v>30</v>
          </cell>
          <cell r="AB374">
            <v>43.083333333333336</v>
          </cell>
          <cell r="AC374">
            <v>3.2</v>
          </cell>
          <cell r="AD374">
            <v>614</v>
          </cell>
          <cell r="AG374">
            <v>614</v>
          </cell>
          <cell r="AH374">
            <v>614</v>
          </cell>
          <cell r="AM374">
            <v>38971</v>
          </cell>
          <cell r="AO374">
            <v>38973</v>
          </cell>
          <cell r="AQ374">
            <v>113000</v>
          </cell>
        </row>
        <row r="375">
          <cell r="A375">
            <v>371</v>
          </cell>
          <cell r="D375" t="str">
            <v>D</v>
          </cell>
          <cell r="E375">
            <v>10353</v>
          </cell>
          <cell r="F375" t="str">
            <v>Prop</v>
          </cell>
          <cell r="H375">
            <v>38958</v>
          </cell>
          <cell r="K375" t="str">
            <v>FLY</v>
          </cell>
          <cell r="L375" t="str">
            <v>0089</v>
          </cell>
          <cell r="M375" t="str">
            <v>ACNIELSEN IR NY</v>
          </cell>
          <cell r="N375" t="str">
            <v>Joana Delaney</v>
          </cell>
          <cell r="AB375"/>
        </row>
        <row r="376">
          <cell r="A376">
            <v>372</v>
          </cell>
          <cell r="D376" t="str">
            <v>A</v>
          </cell>
          <cell r="E376">
            <v>10354</v>
          </cell>
          <cell r="F376" t="str">
            <v>Proy</v>
          </cell>
          <cell r="G376">
            <v>6</v>
          </cell>
          <cell r="H376">
            <v>38958</v>
          </cell>
          <cell r="I376">
            <v>38959</v>
          </cell>
          <cell r="J376">
            <v>38992</v>
          </cell>
          <cell r="K376" t="str">
            <v>SALVO Y ARIEL 15</v>
          </cell>
          <cell r="L376" t="str">
            <v>0012</v>
          </cell>
          <cell r="M376" t="str">
            <v xml:space="preserve"> PROCTER &amp; GAMBLE</v>
          </cell>
          <cell r="N376" t="str">
            <v>Daniel Besquin</v>
          </cell>
          <cell r="Q376" t="str">
            <v>PG</v>
          </cell>
          <cell r="S376" t="str">
            <v>AUDIPROM</v>
          </cell>
          <cell r="T376" t="str">
            <v>CON-CRO</v>
          </cell>
          <cell r="U376" t="str">
            <v>DETERGENTE</v>
          </cell>
          <cell r="W376" t="str">
            <v>Papel</v>
          </cell>
          <cell r="X376" t="str">
            <v>DF,MTY</v>
          </cell>
          <cell r="AB376"/>
          <cell r="AG376">
            <v>345</v>
          </cell>
          <cell r="AH376">
            <v>345</v>
          </cell>
          <cell r="AM376">
            <v>39051</v>
          </cell>
          <cell r="AO376">
            <v>39056</v>
          </cell>
          <cell r="AQ376">
            <v>27262</v>
          </cell>
        </row>
        <row r="377">
          <cell r="A377">
            <v>373</v>
          </cell>
          <cell r="B377">
            <v>1</v>
          </cell>
          <cell r="D377" t="str">
            <v>C</v>
          </cell>
          <cell r="E377">
            <v>10355</v>
          </cell>
          <cell r="F377" t="str">
            <v>Proy</v>
          </cell>
          <cell r="G377">
            <v>6</v>
          </cell>
          <cell r="H377">
            <v>38958</v>
          </cell>
          <cell r="I377">
            <v>38986</v>
          </cell>
          <cell r="J377">
            <v>39021</v>
          </cell>
          <cell r="K377" t="str">
            <v>MATTINA 2.2</v>
          </cell>
          <cell r="L377" t="str">
            <v>0012</v>
          </cell>
          <cell r="M377" t="str">
            <v xml:space="preserve"> PROCTER &amp; GAMBLE</v>
          </cell>
          <cell r="N377" t="str">
            <v>Michelle Mandal</v>
          </cell>
          <cell r="O377" t="str">
            <v>MX06A150</v>
          </cell>
          <cell r="P377" t="str">
            <v>Mattina 2.2 Concept Test</v>
          </cell>
          <cell r="Q377" t="str">
            <v>LM</v>
          </cell>
          <cell r="R377" t="str">
            <v>AB</v>
          </cell>
          <cell r="S377" t="str">
            <v>CONCEPT</v>
          </cell>
          <cell r="T377" t="str">
            <v>CON-FEM</v>
          </cell>
          <cell r="U377" t="str">
            <v>TOALLAS FEMENINAS</v>
          </cell>
          <cell r="V377" t="str">
            <v>Intercept</v>
          </cell>
          <cell r="W377" t="str">
            <v>CAWI / Web</v>
          </cell>
          <cell r="X377" t="str">
            <v>DF</v>
          </cell>
          <cell r="Y377">
            <v>4</v>
          </cell>
          <cell r="Z377">
            <v>65</v>
          </cell>
          <cell r="AA377">
            <v>30</v>
          </cell>
          <cell r="AB377">
            <v>35.083333333333336</v>
          </cell>
          <cell r="AG377">
            <v>900</v>
          </cell>
          <cell r="AH377">
            <v>900</v>
          </cell>
          <cell r="AM377">
            <v>39036</v>
          </cell>
          <cell r="AN377">
            <v>38993</v>
          </cell>
          <cell r="AO377">
            <v>39010</v>
          </cell>
          <cell r="AQ377">
            <v>281414</v>
          </cell>
          <cell r="AU377">
            <v>1</v>
          </cell>
        </row>
        <row r="378">
          <cell r="A378">
            <v>374</v>
          </cell>
          <cell r="B378">
            <v>1</v>
          </cell>
          <cell r="D378" t="str">
            <v>C</v>
          </cell>
          <cell r="E378">
            <v>10356</v>
          </cell>
          <cell r="F378" t="str">
            <v>Prop</v>
          </cell>
          <cell r="G378">
            <v>1</v>
          </cell>
          <cell r="H378">
            <v>38959</v>
          </cell>
          <cell r="K378" t="str">
            <v>FEM CARE 2006-2007</v>
          </cell>
          <cell r="L378" t="str">
            <v>0012</v>
          </cell>
          <cell r="M378" t="str">
            <v xml:space="preserve"> PROCTER &amp; GAMBLE</v>
          </cell>
          <cell r="N378" t="str">
            <v>Niki Post</v>
          </cell>
          <cell r="O378" t="str">
            <v>NA</v>
          </cell>
          <cell r="Q378" t="str">
            <v>LM</v>
          </cell>
          <cell r="R378" t="str">
            <v>TBD</v>
          </cell>
          <cell r="S378" t="str">
            <v>CONCEPT</v>
          </cell>
          <cell r="T378" t="str">
            <v>CON-FEM</v>
          </cell>
          <cell r="U378" t="str">
            <v>TOALLAS FEM</v>
          </cell>
          <cell r="V378" t="str">
            <v>Intercept</v>
          </cell>
          <cell r="W378" t="str">
            <v>CAWI / Web</v>
          </cell>
          <cell r="X378" t="str">
            <v>DF</v>
          </cell>
          <cell r="Y378">
            <v>4</v>
          </cell>
          <cell r="Z378">
            <v>65</v>
          </cell>
          <cell r="AA378">
            <v>30</v>
          </cell>
          <cell r="AB378">
            <v>35.083333333333336</v>
          </cell>
          <cell r="AG378">
            <v>900</v>
          </cell>
          <cell r="AH378">
            <v>900</v>
          </cell>
        </row>
        <row r="379">
          <cell r="A379">
            <v>375</v>
          </cell>
          <cell r="B379">
            <v>1</v>
          </cell>
          <cell r="D379" t="str">
            <v>C</v>
          </cell>
          <cell r="E379">
            <v>10357</v>
          </cell>
          <cell r="F379" t="str">
            <v>Prop</v>
          </cell>
          <cell r="G379">
            <v>1</v>
          </cell>
          <cell r="H379">
            <v>38958</v>
          </cell>
          <cell r="K379" t="str">
            <v>C&amp;SPIT SNOW WHITE 2</v>
          </cell>
          <cell r="L379" t="str">
            <v>0012</v>
          </cell>
          <cell r="M379" t="str">
            <v xml:space="preserve"> PROCTER &amp; GAMBLE</v>
          </cell>
          <cell r="N379" t="str">
            <v>Claudia Acosta</v>
          </cell>
          <cell r="O379" t="str">
            <v>MX069254</v>
          </cell>
          <cell r="S379" t="str">
            <v>C&amp;P</v>
          </cell>
          <cell r="T379" t="str">
            <v>CON-HOG</v>
          </cell>
          <cell r="U379" t="str">
            <v>LAVATRASTES</v>
          </cell>
          <cell r="V379" t="str">
            <v>Casa por Casa</v>
          </cell>
          <cell r="W379" t="str">
            <v>Papel</v>
          </cell>
          <cell r="X379" t="str">
            <v>DF</v>
          </cell>
          <cell r="AB379"/>
        </row>
        <row r="380">
          <cell r="A380">
            <v>376</v>
          </cell>
          <cell r="B380">
            <v>1</v>
          </cell>
          <cell r="D380" t="str">
            <v>C</v>
          </cell>
          <cell r="E380">
            <v>10358</v>
          </cell>
          <cell r="F380" t="str">
            <v>Proy</v>
          </cell>
          <cell r="G380">
            <v>6</v>
          </cell>
          <cell r="K380" t="str">
            <v>LOONEY-- 2006-2007MEXICO</v>
          </cell>
          <cell r="L380" t="str">
            <v>0012</v>
          </cell>
          <cell r="M380" t="str">
            <v xml:space="preserve"> PROCTER &amp; GAMBLE</v>
          </cell>
          <cell r="N380" t="str">
            <v>Danielle Casotti</v>
          </cell>
          <cell r="O380" t="str">
            <v>LA069522</v>
          </cell>
          <cell r="P380" t="str">
            <v>TRACKING DIAPERS</v>
          </cell>
          <cell r="Q380" t="str">
            <v>LM</v>
          </cell>
          <cell r="R380" t="str">
            <v>MF</v>
          </cell>
          <cell r="S380" t="str">
            <v>U&amp;A</v>
          </cell>
          <cell r="T380" t="str">
            <v>CON-BAB</v>
          </cell>
          <cell r="U380" t="str">
            <v>PAÑALES</v>
          </cell>
          <cell r="V380" t="str">
            <v>Casa por Casa</v>
          </cell>
          <cell r="W380" t="str">
            <v>Papel</v>
          </cell>
          <cell r="X380" t="str">
            <v>DF GD MTY MER TIJ</v>
          </cell>
          <cell r="Y380">
            <v>6</v>
          </cell>
          <cell r="Z380">
            <v>100</v>
          </cell>
          <cell r="AA380">
            <v>120</v>
          </cell>
          <cell r="AB380">
            <v>63.666666666666664</v>
          </cell>
          <cell r="AC380">
            <v>300</v>
          </cell>
          <cell r="AD380">
            <v>300</v>
          </cell>
          <cell r="AE380">
            <v>600</v>
          </cell>
          <cell r="AF380">
            <v>1200</v>
          </cell>
          <cell r="AG380">
            <v>1200</v>
          </cell>
          <cell r="AH380">
            <v>1200</v>
          </cell>
          <cell r="AK380">
            <v>1200</v>
          </cell>
          <cell r="AL380">
            <v>1200</v>
          </cell>
          <cell r="AU380">
            <v>1</v>
          </cell>
        </row>
        <row r="381">
          <cell r="A381">
            <v>377</v>
          </cell>
          <cell r="B381">
            <v>1</v>
          </cell>
          <cell r="D381" t="str">
            <v>C</v>
          </cell>
          <cell r="E381">
            <v>10359</v>
          </cell>
          <cell r="F381" t="str">
            <v>Proy</v>
          </cell>
          <cell r="G381">
            <v>6</v>
          </cell>
          <cell r="K381" t="str">
            <v>LOONEY-- 2006-2007 PERU</v>
          </cell>
          <cell r="L381" t="str">
            <v>0012</v>
          </cell>
          <cell r="M381" t="str">
            <v xml:space="preserve"> PROCTER &amp; GAMBLE</v>
          </cell>
          <cell r="N381" t="str">
            <v>Danielle Casotti</v>
          </cell>
          <cell r="O381" t="str">
            <v>LA069522</v>
          </cell>
          <cell r="P381" t="str">
            <v>TRACKING DIAPERS</v>
          </cell>
          <cell r="Q381" t="str">
            <v>LM</v>
          </cell>
          <cell r="R381" t="str">
            <v>MF</v>
          </cell>
          <cell r="S381" t="str">
            <v>U&amp;A</v>
          </cell>
          <cell r="T381" t="str">
            <v>CON-BAB</v>
          </cell>
          <cell r="U381" t="str">
            <v>PAÑALES</v>
          </cell>
          <cell r="V381" t="str">
            <v>Casa por Casa</v>
          </cell>
          <cell r="W381" t="str">
            <v>Papel</v>
          </cell>
          <cell r="X381" t="str">
            <v>LIMA TRUJILLO Y CHICLAYO</v>
          </cell>
          <cell r="Y381">
            <v>6</v>
          </cell>
          <cell r="Z381">
            <v>100</v>
          </cell>
          <cell r="AA381">
            <v>120</v>
          </cell>
          <cell r="AB381">
            <v>63.666666666666664</v>
          </cell>
          <cell r="AC381">
            <v>300</v>
          </cell>
          <cell r="AD381">
            <v>300</v>
          </cell>
          <cell r="AE381">
            <v>600</v>
          </cell>
          <cell r="AF381">
            <v>1200</v>
          </cell>
          <cell r="AG381">
            <v>1200</v>
          </cell>
          <cell r="AH381">
            <v>1200</v>
          </cell>
          <cell r="AK381">
            <v>1200</v>
          </cell>
          <cell r="AL381">
            <v>1200</v>
          </cell>
          <cell r="AU381">
            <v>1</v>
          </cell>
        </row>
        <row r="382">
          <cell r="A382">
            <v>378</v>
          </cell>
          <cell r="B382">
            <v>1</v>
          </cell>
          <cell r="D382" t="str">
            <v>C</v>
          </cell>
          <cell r="E382">
            <v>10360</v>
          </cell>
          <cell r="F382" t="str">
            <v>Proy</v>
          </cell>
          <cell r="G382">
            <v>6</v>
          </cell>
          <cell r="K382" t="str">
            <v>LOONEY-- 2006-2007 CHILE</v>
          </cell>
          <cell r="L382" t="str">
            <v>0012</v>
          </cell>
          <cell r="M382" t="str">
            <v xml:space="preserve"> PROCTER &amp; GAMBLE</v>
          </cell>
          <cell r="N382" t="str">
            <v>Danielle Casotti</v>
          </cell>
          <cell r="O382" t="str">
            <v>LA069522</v>
          </cell>
          <cell r="P382" t="str">
            <v>TRACKING DIAPERS</v>
          </cell>
          <cell r="Q382" t="str">
            <v>LM</v>
          </cell>
          <cell r="R382" t="str">
            <v>MF</v>
          </cell>
          <cell r="S382" t="str">
            <v>U&amp;A</v>
          </cell>
          <cell r="T382" t="str">
            <v>CON-BAB</v>
          </cell>
          <cell r="U382" t="str">
            <v>PAÑALES</v>
          </cell>
          <cell r="V382" t="str">
            <v>Casa por Casa</v>
          </cell>
          <cell r="W382" t="str">
            <v>Papel</v>
          </cell>
          <cell r="X382" t="str">
            <v>SANTIAGO, VALPARAISO CONCEPCION</v>
          </cell>
          <cell r="Y382">
            <v>6</v>
          </cell>
          <cell r="Z382">
            <v>100</v>
          </cell>
          <cell r="AA382">
            <v>120</v>
          </cell>
          <cell r="AB382">
            <v>63.666666666666664</v>
          </cell>
          <cell r="AC382">
            <v>300</v>
          </cell>
          <cell r="AD382">
            <v>300</v>
          </cell>
          <cell r="AE382">
            <v>600</v>
          </cell>
          <cell r="AF382">
            <v>1200</v>
          </cell>
          <cell r="AG382">
            <v>1200</v>
          </cell>
          <cell r="AH382">
            <v>1200</v>
          </cell>
          <cell r="AK382">
            <v>1200</v>
          </cell>
          <cell r="AL382">
            <v>1200</v>
          </cell>
          <cell r="AU382">
            <v>1</v>
          </cell>
        </row>
        <row r="383">
          <cell r="A383">
            <v>379</v>
          </cell>
          <cell r="B383">
            <v>1</v>
          </cell>
          <cell r="D383" t="str">
            <v>C</v>
          </cell>
          <cell r="E383">
            <v>10361</v>
          </cell>
          <cell r="F383" t="str">
            <v>Proy</v>
          </cell>
          <cell r="G383">
            <v>6</v>
          </cell>
          <cell r="K383" t="str">
            <v>LOONEY-- 2006-2007 ARGENTINA</v>
          </cell>
          <cell r="L383" t="str">
            <v>0012</v>
          </cell>
          <cell r="M383" t="str">
            <v xml:space="preserve"> PROCTER &amp; GAMBLE</v>
          </cell>
          <cell r="N383" t="str">
            <v>Danielle Casotti</v>
          </cell>
          <cell r="O383" t="str">
            <v>LA069522</v>
          </cell>
          <cell r="P383" t="str">
            <v>TRACKING DIAPERS</v>
          </cell>
          <cell r="Q383" t="str">
            <v>LM</v>
          </cell>
          <cell r="R383" t="str">
            <v>MF</v>
          </cell>
          <cell r="S383" t="str">
            <v>U&amp;A</v>
          </cell>
          <cell r="T383" t="str">
            <v>CON-BAB</v>
          </cell>
          <cell r="U383" t="str">
            <v>PAÑALES</v>
          </cell>
          <cell r="V383" t="str">
            <v>Casa por Casa</v>
          </cell>
          <cell r="W383" t="str">
            <v>Papel</v>
          </cell>
          <cell r="X383" t="str">
            <v xml:space="preserve">BAGBA, ROSARIO MENDOZA Y </v>
          </cell>
          <cell r="Y383">
            <v>6</v>
          </cell>
          <cell r="Z383">
            <v>100</v>
          </cell>
          <cell r="AA383">
            <v>120</v>
          </cell>
          <cell r="AB383">
            <v>63.666666666666664</v>
          </cell>
          <cell r="AC383">
            <v>300</v>
          </cell>
          <cell r="AD383">
            <v>300</v>
          </cell>
          <cell r="AE383">
            <v>600</v>
          </cell>
          <cell r="AF383">
            <v>1200</v>
          </cell>
          <cell r="AG383">
            <v>1200</v>
          </cell>
          <cell r="AH383">
            <v>1200</v>
          </cell>
          <cell r="AK383">
            <v>1200</v>
          </cell>
          <cell r="AL383">
            <v>1200</v>
          </cell>
          <cell r="AU383">
            <v>1</v>
          </cell>
        </row>
        <row r="384">
          <cell r="A384">
            <v>380</v>
          </cell>
          <cell r="D384" t="str">
            <v>C</v>
          </cell>
          <cell r="E384">
            <v>10362</v>
          </cell>
          <cell r="F384" t="str">
            <v>Prop</v>
          </cell>
          <cell r="G384">
            <v>7</v>
          </cell>
          <cell r="H384">
            <v>38959</v>
          </cell>
          <cell r="K384" t="str">
            <v>EPACK - HE</v>
          </cell>
          <cell r="L384" t="str">
            <v>0012</v>
          </cell>
          <cell r="M384" t="str">
            <v xml:space="preserve"> PROCTER &amp; GAMBLE</v>
          </cell>
          <cell r="N384" t="str">
            <v>José Miguel Hernández</v>
          </cell>
          <cell r="O384" t="str">
            <v>TBD</v>
          </cell>
          <cell r="P384" t="str">
            <v>TBD</v>
          </cell>
          <cell r="Q384" t="str">
            <v>LE</v>
          </cell>
          <cell r="R384" t="str">
            <v>TBD</v>
          </cell>
          <cell r="T384" t="str">
            <v>CON-CUI</v>
          </cell>
          <cell r="U384" t="str">
            <v>SHAMPOO</v>
          </cell>
          <cell r="V384" t="str">
            <v>Intercept</v>
          </cell>
          <cell r="W384" t="str">
            <v>Papel</v>
          </cell>
          <cell r="X384" t="str">
            <v>DF</v>
          </cell>
          <cell r="Y384">
            <v>14</v>
          </cell>
          <cell r="Z384">
            <v>63</v>
          </cell>
          <cell r="AA384">
            <v>0</v>
          </cell>
          <cell r="AB384">
            <v>40.25</v>
          </cell>
          <cell r="AC384">
            <v>7</v>
          </cell>
          <cell r="AD384">
            <v>800</v>
          </cell>
          <cell r="AE384">
            <v>280</v>
          </cell>
          <cell r="AG384">
            <v>1080</v>
          </cell>
          <cell r="AH384">
            <v>1080</v>
          </cell>
          <cell r="AQ384">
            <v>249750</v>
          </cell>
          <cell r="AZ384" t="str">
            <v>No se hará por falta de presupuesto de la marca vs el costo ofrecido. Se ingresó como auditoría post por PG</v>
          </cell>
        </row>
        <row r="385">
          <cell r="A385">
            <v>381</v>
          </cell>
          <cell r="E385">
            <v>10363</v>
          </cell>
          <cell r="F385" t="str">
            <v>Prop</v>
          </cell>
          <cell r="H385">
            <v>38959</v>
          </cell>
          <cell r="K385" t="str">
            <v>ORGÁNICOS</v>
          </cell>
          <cell r="L385" t="str">
            <v>0097</v>
          </cell>
          <cell r="M385" t="str">
            <v>COMTAL, S.A DE C.V.</v>
          </cell>
          <cell r="N385" t="str">
            <v>Pablo Díaz</v>
          </cell>
          <cell r="S385" t="str">
            <v>CONCEPT</v>
          </cell>
          <cell r="T385" t="str">
            <v>CON-ALI</v>
          </cell>
          <cell r="U385" t="str">
            <v>PRODUCTOS ORGÁNICOS</v>
          </cell>
          <cell r="V385" t="str">
            <v>Intercept</v>
          </cell>
          <cell r="W385" t="str">
            <v>Papel</v>
          </cell>
          <cell r="X385" t="str">
            <v>DF, GUAD, MTY</v>
          </cell>
          <cell r="Y385">
            <v>5</v>
          </cell>
          <cell r="Z385">
            <v>72</v>
          </cell>
          <cell r="AB385">
            <v>35</v>
          </cell>
          <cell r="AC385">
            <v>4</v>
          </cell>
          <cell r="AD385">
            <v>200</v>
          </cell>
          <cell r="AG385">
            <v>200</v>
          </cell>
          <cell r="AH385">
            <v>200</v>
          </cell>
        </row>
        <row r="386">
          <cell r="A386">
            <v>382</v>
          </cell>
          <cell r="D386" t="str">
            <v>A</v>
          </cell>
          <cell r="E386">
            <v>10364</v>
          </cell>
          <cell r="F386" t="str">
            <v>Proy</v>
          </cell>
          <cell r="G386">
            <v>6</v>
          </cell>
          <cell r="H386">
            <v>38960</v>
          </cell>
          <cell r="I386">
            <v>38971</v>
          </cell>
          <cell r="J386">
            <v>38985</v>
          </cell>
          <cell r="K386" t="str">
            <v>CONCURSO</v>
          </cell>
          <cell r="L386" t="str">
            <v>0012</v>
          </cell>
          <cell r="M386" t="str">
            <v xml:space="preserve"> PROCTER &amp; GAMBLE</v>
          </cell>
          <cell r="N386" t="str">
            <v>Fabiola Cuesta</v>
          </cell>
          <cell r="Q386" t="str">
            <v>PG</v>
          </cell>
          <cell r="S386" t="str">
            <v>AUDIPROM</v>
          </cell>
          <cell r="T386" t="str">
            <v>CON-CUI</v>
          </cell>
          <cell r="U386" t="str">
            <v>SHAMPOO</v>
          </cell>
          <cell r="W386" t="str">
            <v>Papel</v>
          </cell>
          <cell r="X386" t="str">
            <v>DF, TIJ,CUL,MTY,GDL,CHIH,VER,LEON,PUE,HER,QUER,COA</v>
          </cell>
          <cell r="AB386"/>
          <cell r="AG386">
            <v>520</v>
          </cell>
          <cell r="AH386">
            <v>240</v>
          </cell>
          <cell r="AI386">
            <v>280</v>
          </cell>
          <cell r="AM386">
            <v>39033</v>
          </cell>
          <cell r="AO386">
            <v>39035</v>
          </cell>
          <cell r="AQ386">
            <v>97024</v>
          </cell>
        </row>
        <row r="387">
          <cell r="A387">
            <v>383</v>
          </cell>
          <cell r="D387" t="str">
            <v>F</v>
          </cell>
          <cell r="E387">
            <v>10365</v>
          </cell>
          <cell r="F387" t="str">
            <v>Proy</v>
          </cell>
          <cell r="G387">
            <v>7</v>
          </cell>
          <cell r="H387">
            <v>38961</v>
          </cell>
          <cell r="I387">
            <v>39006</v>
          </cell>
          <cell r="J387">
            <v>39027</v>
          </cell>
          <cell r="K387" t="str">
            <v>LIVING IT HFS TEAM</v>
          </cell>
          <cell r="L387" t="str">
            <v>0012</v>
          </cell>
          <cell r="M387" t="str">
            <v xml:space="preserve"> PROCTER &amp; GAMBLE</v>
          </cell>
          <cell r="N387" t="str">
            <v>FELIPE CORREA</v>
          </cell>
          <cell r="Q387" t="str">
            <v>LB</v>
          </cell>
          <cell r="AB387"/>
        </row>
        <row r="388">
          <cell r="A388">
            <v>384</v>
          </cell>
          <cell r="E388">
            <v>10366</v>
          </cell>
          <cell r="F388" t="str">
            <v>Prop</v>
          </cell>
          <cell r="H388">
            <v>38961</v>
          </cell>
          <cell r="K388" t="str">
            <v>U&amp;A Conservas</v>
          </cell>
          <cell r="M388"/>
          <cell r="N388" t="str">
            <v>Manuel Valenzuela</v>
          </cell>
          <cell r="Q388" t="str">
            <v>LP</v>
          </cell>
          <cell r="W388" t="str">
            <v>Focus groups</v>
          </cell>
          <cell r="X388" t="str">
            <v>DF</v>
          </cell>
          <cell r="AB388"/>
          <cell r="AQ388">
            <v>110000</v>
          </cell>
        </row>
        <row r="389">
          <cell r="A389">
            <v>385</v>
          </cell>
          <cell r="D389" t="str">
            <v>A</v>
          </cell>
          <cell r="E389">
            <v>10367</v>
          </cell>
          <cell r="F389" t="str">
            <v>Proy</v>
          </cell>
          <cell r="G389">
            <v>6</v>
          </cell>
          <cell r="H389">
            <v>38961</v>
          </cell>
          <cell r="I389">
            <v>38988</v>
          </cell>
          <cell r="J389">
            <v>39000</v>
          </cell>
          <cell r="K389" t="str">
            <v>OLAY IN LINE</v>
          </cell>
          <cell r="L389" t="str">
            <v>0012</v>
          </cell>
          <cell r="M389" t="str">
            <v xml:space="preserve"> PROCTER &amp; GAMBLE</v>
          </cell>
          <cell r="N389" t="str">
            <v>Paulina Pulido</v>
          </cell>
          <cell r="Q389" t="str">
            <v>PG</v>
          </cell>
          <cell r="S389" t="str">
            <v>AUDIPROM</v>
          </cell>
          <cell r="T389" t="str">
            <v>CON-CUI</v>
          </cell>
          <cell r="U389" t="str">
            <v>CREMAS FACIALES</v>
          </cell>
          <cell r="W389" t="str">
            <v>Papel</v>
          </cell>
          <cell r="X389" t="str">
            <v>DF,MTY,GDL,VILL,XALAP,QUER,VER,PUEB,LEON,TOL</v>
          </cell>
          <cell r="AB389"/>
          <cell r="AG389">
            <v>1560</v>
          </cell>
          <cell r="AH389">
            <v>1248</v>
          </cell>
          <cell r="AI389">
            <v>312</v>
          </cell>
          <cell r="AM389">
            <v>39263</v>
          </cell>
          <cell r="AO389">
            <v>39266</v>
          </cell>
          <cell r="AQ389">
            <v>269472</v>
          </cell>
        </row>
        <row r="390">
          <cell r="A390">
            <v>386</v>
          </cell>
          <cell r="D390" t="str">
            <v>T</v>
          </cell>
          <cell r="E390">
            <v>10368</v>
          </cell>
          <cell r="F390" t="str">
            <v>Proy</v>
          </cell>
          <cell r="G390">
            <v>6</v>
          </cell>
          <cell r="H390">
            <v>38960</v>
          </cell>
          <cell r="I390">
            <v>38961</v>
          </cell>
          <cell r="J390">
            <v>38978</v>
          </cell>
          <cell r="K390" t="str">
            <v>POST (HE)</v>
          </cell>
          <cell r="L390" t="str">
            <v>0012</v>
          </cell>
          <cell r="M390" t="str">
            <v xml:space="preserve"> PROCTER &amp; GAMBLE</v>
          </cell>
          <cell r="N390" t="str">
            <v>José Miguel Hernández</v>
          </cell>
          <cell r="Q390" t="str">
            <v>PG</v>
          </cell>
          <cell r="S390" t="str">
            <v>PSE</v>
          </cell>
          <cell r="T390" t="str">
            <v>CON-CUI</v>
          </cell>
          <cell r="U390" t="str">
            <v>SHAMPOO</v>
          </cell>
          <cell r="V390" t="str">
            <v>Telefonico</v>
          </cell>
          <cell r="W390" t="str">
            <v>CAPI / PDA</v>
          </cell>
          <cell r="X390" t="str">
            <v>DF,GDL,MTY</v>
          </cell>
          <cell r="AB390"/>
          <cell r="AG390">
            <v>400</v>
          </cell>
          <cell r="AH390">
            <v>400</v>
          </cell>
          <cell r="AM390">
            <v>38985</v>
          </cell>
          <cell r="AO390">
            <v>38989</v>
          </cell>
          <cell r="AQ390">
            <v>39942</v>
          </cell>
        </row>
        <row r="391">
          <cell r="A391">
            <v>387</v>
          </cell>
          <cell r="B391">
            <v>1</v>
          </cell>
          <cell r="E391">
            <v>10369</v>
          </cell>
          <cell r="F391" t="str">
            <v>Prop</v>
          </cell>
          <cell r="H391">
            <v>38961</v>
          </cell>
          <cell r="K391" t="str">
            <v>KOLESTON CT</v>
          </cell>
          <cell r="L391" t="str">
            <v>0035</v>
          </cell>
          <cell r="M391" t="str">
            <v>TNS NFO</v>
          </cell>
          <cell r="N391" t="str">
            <v>Chad Davis</v>
          </cell>
          <cell r="Q391" t="str">
            <v>LM</v>
          </cell>
          <cell r="AB391"/>
        </row>
        <row r="392">
          <cell r="A392">
            <v>388</v>
          </cell>
          <cell r="D392" t="str">
            <v>A</v>
          </cell>
          <cell r="E392">
            <v>10370</v>
          </cell>
          <cell r="F392" t="str">
            <v>Proy</v>
          </cell>
          <cell r="G392">
            <v>6</v>
          </cell>
          <cell r="H392">
            <v>38964</v>
          </cell>
          <cell r="I392">
            <v>38965</v>
          </cell>
          <cell r="J392">
            <v>38965</v>
          </cell>
          <cell r="K392" t="str">
            <v>CINTILLOS</v>
          </cell>
          <cell r="L392" t="str">
            <v>0012</v>
          </cell>
          <cell r="M392" t="str">
            <v xml:space="preserve"> PROCTER &amp; GAMBLE</v>
          </cell>
          <cell r="N392" t="str">
            <v>Jose Miguel Hernandez</v>
          </cell>
          <cell r="Q392" t="str">
            <v>PG</v>
          </cell>
          <cell r="S392" t="str">
            <v>AUDIPROM</v>
          </cell>
          <cell r="T392" t="str">
            <v>CON-CUI</v>
          </cell>
          <cell r="U392" t="str">
            <v>SHAMPOO</v>
          </cell>
          <cell r="W392" t="str">
            <v>Papel</v>
          </cell>
          <cell r="X392" t="str">
            <v>DF, MTY,GDL,TJ, LEON, QRO, MER</v>
          </cell>
          <cell r="AB392"/>
          <cell r="AG392">
            <v>200</v>
          </cell>
          <cell r="AH392">
            <v>168</v>
          </cell>
          <cell r="AI392">
            <v>32</v>
          </cell>
          <cell r="AM392">
            <v>38991</v>
          </cell>
          <cell r="AO392">
            <v>38993</v>
          </cell>
          <cell r="AQ392">
            <v>35436</v>
          </cell>
        </row>
        <row r="393">
          <cell r="A393">
            <v>389</v>
          </cell>
          <cell r="D393" t="str">
            <v>F</v>
          </cell>
          <cell r="E393">
            <v>10371</v>
          </cell>
          <cell r="F393" t="str">
            <v>Prop</v>
          </cell>
          <cell r="G393">
            <v>7</v>
          </cell>
          <cell r="H393">
            <v>38965</v>
          </cell>
          <cell r="K393" t="str">
            <v>CONCEPTOS MEDICOS</v>
          </cell>
          <cell r="L393" t="str">
            <v>0098</v>
          </cell>
          <cell r="M393" t="str">
            <v>LARC</v>
          </cell>
          <cell r="N393" t="str">
            <v>TINA SIMI</v>
          </cell>
          <cell r="Q393" t="str">
            <v>LB</v>
          </cell>
          <cell r="AB393"/>
        </row>
        <row r="394">
          <cell r="A394">
            <v>390</v>
          </cell>
          <cell r="D394" t="str">
            <v>C</v>
          </cell>
          <cell r="E394">
            <v>10372</v>
          </cell>
          <cell r="F394" t="str">
            <v>Prop</v>
          </cell>
          <cell r="G394">
            <v>7</v>
          </cell>
          <cell r="H394">
            <v>38965</v>
          </cell>
          <cell r="K394" t="str">
            <v>PROTECCION</v>
          </cell>
          <cell r="L394" t="str">
            <v>0099</v>
          </cell>
          <cell r="M394" t="str">
            <v>Montenegro Comunicaciones</v>
          </cell>
          <cell r="N394" t="str">
            <v>Tresea Montemayor</v>
          </cell>
          <cell r="Q394" t="str">
            <v>LB</v>
          </cell>
          <cell r="AB394"/>
        </row>
        <row r="395">
          <cell r="A395">
            <v>391</v>
          </cell>
          <cell r="B395">
            <v>1</v>
          </cell>
          <cell r="D395" t="str">
            <v>C</v>
          </cell>
          <cell r="E395">
            <v>10373</v>
          </cell>
          <cell r="F395" t="str">
            <v>Proy</v>
          </cell>
          <cell r="G395">
            <v>6</v>
          </cell>
          <cell r="H395">
            <v>38963</v>
          </cell>
          <cell r="I395">
            <v>38964</v>
          </cell>
          <cell r="J395">
            <v>38980</v>
          </cell>
          <cell r="K395" t="str">
            <v>CIERTO II</v>
          </cell>
          <cell r="L395" t="str">
            <v>0012</v>
          </cell>
          <cell r="M395" t="str">
            <v xml:space="preserve"> PROCTER &amp; GAMBLE</v>
          </cell>
          <cell r="N395" t="str">
            <v>Mercedes Esclusa</v>
          </cell>
          <cell r="O395" t="str">
            <v>AR069776</v>
          </cell>
          <cell r="P395" t="str">
            <v>Cierto C&amp;SPIT</v>
          </cell>
          <cell r="Q395" t="str">
            <v>LM</v>
          </cell>
          <cell r="R395" t="str">
            <v>GC</v>
          </cell>
          <cell r="S395" t="str">
            <v>PRODUCT</v>
          </cell>
          <cell r="T395" t="str">
            <v>CON-HOG</v>
          </cell>
          <cell r="U395" t="str">
            <v>LAVATRASTES</v>
          </cell>
          <cell r="V395" t="str">
            <v>Pre -Reclutamiento</v>
          </cell>
          <cell r="W395" t="str">
            <v>Papel</v>
          </cell>
          <cell r="X395" t="str">
            <v>BA-GBA</v>
          </cell>
          <cell r="AB395"/>
          <cell r="AG395">
            <v>410</v>
          </cell>
          <cell r="AK395">
            <v>410</v>
          </cell>
          <cell r="AR395">
            <v>22790</v>
          </cell>
          <cell r="AT395">
            <v>4000</v>
          </cell>
          <cell r="AU395">
            <v>1</v>
          </cell>
        </row>
        <row r="396">
          <cell r="A396">
            <v>392</v>
          </cell>
          <cell r="D396" t="str">
            <v>C</v>
          </cell>
          <cell r="E396">
            <v>10374</v>
          </cell>
          <cell r="F396" t="str">
            <v>Proy</v>
          </cell>
          <cell r="G396">
            <v>6</v>
          </cell>
          <cell r="H396">
            <v>38966</v>
          </cell>
          <cell r="I396">
            <v>38995</v>
          </cell>
          <cell r="J396">
            <v>39003</v>
          </cell>
          <cell r="K396" t="str">
            <v>MS CHARMIN $19.90</v>
          </cell>
          <cell r="L396" t="str">
            <v>0012</v>
          </cell>
          <cell r="M396" t="str">
            <v xml:space="preserve"> PROCTER &amp; GAMBLE</v>
          </cell>
          <cell r="N396" t="str">
            <v>María Cordero</v>
          </cell>
          <cell r="O396" t="str">
            <v>MX06B031</v>
          </cell>
          <cell r="P396" t="str">
            <v>Charmin Basico`s Magical Price Point Message Screener</v>
          </cell>
          <cell r="Q396" t="str">
            <v>AA</v>
          </cell>
          <cell r="S396" t="str">
            <v>MST</v>
          </cell>
          <cell r="T396" t="str">
            <v>CON-CUI</v>
          </cell>
          <cell r="U396" t="str">
            <v>PAPEL DE BAÑO</v>
          </cell>
          <cell r="V396" t="str">
            <v>Intercept</v>
          </cell>
          <cell r="W396" t="str">
            <v>CAWI / Web</v>
          </cell>
          <cell r="X396" t="str">
            <v>DF</v>
          </cell>
          <cell r="Y396">
            <v>2</v>
          </cell>
          <cell r="Z396">
            <v>70</v>
          </cell>
          <cell r="AA396">
            <v>40</v>
          </cell>
          <cell r="AB396">
            <v>36.5</v>
          </cell>
          <cell r="AC396">
            <v>7.7</v>
          </cell>
          <cell r="AG396">
            <v>1200</v>
          </cell>
          <cell r="AH396">
            <v>1200</v>
          </cell>
          <cell r="AQ396">
            <v>275959</v>
          </cell>
        </row>
        <row r="397">
          <cell r="A397">
            <v>393</v>
          </cell>
          <cell r="D397" t="str">
            <v>A</v>
          </cell>
          <cell r="E397">
            <v>10375</v>
          </cell>
          <cell r="F397" t="str">
            <v>Proy</v>
          </cell>
          <cell r="G397">
            <v>6</v>
          </cell>
          <cell r="H397">
            <v>38967</v>
          </cell>
          <cell r="I397">
            <v>38971</v>
          </cell>
          <cell r="J397">
            <v>38978</v>
          </cell>
          <cell r="K397" t="str">
            <v>PARHENON-MERMAID</v>
          </cell>
          <cell r="L397" t="str">
            <v>0012</v>
          </cell>
          <cell r="M397" t="str">
            <v xml:space="preserve"> PROCTER &amp; GAMBLE</v>
          </cell>
          <cell r="N397" t="str">
            <v>Fabiola Cuesta</v>
          </cell>
          <cell r="Q397" t="str">
            <v>PG</v>
          </cell>
          <cell r="S397" t="str">
            <v>AUDIPROM</v>
          </cell>
          <cell r="T397" t="str">
            <v>CON-CUI</v>
          </cell>
          <cell r="U397" t="str">
            <v>SHAMPOO</v>
          </cell>
          <cell r="W397" t="str">
            <v>Papel</v>
          </cell>
          <cell r="X397" t="str">
            <v>DF, TJ, HMO, CHI, CUL,MOR,GTO,GDL,MTY.</v>
          </cell>
          <cell r="AB397"/>
          <cell r="AG397">
            <v>420</v>
          </cell>
          <cell r="AH397">
            <v>180</v>
          </cell>
          <cell r="AI397">
            <v>240</v>
          </cell>
          <cell r="AM397">
            <v>39047</v>
          </cell>
          <cell r="AO397">
            <v>39049</v>
          </cell>
          <cell r="AQ397">
            <v>78740</v>
          </cell>
        </row>
        <row r="398">
          <cell r="A398">
            <v>394</v>
          </cell>
          <cell r="D398" t="str">
            <v>D</v>
          </cell>
          <cell r="E398">
            <v>10376</v>
          </cell>
          <cell r="F398" t="str">
            <v>Proy</v>
          </cell>
          <cell r="G398">
            <v>6</v>
          </cell>
          <cell r="H398">
            <v>38967</v>
          </cell>
          <cell r="I398">
            <v>38989</v>
          </cell>
          <cell r="K398" t="str">
            <v>PISOS</v>
          </cell>
          <cell r="L398" t="str">
            <v>0100</v>
          </cell>
          <cell r="M398" t="str">
            <v>INFORES</v>
          </cell>
          <cell r="N398" t="str">
            <v>Laëtitia Méglinky</v>
          </cell>
          <cell r="Q398" t="str">
            <v>LB</v>
          </cell>
          <cell r="R398" t="str">
            <v>AB</v>
          </cell>
          <cell r="S398" t="str">
            <v>U&amp;A</v>
          </cell>
          <cell r="T398" t="str">
            <v>CON-HOG</v>
          </cell>
          <cell r="U398" t="str">
            <v>CERA</v>
          </cell>
          <cell r="V398" t="str">
            <v>Intercept</v>
          </cell>
          <cell r="W398" t="str">
            <v>Papel</v>
          </cell>
          <cell r="X398" t="str">
            <v>DF</v>
          </cell>
          <cell r="Y398">
            <v>2</v>
          </cell>
          <cell r="Z398">
            <v>25</v>
          </cell>
          <cell r="AB398">
            <v>12.416666666666666</v>
          </cell>
          <cell r="AG398">
            <v>200</v>
          </cell>
          <cell r="AM398">
            <v>39046</v>
          </cell>
          <cell r="AN398">
            <v>39046</v>
          </cell>
          <cell r="AO398">
            <v>39055</v>
          </cell>
          <cell r="AP398">
            <v>39055</v>
          </cell>
          <cell r="AR398">
            <v>4100</v>
          </cell>
          <cell r="AU398">
            <v>1</v>
          </cell>
        </row>
        <row r="399">
          <cell r="A399">
            <v>395</v>
          </cell>
          <cell r="D399" t="str">
            <v>C</v>
          </cell>
          <cell r="E399">
            <v>10377</v>
          </cell>
          <cell r="F399" t="str">
            <v>Prop</v>
          </cell>
          <cell r="G399">
            <v>7</v>
          </cell>
          <cell r="H399">
            <v>38967</v>
          </cell>
          <cell r="K399" t="str">
            <v>TIENDAS</v>
          </cell>
          <cell r="L399" t="str">
            <v>0101</v>
          </cell>
          <cell r="M399" t="str">
            <v>NIETO COMERCIAL Y COMPAÑÍA</v>
          </cell>
          <cell r="N399" t="str">
            <v>Claudia Aldasoro Melo</v>
          </cell>
          <cell r="Q399" t="str">
            <v>LB</v>
          </cell>
          <cell r="AB399"/>
        </row>
        <row r="400">
          <cell r="A400">
            <v>396</v>
          </cell>
          <cell r="D400" t="str">
            <v>D</v>
          </cell>
          <cell r="E400">
            <v>10378</v>
          </cell>
          <cell r="F400" t="str">
            <v>Proy</v>
          </cell>
          <cell r="G400">
            <v>6</v>
          </cell>
          <cell r="H400">
            <v>38967</v>
          </cell>
          <cell r="I400">
            <v>38994</v>
          </cell>
          <cell r="J400">
            <v>39006</v>
          </cell>
          <cell r="K400" t="str">
            <v>STEREO PREVU</v>
          </cell>
          <cell r="L400" t="str">
            <v>0014</v>
          </cell>
          <cell r="M400" t="str">
            <v>GENERAL MILLS DE MEXICO, S.A.D</v>
          </cell>
          <cell r="N400" t="str">
            <v>Vicci Giese</v>
          </cell>
          <cell r="Q400" t="str">
            <v>IP</v>
          </cell>
          <cell r="R400" t="str">
            <v>AV</v>
          </cell>
          <cell r="S400" t="str">
            <v>CONCEPT</v>
          </cell>
          <cell r="T400" t="str">
            <v>CON-ALI</v>
          </cell>
          <cell r="U400" t="str">
            <v>CEREAL</v>
          </cell>
          <cell r="V400" t="str">
            <v>Casa por Casa</v>
          </cell>
          <cell r="W400" t="str">
            <v>Papel</v>
          </cell>
          <cell r="X400" t="str">
            <v>DF, MTY, GDL</v>
          </cell>
          <cell r="Y400">
            <v>4</v>
          </cell>
          <cell r="Z400">
            <v>75</v>
          </cell>
          <cell r="AA400">
            <v>32</v>
          </cell>
          <cell r="AB400">
            <v>39.516666666666666</v>
          </cell>
          <cell r="AC400">
            <v>2.6</v>
          </cell>
          <cell r="AD400">
            <v>1330</v>
          </cell>
          <cell r="AG400">
            <v>1330</v>
          </cell>
          <cell r="AH400">
            <v>1330</v>
          </cell>
          <cell r="AM400">
            <v>39119</v>
          </cell>
          <cell r="AN400">
            <v>39119</v>
          </cell>
          <cell r="AO400">
            <v>39122</v>
          </cell>
          <cell r="AP400">
            <v>39122</v>
          </cell>
          <cell r="AR400">
            <v>40658</v>
          </cell>
          <cell r="AU400">
            <v>1</v>
          </cell>
          <cell r="AZ400" t="str">
            <v>SE COBRO 458 USD ADICIONALES PARA PAGO DE IMPRESIÓN DE CONCEPTOS, ESTE ESTUDIO SE TUVO QUE REPETIR POR LO QUE EL COSTO DEL 2DO LEVANTAMIENTO CORRIO POR NUESTRA PARTE</v>
          </cell>
        </row>
        <row r="401">
          <cell r="A401">
            <v>397</v>
          </cell>
          <cell r="D401" t="str">
            <v>F</v>
          </cell>
          <cell r="E401">
            <v>10379</v>
          </cell>
          <cell r="F401" t="str">
            <v>Prop</v>
          </cell>
          <cell r="G401">
            <v>7</v>
          </cell>
          <cell r="H401">
            <v>38968</v>
          </cell>
          <cell r="K401" t="str">
            <v>SALONES</v>
          </cell>
          <cell r="L401" t="str">
            <v>0012</v>
          </cell>
          <cell r="M401" t="str">
            <v xml:space="preserve"> PROCTER &amp; GAMBLE</v>
          </cell>
          <cell r="N401" t="str">
            <v>LAURE MAGNOUX</v>
          </cell>
          <cell r="Q401" t="str">
            <v>LB</v>
          </cell>
          <cell r="AB401"/>
        </row>
        <row r="402">
          <cell r="A402">
            <v>398</v>
          </cell>
          <cell r="D402" t="str">
            <v>C</v>
          </cell>
          <cell r="E402">
            <v>10380</v>
          </cell>
          <cell r="F402" t="str">
            <v>Prop</v>
          </cell>
          <cell r="G402">
            <v>7</v>
          </cell>
          <cell r="H402">
            <v>38966</v>
          </cell>
          <cell r="K402" t="str">
            <v>GUAVA PIE</v>
          </cell>
          <cell r="L402" t="str">
            <v>0003</v>
          </cell>
          <cell r="M402" t="str">
            <v>BURGER KING CORPORATION</v>
          </cell>
          <cell r="N402" t="str">
            <v>Paula Ruíz</v>
          </cell>
          <cell r="O402" t="str">
            <v>NA</v>
          </cell>
          <cell r="P402" t="str">
            <v>NA</v>
          </cell>
          <cell r="Q402" t="str">
            <v>LE</v>
          </cell>
          <cell r="R402" t="str">
            <v>TBD</v>
          </cell>
          <cell r="S402" t="str">
            <v>PRODUCT</v>
          </cell>
          <cell r="T402" t="str">
            <v>CON-ALI</v>
          </cell>
          <cell r="U402" t="str">
            <v>PIE DE GUAYABA</v>
          </cell>
          <cell r="V402" t="str">
            <v>Intercept</v>
          </cell>
          <cell r="W402" t="str">
            <v>Papel</v>
          </cell>
          <cell r="X402" t="str">
            <v>DF</v>
          </cell>
          <cell r="AB402"/>
          <cell r="AQ402">
            <v>50000</v>
          </cell>
        </row>
        <row r="403">
          <cell r="A403">
            <v>399</v>
          </cell>
          <cell r="D403" t="str">
            <v>K</v>
          </cell>
          <cell r="E403">
            <v>10381</v>
          </cell>
          <cell r="F403" t="str">
            <v>Proy</v>
          </cell>
          <cell r="G403">
            <v>6</v>
          </cell>
          <cell r="H403">
            <v>38971</v>
          </cell>
          <cell r="I403">
            <v>38982</v>
          </cell>
          <cell r="J403">
            <v>38987</v>
          </cell>
          <cell r="K403" t="str">
            <v>Apollo Sampling - GT</v>
          </cell>
          <cell r="L403" t="str">
            <v>0012</v>
          </cell>
          <cell r="M403" t="str">
            <v xml:space="preserve"> PROCTER &amp; GAMBLE</v>
          </cell>
          <cell r="N403" t="str">
            <v>Víctor del Cid</v>
          </cell>
          <cell r="O403" t="str">
            <v>GT06B115</v>
          </cell>
          <cell r="P403" t="str">
            <v>H&amp;S Apollo Sampling Effect Test</v>
          </cell>
          <cell r="Q403" t="str">
            <v>LE</v>
          </cell>
          <cell r="R403" t="str">
            <v>GC</v>
          </cell>
          <cell r="S403" t="str">
            <v>PSE</v>
          </cell>
          <cell r="T403" t="str">
            <v>CON-CUI</v>
          </cell>
          <cell r="U403" t="str">
            <v>H&amp;S</v>
          </cell>
          <cell r="V403" t="str">
            <v>Intercept</v>
          </cell>
          <cell r="W403" t="str">
            <v>Papel</v>
          </cell>
          <cell r="X403" t="str">
            <v>GUATEMALA</v>
          </cell>
          <cell r="Y403">
            <v>7</v>
          </cell>
          <cell r="Z403">
            <v>37</v>
          </cell>
          <cell r="AA403">
            <v>20</v>
          </cell>
          <cell r="AB403">
            <v>25.083333333333332</v>
          </cell>
          <cell r="AG403">
            <v>840</v>
          </cell>
          <cell r="AK403">
            <v>840</v>
          </cell>
          <cell r="AL403">
            <v>839</v>
          </cell>
          <cell r="AM403">
            <v>39066</v>
          </cell>
          <cell r="AN403">
            <v>39066</v>
          </cell>
          <cell r="AO403">
            <v>39087</v>
          </cell>
          <cell r="AR403">
            <v>15600</v>
          </cell>
          <cell r="AS403">
            <v>12100</v>
          </cell>
          <cell r="AT403">
            <v>3500</v>
          </cell>
          <cell r="AU403">
            <v>1</v>
          </cell>
        </row>
        <row r="404">
          <cell r="A404">
            <v>400</v>
          </cell>
          <cell r="D404" t="str">
            <v>D</v>
          </cell>
          <cell r="E404">
            <v>10382</v>
          </cell>
          <cell r="F404" t="str">
            <v>Prop</v>
          </cell>
          <cell r="G404">
            <v>7</v>
          </cell>
          <cell r="H404">
            <v>38971</v>
          </cell>
          <cell r="K404" t="str">
            <v>PATHFINDER PUERTO RICO</v>
          </cell>
          <cell r="L404" t="str">
            <v>0006</v>
          </cell>
          <cell r="M404" t="str">
            <v>CADBURY BEBIDAS, S.A DE C.V.</v>
          </cell>
          <cell r="N404" t="str">
            <v>Mónica Rosete</v>
          </cell>
          <cell r="Q404" t="str">
            <v>IP</v>
          </cell>
          <cell r="R404" t="str">
            <v>TBD</v>
          </cell>
          <cell r="S404" t="str">
            <v>SEGMENTA</v>
          </cell>
          <cell r="T404" t="str">
            <v>CON-BEB</v>
          </cell>
          <cell r="U404" t="str">
            <v>VARIOS</v>
          </cell>
          <cell r="V404" t="str">
            <v>Casa por Casa</v>
          </cell>
          <cell r="W404" t="str">
            <v>Papel</v>
          </cell>
          <cell r="X404" t="str">
            <v>PUERTO RICO</v>
          </cell>
          <cell r="Y404">
            <v>3</v>
          </cell>
          <cell r="Z404">
            <v>83</v>
          </cell>
          <cell r="AA404">
            <v>60</v>
          </cell>
          <cell r="AB404">
            <v>45.583333333333336</v>
          </cell>
          <cell r="AC404">
            <v>2</v>
          </cell>
          <cell r="AD404">
            <v>2500</v>
          </cell>
          <cell r="AG404">
            <v>2500</v>
          </cell>
          <cell r="AK404">
            <v>2500</v>
          </cell>
          <cell r="AR404">
            <v>92350</v>
          </cell>
          <cell r="AS404">
            <v>89850</v>
          </cell>
          <cell r="AT404">
            <v>2500</v>
          </cell>
        </row>
        <row r="405">
          <cell r="A405">
            <v>401</v>
          </cell>
          <cell r="D405" t="str">
            <v>T</v>
          </cell>
          <cell r="E405">
            <v>10383</v>
          </cell>
          <cell r="F405" t="str">
            <v>Proy</v>
          </cell>
          <cell r="G405">
            <v>6</v>
          </cell>
          <cell r="H405">
            <v>38971</v>
          </cell>
          <cell r="I405">
            <v>39000</v>
          </cell>
          <cell r="J405">
            <v>39003</v>
          </cell>
          <cell r="K405" t="str">
            <v>M3P SAMPLING EFF</v>
          </cell>
          <cell r="L405" t="str">
            <v>0012</v>
          </cell>
          <cell r="M405" t="str">
            <v xml:space="preserve"> PROCTER &amp; GAMBLE</v>
          </cell>
          <cell r="N405" t="str">
            <v>ALBERTO ZAMORA</v>
          </cell>
          <cell r="O405" t="str">
            <v>MX06A910</v>
          </cell>
          <cell r="P405" t="str">
            <v>M3 Power Blades</v>
          </cell>
          <cell r="Q405" t="str">
            <v>LE</v>
          </cell>
          <cell r="R405" t="str">
            <v>HR</v>
          </cell>
          <cell r="S405" t="str">
            <v>PSE</v>
          </cell>
          <cell r="T405" t="str">
            <v>CON-CUI</v>
          </cell>
          <cell r="U405" t="str">
            <v xml:space="preserve">RASTRILLOS </v>
          </cell>
          <cell r="V405" t="str">
            <v>Intercept</v>
          </cell>
          <cell r="W405" t="str">
            <v>Papel</v>
          </cell>
          <cell r="X405" t="str">
            <v>DF</v>
          </cell>
          <cell r="AB405"/>
          <cell r="AD405">
            <v>4350</v>
          </cell>
          <cell r="AE405">
            <v>1050</v>
          </cell>
          <cell r="AG405">
            <v>5400</v>
          </cell>
          <cell r="AH405">
            <v>5400</v>
          </cell>
          <cell r="AM405">
            <v>39174</v>
          </cell>
          <cell r="AN405">
            <v>39174</v>
          </cell>
          <cell r="AO405">
            <v>39204</v>
          </cell>
          <cell r="AP405">
            <v>39204</v>
          </cell>
          <cell r="AQ405">
            <v>1083900</v>
          </cell>
          <cell r="AU405">
            <v>0.5</v>
          </cell>
          <cell r="AZ405" t="str">
            <v>SAMPLING EFFECTIVENESS</v>
          </cell>
        </row>
        <row r="406">
          <cell r="A406">
            <v>402</v>
          </cell>
          <cell r="D406" t="str">
            <v>D</v>
          </cell>
          <cell r="E406">
            <v>10384</v>
          </cell>
          <cell r="F406" t="str">
            <v>Proy</v>
          </cell>
          <cell r="G406">
            <v>6</v>
          </cell>
          <cell r="H406">
            <v>38971</v>
          </cell>
          <cell r="I406">
            <v>39206</v>
          </cell>
          <cell r="J406">
            <v>39244</v>
          </cell>
          <cell r="K406" t="str">
            <v>GOLDIE</v>
          </cell>
          <cell r="L406" t="str">
            <v>0014</v>
          </cell>
          <cell r="M406" t="str">
            <v>GENERAL MILLS DE MEXICO, S.A.D</v>
          </cell>
          <cell r="N406" t="str">
            <v>Vicci Giese</v>
          </cell>
          <cell r="P406" t="str">
            <v>GOLDIE EVALUATOR</v>
          </cell>
          <cell r="Q406" t="str">
            <v>IP</v>
          </cell>
          <cell r="R406" t="str">
            <v>TBD</v>
          </cell>
          <cell r="S406" t="str">
            <v>C&amp;P</v>
          </cell>
          <cell r="T406" t="str">
            <v>CON-ALI</v>
          </cell>
          <cell r="U406" t="str">
            <v>CEREAL</v>
          </cell>
          <cell r="V406" t="str">
            <v>Casa por Casa</v>
          </cell>
          <cell r="W406" t="str">
            <v>Papel</v>
          </cell>
          <cell r="X406" t="str">
            <v>DF, MTY Y GDL</v>
          </cell>
          <cell r="Y406">
            <v>3</v>
          </cell>
          <cell r="Z406">
            <v>80</v>
          </cell>
          <cell r="AA406">
            <v>65</v>
          </cell>
          <cell r="AB406">
            <v>45</v>
          </cell>
          <cell r="AC406">
            <v>2</v>
          </cell>
          <cell r="AD406">
            <v>1050</v>
          </cell>
          <cell r="AE406">
            <v>735</v>
          </cell>
          <cell r="AH406">
            <v>1785</v>
          </cell>
          <cell r="AM406">
            <v>39281</v>
          </cell>
          <cell r="AN406">
            <v>39287</v>
          </cell>
          <cell r="AO406">
            <v>39289</v>
          </cell>
          <cell r="AP406">
            <v>39289</v>
          </cell>
          <cell r="AR406">
            <v>43900</v>
          </cell>
          <cell r="AU406">
            <v>1</v>
          </cell>
          <cell r="AZ406" t="str">
            <v>SE PASO AL PROX AÑO POR CUESTIONES INTERNAS DEL CLIENTE</v>
          </cell>
        </row>
        <row r="407">
          <cell r="A407">
            <v>403</v>
          </cell>
          <cell r="D407" t="str">
            <v>A</v>
          </cell>
          <cell r="E407">
            <v>10385</v>
          </cell>
          <cell r="F407" t="str">
            <v>Proy</v>
          </cell>
          <cell r="G407">
            <v>6</v>
          </cell>
          <cell r="H407">
            <v>38971</v>
          </cell>
          <cell r="I407">
            <v>38974</v>
          </cell>
          <cell r="J407">
            <v>38999</v>
          </cell>
          <cell r="K407" t="str">
            <v>KOLESTON II</v>
          </cell>
          <cell r="L407" t="str">
            <v>0012</v>
          </cell>
          <cell r="M407" t="str">
            <v xml:space="preserve"> PROCTER &amp; GAMBLE</v>
          </cell>
          <cell r="N407" t="str">
            <v>Monique Arochi</v>
          </cell>
          <cell r="Q407" t="str">
            <v>PG</v>
          </cell>
          <cell r="T407" t="str">
            <v>CON-CUI</v>
          </cell>
          <cell r="U407" t="str">
            <v>TINTES</v>
          </cell>
          <cell r="W407" t="str">
            <v>Papel</v>
          </cell>
          <cell r="X407" t="str">
            <v>DF,TIJ,SON,MTY,GDL.GTO,QRO,CUL,TAMP,MICH,VER,ZAC,DUR</v>
          </cell>
          <cell r="AB407"/>
          <cell r="AG407">
            <v>320</v>
          </cell>
          <cell r="AH407">
            <v>144</v>
          </cell>
          <cell r="AI407">
            <v>176</v>
          </cell>
          <cell r="AM407">
            <v>39051</v>
          </cell>
          <cell r="AO407">
            <v>39053</v>
          </cell>
          <cell r="AQ407">
            <v>69496</v>
          </cell>
        </row>
        <row r="408">
          <cell r="A408">
            <v>404</v>
          </cell>
          <cell r="D408" t="str">
            <v>D</v>
          </cell>
          <cell r="E408">
            <v>10386</v>
          </cell>
          <cell r="F408" t="str">
            <v>Prop</v>
          </cell>
          <cell r="G408">
            <v>1</v>
          </cell>
          <cell r="H408">
            <v>38972</v>
          </cell>
          <cell r="K408" t="str">
            <v>20 Categories on-line survey</v>
          </cell>
          <cell r="L408" t="str">
            <v>0102</v>
          </cell>
          <cell r="M408" t="str">
            <v>ACNIELSEN CR (IR) FREMONT, CA</v>
          </cell>
          <cell r="N408" t="str">
            <v>Joanne Delaney</v>
          </cell>
          <cell r="O408" t="str">
            <v>NA</v>
          </cell>
          <cell r="P408" t="str">
            <v>NA</v>
          </cell>
          <cell r="Q408" t="str">
            <v>AA</v>
          </cell>
          <cell r="R408" t="str">
            <v>TBD</v>
          </cell>
          <cell r="T408" t="str">
            <v>MUL-MUL</v>
          </cell>
          <cell r="V408" t="str">
            <v>Intercept</v>
          </cell>
          <cell r="W408" t="str">
            <v>CAWI / Web</v>
          </cell>
          <cell r="X408" t="str">
            <v>DF</v>
          </cell>
          <cell r="Y408">
            <v>0</v>
          </cell>
          <cell r="Z408">
            <v>90</v>
          </cell>
          <cell r="AA408">
            <v>20</v>
          </cell>
          <cell r="AB408">
            <v>40.166666666666664</v>
          </cell>
          <cell r="AC408">
            <v>4.5</v>
          </cell>
          <cell r="AG408">
            <v>170</v>
          </cell>
          <cell r="AR408">
            <v>5996</v>
          </cell>
        </row>
        <row r="409">
          <cell r="A409">
            <v>405</v>
          </cell>
          <cell r="D409" t="str">
            <v>D</v>
          </cell>
          <cell r="E409">
            <v>10387</v>
          </cell>
          <cell r="F409" t="str">
            <v>Proy</v>
          </cell>
          <cell r="G409">
            <v>6</v>
          </cell>
          <cell r="H409">
            <v>38972</v>
          </cell>
          <cell r="I409">
            <v>38994</v>
          </cell>
          <cell r="J409">
            <v>39020</v>
          </cell>
          <cell r="K409" t="str">
            <v>ECLIPSE</v>
          </cell>
          <cell r="L409" t="str">
            <v>0014</v>
          </cell>
          <cell r="M409" t="str">
            <v>GENERAL MILLS DE MEXICO, S.A.D</v>
          </cell>
          <cell r="N409" t="str">
            <v>Vicci Giese</v>
          </cell>
          <cell r="P409" t="str">
            <v>ECLIPSE EVALUATOR</v>
          </cell>
          <cell r="Q409" t="str">
            <v>IP</v>
          </cell>
          <cell r="R409" t="str">
            <v>TBD</v>
          </cell>
          <cell r="S409" t="str">
            <v>C&amp;P</v>
          </cell>
          <cell r="T409" t="str">
            <v>CON-ALI</v>
          </cell>
          <cell r="U409" t="str">
            <v>CEREAL</v>
          </cell>
          <cell r="V409" t="str">
            <v>Casa por Casa</v>
          </cell>
          <cell r="W409" t="str">
            <v>Papel</v>
          </cell>
          <cell r="X409" t="str">
            <v>SAO PAULO, RIO DE JANEIRO, PORTO ALLEGRE</v>
          </cell>
          <cell r="Y409">
            <v>3</v>
          </cell>
          <cell r="Z409">
            <v>80</v>
          </cell>
          <cell r="AA409">
            <v>65</v>
          </cell>
          <cell r="AB409">
            <v>45</v>
          </cell>
          <cell r="AC409">
            <v>2</v>
          </cell>
          <cell r="AD409">
            <v>300</v>
          </cell>
          <cell r="AE409">
            <v>200</v>
          </cell>
          <cell r="AG409">
            <v>500</v>
          </cell>
          <cell r="AK409">
            <v>500</v>
          </cell>
          <cell r="AM409">
            <v>39062</v>
          </cell>
          <cell r="AN409">
            <v>39057</v>
          </cell>
          <cell r="AO409">
            <v>39076</v>
          </cell>
          <cell r="AP409">
            <v>39059</v>
          </cell>
          <cell r="AR409">
            <v>21610</v>
          </cell>
          <cell r="AS409">
            <v>19610</v>
          </cell>
          <cell r="AT409">
            <v>2000</v>
          </cell>
          <cell r="AU409">
            <v>1</v>
          </cell>
        </row>
        <row r="410">
          <cell r="A410">
            <v>406</v>
          </cell>
          <cell r="D410" t="str">
            <v>F</v>
          </cell>
          <cell r="E410">
            <v>10388</v>
          </cell>
          <cell r="F410" t="str">
            <v>Proy</v>
          </cell>
          <cell r="G410">
            <v>5</v>
          </cell>
          <cell r="H410">
            <v>38972</v>
          </cell>
          <cell r="I410">
            <v>39007</v>
          </cell>
          <cell r="J410">
            <v>39028</v>
          </cell>
          <cell r="K410" t="str">
            <v>CONTRATO</v>
          </cell>
          <cell r="L410" t="str">
            <v>0085</v>
          </cell>
          <cell r="M410" t="str">
            <v>TELEFONICA MOVILES MEXICO</v>
          </cell>
          <cell r="N410" t="str">
            <v>NANCY DEGOLLADO</v>
          </cell>
          <cell r="O410" t="str">
            <v>NA</v>
          </cell>
          <cell r="P410" t="str">
            <v>USUARIOS DE CONTRATOS</v>
          </cell>
          <cell r="Q410" t="str">
            <v>LP</v>
          </cell>
          <cell r="R410" t="str">
            <v>LP</v>
          </cell>
          <cell r="S410" t="str">
            <v>CONCEPT</v>
          </cell>
          <cell r="T410" t="str">
            <v>TEC-SER</v>
          </cell>
          <cell r="U410" t="str">
            <v>TELEFONÍA CELULAR</v>
          </cell>
          <cell r="V410" t="str">
            <v>Pre -Reclutamiento</v>
          </cell>
          <cell r="W410" t="str">
            <v>Focus groups</v>
          </cell>
          <cell r="X410" t="str">
            <v>DF</v>
          </cell>
          <cell r="Y410">
            <v>2</v>
          </cell>
          <cell r="AB410">
            <v>2</v>
          </cell>
          <cell r="AG410">
            <v>2</v>
          </cell>
          <cell r="AH410">
            <v>2</v>
          </cell>
          <cell r="AM410">
            <v>39029</v>
          </cell>
          <cell r="AO410">
            <v>39038</v>
          </cell>
          <cell r="AQ410">
            <v>45400</v>
          </cell>
          <cell r="AU410">
            <v>1</v>
          </cell>
        </row>
        <row r="411">
          <cell r="A411">
            <v>407</v>
          </cell>
          <cell r="D411" t="str">
            <v>T</v>
          </cell>
          <cell r="E411">
            <v>10389</v>
          </cell>
          <cell r="F411" t="str">
            <v>proy</v>
          </cell>
          <cell r="G411">
            <v>6</v>
          </cell>
          <cell r="H411">
            <v>38973</v>
          </cell>
          <cell r="I411">
            <v>38975</v>
          </cell>
          <cell r="J411">
            <v>38982</v>
          </cell>
          <cell r="K411" t="str">
            <v>BIG PROMOTION IN-STORE</v>
          </cell>
          <cell r="L411" t="str">
            <v>0012</v>
          </cell>
          <cell r="M411" t="str">
            <v xml:space="preserve"> PROCTER &amp; GAMBLE</v>
          </cell>
          <cell r="N411" t="str">
            <v>RUBEN LEO</v>
          </cell>
          <cell r="O411" t="str">
            <v>MX06A664</v>
          </cell>
          <cell r="P411" t="str">
            <v>BIG executions assessment</v>
          </cell>
          <cell r="Q411" t="str">
            <v>AA</v>
          </cell>
          <cell r="T411" t="str">
            <v>MUL-MUL</v>
          </cell>
          <cell r="U411" t="str">
            <v>VARIOS</v>
          </cell>
          <cell r="V411" t="str">
            <v>Intercept</v>
          </cell>
          <cell r="W411" t="str">
            <v>Papel</v>
          </cell>
          <cell r="X411" t="str">
            <v>DF</v>
          </cell>
          <cell r="Y411">
            <v>6</v>
          </cell>
          <cell r="Z411">
            <v>55</v>
          </cell>
          <cell r="AA411">
            <v>20</v>
          </cell>
          <cell r="AB411">
            <v>31.583333333333332</v>
          </cell>
          <cell r="AC411">
            <v>3.6</v>
          </cell>
          <cell r="AD411">
            <v>400</v>
          </cell>
          <cell r="AG411">
            <v>400</v>
          </cell>
          <cell r="AQ411">
            <v>109355</v>
          </cell>
        </row>
        <row r="412">
          <cell r="A412">
            <v>408</v>
          </cell>
          <cell r="E412">
            <v>10390</v>
          </cell>
          <cell r="F412" t="str">
            <v>Prop</v>
          </cell>
          <cell r="G412">
            <v>1</v>
          </cell>
          <cell r="H412">
            <v>38973</v>
          </cell>
          <cell r="K412" t="str">
            <v>ACN BRAND EQUITY</v>
          </cell>
          <cell r="L412" t="str">
            <v>0089</v>
          </cell>
          <cell r="M412" t="str">
            <v>ACNIELSEN IR NY</v>
          </cell>
          <cell r="N412" t="str">
            <v>SHARON WILSON</v>
          </cell>
          <cell r="Q412" t="str">
            <v>AA</v>
          </cell>
          <cell r="S412" t="str">
            <v>EQUITY</v>
          </cell>
          <cell r="V412" t="str">
            <v>Listado - Base de Datos</v>
          </cell>
          <cell r="W412" t="str">
            <v>Papel</v>
          </cell>
          <cell r="X412" t="str">
            <v>DF</v>
          </cell>
          <cell r="Y412">
            <v>9</v>
          </cell>
          <cell r="Z412">
            <v>50</v>
          </cell>
          <cell r="AB412">
            <v>29.833333333333332</v>
          </cell>
          <cell r="AC412">
            <v>3</v>
          </cell>
          <cell r="AD412">
            <v>140</v>
          </cell>
          <cell r="AG412">
            <v>140</v>
          </cell>
          <cell r="AR412">
            <v>13300</v>
          </cell>
        </row>
        <row r="413">
          <cell r="A413">
            <v>409</v>
          </cell>
          <cell r="D413" t="str">
            <v>C</v>
          </cell>
          <cell r="E413">
            <v>10391</v>
          </cell>
          <cell r="F413" t="str">
            <v>Prop</v>
          </cell>
          <cell r="G413">
            <v>7</v>
          </cell>
          <cell r="H413">
            <v>38973</v>
          </cell>
          <cell r="K413" t="str">
            <v>VIP</v>
          </cell>
          <cell r="L413" t="str">
            <v>0011</v>
          </cell>
          <cell r="M413" t="str">
            <v>GRUPO NACIONAL PROVINCIAL,S.A</v>
          </cell>
          <cell r="N413" t="str">
            <v>JESUS RAMOS</v>
          </cell>
          <cell r="Q413" t="str">
            <v>IP</v>
          </cell>
          <cell r="R413" t="str">
            <v>TBD</v>
          </cell>
          <cell r="T413" t="str">
            <v>SER-BAN</v>
          </cell>
          <cell r="U413" t="str">
            <v>GMM</v>
          </cell>
          <cell r="V413" t="str">
            <v>Telefonico</v>
          </cell>
          <cell r="W413" t="str">
            <v>CATI / In2Form</v>
          </cell>
          <cell r="X413" t="str">
            <v>DF</v>
          </cell>
          <cell r="Y413">
            <v>4</v>
          </cell>
          <cell r="Z413">
            <v>40</v>
          </cell>
          <cell r="AB413">
            <v>20.666666666666668</v>
          </cell>
          <cell r="AD413">
            <v>150</v>
          </cell>
          <cell r="AG413">
            <v>150</v>
          </cell>
          <cell r="AH413">
            <v>175</v>
          </cell>
          <cell r="AQ413">
            <v>35000</v>
          </cell>
          <cell r="AZ413" t="str">
            <v>SE HARA EL PROCESAMIENTO DE 25 ENTREVISTAS</v>
          </cell>
        </row>
        <row r="414">
          <cell r="A414">
            <v>410</v>
          </cell>
          <cell r="D414" t="str">
            <v>C</v>
          </cell>
          <cell r="E414">
            <v>10392</v>
          </cell>
          <cell r="F414" t="str">
            <v>Prop</v>
          </cell>
          <cell r="G414">
            <v>7</v>
          </cell>
          <cell r="H414">
            <v>38974</v>
          </cell>
          <cell r="K414" t="str">
            <v>CALENDARIOS</v>
          </cell>
          <cell r="L414" t="str">
            <v>0103</v>
          </cell>
          <cell r="M414" t="str">
            <v>FUNDACIÓN TELEVISA</v>
          </cell>
          <cell r="N414" t="str">
            <v xml:space="preserve">Ileana Jinich
</v>
          </cell>
          <cell r="Q414" t="str">
            <v>LB</v>
          </cell>
          <cell r="AB414"/>
        </row>
        <row r="415">
          <cell r="A415">
            <v>411</v>
          </cell>
          <cell r="B415">
            <v>1</v>
          </cell>
          <cell r="D415" t="str">
            <v>T</v>
          </cell>
          <cell r="E415">
            <v>10393</v>
          </cell>
          <cell r="F415" t="str">
            <v>Proy</v>
          </cell>
          <cell r="G415">
            <v>7</v>
          </cell>
          <cell r="H415">
            <v>38974</v>
          </cell>
          <cell r="K415" t="str">
            <v>BOLD LOVE</v>
          </cell>
          <cell r="L415" t="str">
            <v>0012</v>
          </cell>
          <cell r="M415" t="str">
            <v xml:space="preserve"> PROCTER &amp; GAMBLE</v>
          </cell>
          <cell r="N415" t="str">
            <v>Maira Salmen</v>
          </cell>
          <cell r="Q415" t="str">
            <v>MJO</v>
          </cell>
          <cell r="R415" t="str">
            <v>TBD</v>
          </cell>
          <cell r="S415" t="str">
            <v>C/I SCREENING</v>
          </cell>
          <cell r="T415" t="str">
            <v>CON-CRO</v>
          </cell>
          <cell r="U415" t="str">
            <v>BOLD</v>
          </cell>
          <cell r="V415" t="str">
            <v>CASA POR CASA</v>
          </cell>
          <cell r="W415" t="str">
            <v>PAPEL</v>
          </cell>
          <cell r="X415" t="str">
            <v>DF</v>
          </cell>
          <cell r="AB415"/>
        </row>
        <row r="416">
          <cell r="A416">
            <v>412</v>
          </cell>
          <cell r="E416">
            <v>10394</v>
          </cell>
          <cell r="F416" t="str">
            <v>Prop</v>
          </cell>
          <cell r="G416">
            <v>1</v>
          </cell>
          <cell r="H416">
            <v>38974</v>
          </cell>
          <cell r="K416" t="str">
            <v>HFS H&amp;S SACHETS MARKET TEST</v>
          </cell>
          <cell r="L416" t="str">
            <v>0012</v>
          </cell>
          <cell r="M416" t="str">
            <v xml:space="preserve"> PROCTER &amp; GAMBLE</v>
          </cell>
          <cell r="N416" t="str">
            <v>ADAN RAMOS</v>
          </cell>
          <cell r="Q416" t="str">
            <v>AA</v>
          </cell>
          <cell r="S416" t="str">
            <v>DISTRIBUTION</v>
          </cell>
          <cell r="T416" t="str">
            <v>CON-CUI</v>
          </cell>
          <cell r="U416" t="str">
            <v>H&amp;S</v>
          </cell>
          <cell r="V416" t="str">
            <v>Casa por Casa</v>
          </cell>
          <cell r="W416" t="str">
            <v>Papel</v>
          </cell>
          <cell r="X416" t="str">
            <v>DF</v>
          </cell>
          <cell r="Y416">
            <v>4</v>
          </cell>
          <cell r="Z416">
            <v>65</v>
          </cell>
          <cell r="AA416">
            <v>50</v>
          </cell>
          <cell r="AB416">
            <v>37.75</v>
          </cell>
          <cell r="AC416">
            <v>2.8</v>
          </cell>
          <cell r="AG416">
            <v>480</v>
          </cell>
          <cell r="AQ416">
            <v>149850</v>
          </cell>
        </row>
        <row r="417">
          <cell r="A417">
            <v>413</v>
          </cell>
          <cell r="E417">
            <v>10395</v>
          </cell>
          <cell r="F417" t="str">
            <v>Prop</v>
          </cell>
          <cell r="G417">
            <v>1</v>
          </cell>
          <cell r="H417">
            <v>38974</v>
          </cell>
          <cell r="K417" t="str">
            <v>FGI's H&amp;S SACHETS</v>
          </cell>
          <cell r="L417" t="str">
            <v>0012</v>
          </cell>
          <cell r="M417" t="str">
            <v xml:space="preserve"> PROCTER &amp; GAMBLE</v>
          </cell>
          <cell r="N417" t="str">
            <v>ADAN RAMOS</v>
          </cell>
          <cell r="Q417" t="str">
            <v>AA</v>
          </cell>
          <cell r="T417" t="str">
            <v>CON-CUI</v>
          </cell>
          <cell r="U417" t="str">
            <v>H&amp;S</v>
          </cell>
          <cell r="V417" t="str">
            <v>Pre -Reclutamiento</v>
          </cell>
          <cell r="W417" t="str">
            <v>Focus groups</v>
          </cell>
          <cell r="X417" t="str">
            <v>DF</v>
          </cell>
          <cell r="AB417"/>
          <cell r="AQ417">
            <v>41132</v>
          </cell>
        </row>
        <row r="418">
          <cell r="A418">
            <v>414</v>
          </cell>
          <cell r="D418" t="str">
            <v>A</v>
          </cell>
          <cell r="E418">
            <v>10396</v>
          </cell>
          <cell r="F418" t="str">
            <v>Proy</v>
          </cell>
          <cell r="G418">
            <v>6</v>
          </cell>
          <cell r="H418">
            <v>38974</v>
          </cell>
          <cell r="I418">
            <v>38975</v>
          </cell>
          <cell r="J418">
            <v>38977</v>
          </cell>
          <cell r="K418" t="str">
            <v>NOW HE</v>
          </cell>
          <cell r="L418" t="str">
            <v>0012</v>
          </cell>
          <cell r="M418" t="str">
            <v xml:space="preserve"> PROCTER &amp; GAMBLE</v>
          </cell>
          <cell r="N418" t="str">
            <v>Monique Arochi</v>
          </cell>
          <cell r="Q418" t="str">
            <v>PG</v>
          </cell>
          <cell r="T418" t="str">
            <v>CON-CUI</v>
          </cell>
          <cell r="U418" t="str">
            <v>VARIOS</v>
          </cell>
          <cell r="W418" t="str">
            <v>Papel</v>
          </cell>
          <cell r="X418" t="str">
            <v>PUEBLA</v>
          </cell>
          <cell r="AB418"/>
          <cell r="AG418">
            <v>260</v>
          </cell>
          <cell r="AI418">
            <v>260</v>
          </cell>
          <cell r="AQ418">
            <v>50960</v>
          </cell>
        </row>
        <row r="419">
          <cell r="A419">
            <v>415</v>
          </cell>
          <cell r="D419" t="str">
            <v>C</v>
          </cell>
          <cell r="E419">
            <v>10397</v>
          </cell>
          <cell r="F419" t="str">
            <v>Proy</v>
          </cell>
          <cell r="G419">
            <v>6</v>
          </cell>
          <cell r="H419">
            <v>38974</v>
          </cell>
          <cell r="I419">
            <v>38981</v>
          </cell>
          <cell r="J419">
            <v>38989</v>
          </cell>
          <cell r="K419" t="str">
            <v>MOTIVATION</v>
          </cell>
          <cell r="L419" t="str">
            <v>0091</v>
          </cell>
          <cell r="M419" t="str">
            <v>HEINEKEN</v>
          </cell>
          <cell r="N419" t="str">
            <v>Meike Dijkstra</v>
          </cell>
          <cell r="Q419" t="str">
            <v>IP</v>
          </cell>
          <cell r="R419" t="str">
            <v>OB</v>
          </cell>
          <cell r="S419" t="str">
            <v>SEGMENTA</v>
          </cell>
          <cell r="T419" t="str">
            <v>CON-BEB</v>
          </cell>
          <cell r="U419" t="str">
            <v>CERVEZA</v>
          </cell>
          <cell r="V419" t="str">
            <v>Casa por Casa</v>
          </cell>
          <cell r="W419" t="str">
            <v>Papel</v>
          </cell>
          <cell r="X419" t="str">
            <v>DF, GDL, MTY</v>
          </cell>
          <cell r="Y419">
            <v>4</v>
          </cell>
          <cell r="Z419">
            <v>75</v>
          </cell>
          <cell r="AA419">
            <v>80</v>
          </cell>
          <cell r="AB419">
            <v>45.916666666666664</v>
          </cell>
          <cell r="AC419">
            <v>5</v>
          </cell>
          <cell r="AG419">
            <v>900</v>
          </cell>
          <cell r="AH419">
            <v>900</v>
          </cell>
          <cell r="AM419">
            <v>39006</v>
          </cell>
          <cell r="AN419">
            <v>39016</v>
          </cell>
          <cell r="AO419">
            <v>39031</v>
          </cell>
          <cell r="AP419">
            <v>39035</v>
          </cell>
          <cell r="AQ419">
            <v>250000</v>
          </cell>
          <cell r="AU419">
            <v>1</v>
          </cell>
          <cell r="AZ419" t="str">
            <v>SE BUSCARAN 120 CONSUMIDORES DE HEINEKEN</v>
          </cell>
        </row>
        <row r="420">
          <cell r="A420">
            <v>416</v>
          </cell>
          <cell r="D420" t="str">
            <v>D</v>
          </cell>
          <cell r="E420">
            <v>10398</v>
          </cell>
          <cell r="F420" t="str">
            <v>Proy</v>
          </cell>
          <cell r="G420">
            <v>6</v>
          </cell>
          <cell r="H420">
            <v>38950</v>
          </cell>
          <cell r="I420">
            <v>38975</v>
          </cell>
          <cell r="J420">
            <v>38995</v>
          </cell>
          <cell r="K420" t="str">
            <v>SPARK II</v>
          </cell>
          <cell r="L420" t="str">
            <v>0026</v>
          </cell>
          <cell r="M420" t="str">
            <v>RESEARCH INTERNATIONAL UK</v>
          </cell>
          <cell r="N420" t="str">
            <v>Mel Portman</v>
          </cell>
          <cell r="Q420" t="str">
            <v>IP</v>
          </cell>
          <cell r="R420" t="str">
            <v>AV</v>
          </cell>
          <cell r="S420" t="str">
            <v>CONCEPT</v>
          </cell>
          <cell r="T420" t="str">
            <v>CON-ALI</v>
          </cell>
          <cell r="U420" t="str">
            <v>CEREAL</v>
          </cell>
          <cell r="V420" t="str">
            <v>Casa por Casa</v>
          </cell>
          <cell r="W420" t="str">
            <v>Papel</v>
          </cell>
          <cell r="X420" t="str">
            <v>DF</v>
          </cell>
          <cell r="Y420">
            <v>8</v>
          </cell>
          <cell r="Z420">
            <v>100</v>
          </cell>
          <cell r="AA420">
            <v>85</v>
          </cell>
          <cell r="AB420">
            <v>61</v>
          </cell>
          <cell r="AC420">
            <v>1.7</v>
          </cell>
          <cell r="AG420">
            <v>462</v>
          </cell>
          <cell r="AH420">
            <v>462</v>
          </cell>
          <cell r="AM420">
            <v>39021</v>
          </cell>
          <cell r="AN420">
            <v>39025</v>
          </cell>
          <cell r="AO420">
            <v>39034</v>
          </cell>
          <cell r="AP420">
            <v>39034</v>
          </cell>
          <cell r="AR420">
            <v>19670</v>
          </cell>
          <cell r="AU420">
            <v>1</v>
          </cell>
          <cell r="AZ420" t="str">
            <v>SE COBRO 520 USD ADICIONALES PARA PAGO DE IMPRESIÓN DE CONCEPTOS</v>
          </cell>
        </row>
        <row r="421">
          <cell r="A421">
            <v>417</v>
          </cell>
          <cell r="D421" t="str">
            <v>F</v>
          </cell>
          <cell r="E421">
            <v>10399</v>
          </cell>
          <cell r="F421" t="str">
            <v>Prop</v>
          </cell>
          <cell r="G421">
            <v>1</v>
          </cell>
          <cell r="H421">
            <v>38975</v>
          </cell>
          <cell r="J421">
            <v>38993</v>
          </cell>
          <cell r="K421" t="str">
            <v>en casa</v>
          </cell>
          <cell r="L421" t="str">
            <v>0088</v>
          </cell>
          <cell r="M421" t="str">
            <v>TIENDAS 3B</v>
          </cell>
          <cell r="N421" t="str">
            <v>Anthony Hatoum</v>
          </cell>
          <cell r="O421" t="str">
            <v>NA</v>
          </cell>
          <cell r="P421" t="str">
            <v>NA</v>
          </cell>
          <cell r="Q421" t="str">
            <v>LC</v>
          </cell>
          <cell r="R421" t="str">
            <v>NA</v>
          </cell>
          <cell r="S421" t="str">
            <v>U&amp;A</v>
          </cell>
          <cell r="T421" t="str">
            <v>CON-ALI</v>
          </cell>
          <cell r="U421" t="str">
            <v>VARIOS</v>
          </cell>
          <cell r="V421" t="str">
            <v>Casa por Casa</v>
          </cell>
          <cell r="W421" t="str">
            <v>Entrevistas en profundidad</v>
          </cell>
          <cell r="X421" t="str">
            <v>DF</v>
          </cell>
          <cell r="AB421"/>
          <cell r="AD421">
            <v>20</v>
          </cell>
          <cell r="AG421">
            <v>20</v>
          </cell>
          <cell r="AH421">
            <v>20</v>
          </cell>
          <cell r="AQ421">
            <v>55000</v>
          </cell>
          <cell r="AZ421" t="str">
            <v>SE DUPLICÓ EL NÚMERO DE ESTUDIO</v>
          </cell>
        </row>
        <row r="422">
          <cell r="A422">
            <v>418</v>
          </cell>
          <cell r="D422" t="str">
            <v>C</v>
          </cell>
          <cell r="E422">
            <v>10400</v>
          </cell>
          <cell r="F422" t="str">
            <v>Proy</v>
          </cell>
          <cell r="G422">
            <v>7</v>
          </cell>
          <cell r="H422">
            <v>38978</v>
          </cell>
          <cell r="I422">
            <v>38979</v>
          </cell>
          <cell r="K422" t="str">
            <v>NESQUIK PREVU</v>
          </cell>
          <cell r="L422" t="str">
            <v>0001</v>
          </cell>
          <cell r="M422" t="str">
            <v>CPW MEXICO, S. DE R.L. DE C.V</v>
          </cell>
          <cell r="N422" t="str">
            <v>ILANE COHEN</v>
          </cell>
          <cell r="Q422" t="str">
            <v>IP</v>
          </cell>
          <cell r="R422" t="str">
            <v>AB</v>
          </cell>
          <cell r="S422" t="str">
            <v>CONCEPT</v>
          </cell>
          <cell r="T422" t="str">
            <v>CON-ALI</v>
          </cell>
          <cell r="U422" t="str">
            <v>CEREAL</v>
          </cell>
          <cell r="V422" t="str">
            <v>Casa por Casa</v>
          </cell>
          <cell r="W422" t="str">
            <v>Papel</v>
          </cell>
          <cell r="X422" t="str">
            <v>DF, MTY, GDL</v>
          </cell>
          <cell r="Y422">
            <v>4</v>
          </cell>
          <cell r="Z422">
            <v>50</v>
          </cell>
          <cell r="AA422">
            <v>55</v>
          </cell>
          <cell r="AB422">
            <v>32.166666666666664</v>
          </cell>
          <cell r="AC422">
            <v>2.9</v>
          </cell>
          <cell r="AD422">
            <v>400</v>
          </cell>
          <cell r="AG422">
            <v>400</v>
          </cell>
          <cell r="AH422">
            <v>400</v>
          </cell>
          <cell r="AM422">
            <v>39004</v>
          </cell>
          <cell r="AO422">
            <v>39022</v>
          </cell>
          <cell r="AR422">
            <v>15450</v>
          </cell>
          <cell r="AZ422" t="str">
            <v>se canceló por cuestiones de prodcuto del cliente</v>
          </cell>
        </row>
        <row r="423">
          <cell r="A423">
            <v>419</v>
          </cell>
          <cell r="B423">
            <v>1</v>
          </cell>
          <cell r="D423" t="str">
            <v>D</v>
          </cell>
          <cell r="E423">
            <v>10401</v>
          </cell>
          <cell r="F423" t="str">
            <v>Prop</v>
          </cell>
          <cell r="G423">
            <v>1</v>
          </cell>
          <cell r="K423" t="str">
            <v>SHADE</v>
          </cell>
          <cell r="L423" t="str">
            <v>0035</v>
          </cell>
          <cell r="M423" t="str">
            <v>TNS NFO</v>
          </cell>
          <cell r="N423" t="str">
            <v>Ray Doherty</v>
          </cell>
          <cell r="Q423" t="str">
            <v>LM</v>
          </cell>
          <cell r="R423" t="str">
            <v>TBD</v>
          </cell>
          <cell r="S423" t="str">
            <v>CONCEPT</v>
          </cell>
          <cell r="T423" t="str">
            <v>CON-CUI</v>
          </cell>
          <cell r="U423" t="str">
            <v>TINTES</v>
          </cell>
          <cell r="V423" t="str">
            <v>Casa por Casa</v>
          </cell>
          <cell r="W423" t="str">
            <v>Papel</v>
          </cell>
          <cell r="X423" t="str">
            <v>DF</v>
          </cell>
          <cell r="Y423">
            <v>2</v>
          </cell>
          <cell r="Z423">
            <v>60</v>
          </cell>
          <cell r="AA423">
            <v>30</v>
          </cell>
          <cell r="AB423">
            <v>31</v>
          </cell>
          <cell r="AG423">
            <v>400</v>
          </cell>
        </row>
        <row r="424">
          <cell r="A424">
            <v>420</v>
          </cell>
          <cell r="B424">
            <v>1</v>
          </cell>
          <cell r="D424" t="str">
            <v>C</v>
          </cell>
          <cell r="E424">
            <v>10402</v>
          </cell>
          <cell r="F424" t="str">
            <v>Proy</v>
          </cell>
          <cell r="G424">
            <v>1</v>
          </cell>
          <cell r="M424"/>
          <cell r="AB424"/>
        </row>
        <row r="425">
          <cell r="A425">
            <v>421</v>
          </cell>
          <cell r="D425" t="str">
            <v>F</v>
          </cell>
          <cell r="E425">
            <v>10403</v>
          </cell>
          <cell r="F425" t="str">
            <v>Proy</v>
          </cell>
          <cell r="G425">
            <v>6</v>
          </cell>
          <cell r="H425">
            <v>38980</v>
          </cell>
          <cell r="I425">
            <v>39346</v>
          </cell>
          <cell r="J425">
            <v>38987</v>
          </cell>
          <cell r="K425" t="str">
            <v xml:space="preserve">LICENCIAS </v>
          </cell>
          <cell r="L425" t="str">
            <v>0055</v>
          </cell>
          <cell r="M425" t="str">
            <v>LEBRIJA RUBIO PUBLICIDAD, S.A</v>
          </cell>
          <cell r="N425" t="str">
            <v>Cecilia Albarran</v>
          </cell>
          <cell r="Q425" t="str">
            <v>PG</v>
          </cell>
          <cell r="T425" t="str">
            <v>CON-BEB</v>
          </cell>
          <cell r="U425" t="str">
            <v>PAÑALES</v>
          </cell>
          <cell r="W425" t="str">
            <v>Focus groups</v>
          </cell>
          <cell r="X425" t="str">
            <v>DF</v>
          </cell>
          <cell r="AB425"/>
          <cell r="AG425">
            <v>2</v>
          </cell>
          <cell r="AH425">
            <v>2</v>
          </cell>
          <cell r="AM425">
            <v>38987</v>
          </cell>
          <cell r="AO425">
            <v>38995</v>
          </cell>
          <cell r="AQ425">
            <v>46000</v>
          </cell>
        </row>
        <row r="426">
          <cell r="A426">
            <v>422</v>
          </cell>
          <cell r="D426" t="str">
            <v>D</v>
          </cell>
          <cell r="E426">
            <v>10404</v>
          </cell>
          <cell r="F426" t="str">
            <v>Proy</v>
          </cell>
          <cell r="G426">
            <v>1</v>
          </cell>
          <cell r="K426" t="str">
            <v>SPLASH</v>
          </cell>
          <cell r="L426" t="str">
            <v>0027</v>
          </cell>
          <cell r="M426" t="str">
            <v>RESEARCH INTERNACIONAL, SA</v>
          </cell>
          <cell r="N426" t="str">
            <v>RENE MARIN</v>
          </cell>
          <cell r="Q426" t="str">
            <v>EV</v>
          </cell>
          <cell r="S426" t="str">
            <v>CONCEPT</v>
          </cell>
          <cell r="T426" t="str">
            <v>CON-ALI</v>
          </cell>
          <cell r="U426" t="str">
            <v>GOMAS DE MASCAR</v>
          </cell>
          <cell r="V426" t="str">
            <v>Intercept</v>
          </cell>
          <cell r="W426" t="str">
            <v>CAPI / PDA</v>
          </cell>
          <cell r="X426" t="str">
            <v>DF</v>
          </cell>
          <cell r="Y426">
            <v>12</v>
          </cell>
          <cell r="Z426">
            <v>65</v>
          </cell>
          <cell r="AA426">
            <v>30</v>
          </cell>
          <cell r="AB426">
            <v>43.083333333333336</v>
          </cell>
          <cell r="AC426">
            <v>3.2</v>
          </cell>
          <cell r="AD426">
            <v>370</v>
          </cell>
          <cell r="AG426">
            <v>370</v>
          </cell>
          <cell r="AH426">
            <v>370</v>
          </cell>
          <cell r="AM426">
            <v>38990</v>
          </cell>
          <cell r="AO426">
            <v>38997</v>
          </cell>
          <cell r="AQ426">
            <v>64010</v>
          </cell>
        </row>
        <row r="427">
          <cell r="A427">
            <v>423</v>
          </cell>
          <cell r="D427" t="str">
            <v>A</v>
          </cell>
          <cell r="E427">
            <v>10405</v>
          </cell>
          <cell r="F427" t="str">
            <v>Proy</v>
          </cell>
          <cell r="G427">
            <v>6</v>
          </cell>
          <cell r="H427">
            <v>38981</v>
          </cell>
          <cell r="I427">
            <v>39347</v>
          </cell>
          <cell r="J427">
            <v>39006</v>
          </cell>
          <cell r="K427" t="str">
            <v xml:space="preserve">HFS  </v>
          </cell>
          <cell r="L427" t="str">
            <v>0012</v>
          </cell>
          <cell r="M427" t="str">
            <v xml:space="preserve"> PROCTER &amp; GAMBLE</v>
          </cell>
          <cell r="N427" t="str">
            <v>Paulina Pulido</v>
          </cell>
          <cell r="Q427" t="str">
            <v>PG</v>
          </cell>
          <cell r="S427" t="str">
            <v>AUDIPROM</v>
          </cell>
          <cell r="T427" t="str">
            <v>CON-CUI</v>
          </cell>
          <cell r="W427" t="str">
            <v>Papel</v>
          </cell>
          <cell r="X427" t="str">
            <v>DF, MTY, GDL</v>
          </cell>
          <cell r="AB427"/>
          <cell r="AG427">
            <v>1330</v>
          </cell>
          <cell r="AH427">
            <v>1330</v>
          </cell>
          <cell r="AM427">
            <v>39051</v>
          </cell>
          <cell r="AO427">
            <v>39056</v>
          </cell>
          <cell r="AQ427">
            <v>72208</v>
          </cell>
        </row>
        <row r="428">
          <cell r="A428">
            <v>424</v>
          </cell>
          <cell r="D428" t="str">
            <v>F</v>
          </cell>
          <cell r="E428">
            <v>10406</v>
          </cell>
          <cell r="F428" t="str">
            <v>Proy</v>
          </cell>
          <cell r="G428">
            <v>6</v>
          </cell>
          <cell r="H428">
            <v>38980</v>
          </cell>
          <cell r="I428">
            <v>38986</v>
          </cell>
          <cell r="K428" t="str">
            <v>PAPELCO</v>
          </cell>
          <cell r="L428" t="str">
            <v>0012</v>
          </cell>
          <cell r="M428" t="str">
            <v xml:space="preserve"> PROCTER &amp; GAMBLE</v>
          </cell>
          <cell r="N428" t="str">
            <v>CARLA OLEA</v>
          </cell>
          <cell r="O428" t="str">
            <v xml:space="preserve">MX06B333 </v>
          </cell>
          <cell r="P428" t="str">
            <v>Toilet Tissue Purchase Drivers</v>
          </cell>
          <cell r="Q428" t="str">
            <v>LB</v>
          </cell>
          <cell r="S428" t="str">
            <v>CONCEPT</v>
          </cell>
          <cell r="T428" t="str">
            <v>CON-HOG</v>
          </cell>
          <cell r="U428" t="str">
            <v>PAPEL DE BAÑO</v>
          </cell>
          <cell r="V428" t="str">
            <v>Intercept</v>
          </cell>
          <cell r="W428" t="str">
            <v>Entrevistas en profundidad</v>
          </cell>
          <cell r="X428" t="str">
            <v>DF</v>
          </cell>
          <cell r="AB428"/>
          <cell r="AM428">
            <v>38992</v>
          </cell>
          <cell r="AN428">
            <v>38992</v>
          </cell>
          <cell r="AO428">
            <v>39001</v>
          </cell>
          <cell r="AP428">
            <v>39001</v>
          </cell>
          <cell r="AQ428">
            <v>45000</v>
          </cell>
          <cell r="AU428">
            <v>1</v>
          </cell>
          <cell r="AX428" t="str">
            <v>SI</v>
          </cell>
        </row>
        <row r="429">
          <cell r="A429">
            <v>425</v>
          </cell>
          <cell r="D429" t="str">
            <v>O</v>
          </cell>
          <cell r="E429">
            <v>10407</v>
          </cell>
          <cell r="F429" t="str">
            <v>Proy</v>
          </cell>
          <cell r="G429">
            <v>6</v>
          </cell>
          <cell r="H429">
            <v>38981</v>
          </cell>
          <cell r="I429">
            <v>38986</v>
          </cell>
          <cell r="K429" t="str">
            <v>LIVING IT WM 2</v>
          </cell>
          <cell r="L429" t="str">
            <v>0012</v>
          </cell>
          <cell r="M429" t="str">
            <v xml:space="preserve"> PROCTER &amp; GAMBLE</v>
          </cell>
          <cell r="N429" t="str">
            <v>CARLA OLEA</v>
          </cell>
          <cell r="O429" t="str">
            <v>MX06B791</v>
          </cell>
          <cell r="P429" t="str">
            <v>IN TOUCH WM EXECUTIVES</v>
          </cell>
          <cell r="Q429" t="str">
            <v>LB</v>
          </cell>
          <cell r="S429" t="str">
            <v>U&amp;A</v>
          </cell>
          <cell r="T429" t="str">
            <v>CON-CUI</v>
          </cell>
          <cell r="U429" t="str">
            <v>VARIOS</v>
          </cell>
          <cell r="W429" t="str">
            <v>Observación participante</v>
          </cell>
          <cell r="X429" t="str">
            <v>DF</v>
          </cell>
          <cell r="AB429"/>
          <cell r="AD429">
            <v>7</v>
          </cell>
          <cell r="AG429">
            <v>7</v>
          </cell>
          <cell r="AH429">
            <v>7</v>
          </cell>
          <cell r="AM429">
            <v>39008</v>
          </cell>
          <cell r="AN429">
            <v>39008</v>
          </cell>
          <cell r="AO429">
            <v>39008</v>
          </cell>
          <cell r="AP429">
            <v>39008</v>
          </cell>
          <cell r="AQ429">
            <v>29500</v>
          </cell>
          <cell r="AU429">
            <v>1</v>
          </cell>
          <cell r="AX429" t="str">
            <v>SI</v>
          </cell>
        </row>
        <row r="430">
          <cell r="A430">
            <v>426</v>
          </cell>
          <cell r="D430" t="str">
            <v>T</v>
          </cell>
          <cell r="E430">
            <v>10408</v>
          </cell>
          <cell r="F430" t="str">
            <v>Prop</v>
          </cell>
          <cell r="G430">
            <v>7</v>
          </cell>
          <cell r="H430">
            <v>38981</v>
          </cell>
          <cell r="K430" t="str">
            <v>TINTATABLAS</v>
          </cell>
          <cell r="L430" t="str">
            <v>0012</v>
          </cell>
          <cell r="M430" t="str">
            <v xml:space="preserve"> PROCTER &amp; GAMBLE</v>
          </cell>
          <cell r="N430" t="str">
            <v>LAURE MAGNOUX</v>
          </cell>
          <cell r="Q430" t="str">
            <v>LB</v>
          </cell>
          <cell r="AB430"/>
        </row>
        <row r="431">
          <cell r="A431">
            <v>427</v>
          </cell>
          <cell r="D431" t="str">
            <v>D</v>
          </cell>
          <cell r="E431">
            <v>10409</v>
          </cell>
          <cell r="F431" t="str">
            <v>Prop</v>
          </cell>
          <cell r="G431">
            <v>7</v>
          </cell>
          <cell r="H431">
            <v>38981</v>
          </cell>
          <cell r="K431" t="str">
            <v>PRESTAMO</v>
          </cell>
          <cell r="L431" t="str">
            <v>0078</v>
          </cell>
          <cell r="M431" t="str">
            <v>INMARK</v>
          </cell>
          <cell r="N431" t="str">
            <v>Manuel López</v>
          </cell>
          <cell r="Q431" t="str">
            <v>IP</v>
          </cell>
          <cell r="R431" t="str">
            <v>TBD</v>
          </cell>
          <cell r="T431" t="str">
            <v>SER-BAN</v>
          </cell>
          <cell r="U431" t="str">
            <v>BANCOS</v>
          </cell>
          <cell r="V431" t="str">
            <v>Intercept</v>
          </cell>
          <cell r="W431" t="str">
            <v>Papel</v>
          </cell>
          <cell r="X431" t="str">
            <v>DF, GDL y MTY</v>
          </cell>
          <cell r="Y431">
            <v>5</v>
          </cell>
          <cell r="Z431">
            <v>47</v>
          </cell>
          <cell r="AA431">
            <v>14</v>
          </cell>
          <cell r="AB431">
            <v>26.45</v>
          </cell>
          <cell r="AC431">
            <v>6</v>
          </cell>
          <cell r="AD431">
            <v>900</v>
          </cell>
          <cell r="AG431">
            <v>900</v>
          </cell>
          <cell r="AH431">
            <v>900</v>
          </cell>
          <cell r="AQ431">
            <v>133400</v>
          </cell>
        </row>
        <row r="432">
          <cell r="A432">
            <v>428</v>
          </cell>
          <cell r="B432">
            <v>1</v>
          </cell>
          <cell r="C432" t="str">
            <v>ES</v>
          </cell>
          <cell r="D432" t="str">
            <v>D</v>
          </cell>
          <cell r="E432">
            <v>10410</v>
          </cell>
          <cell r="F432" t="str">
            <v>Proy</v>
          </cell>
          <cell r="G432">
            <v>6</v>
          </cell>
          <cell r="I432">
            <v>38899</v>
          </cell>
          <cell r="J432">
            <v>38913</v>
          </cell>
          <cell r="K432" t="str">
            <v>INTIMUS</v>
          </cell>
          <cell r="L432" t="str">
            <v>0035</v>
          </cell>
          <cell r="M432" t="str">
            <v>TNS NFO</v>
          </cell>
          <cell r="N432" t="str">
            <v>Ashley Spring</v>
          </cell>
          <cell r="O432" t="str">
            <v>BR121578</v>
          </cell>
          <cell r="P432" t="str">
            <v xml:space="preserve">Fem Care Equity </v>
          </cell>
          <cell r="Q432" t="str">
            <v>LM</v>
          </cell>
          <cell r="R432" t="str">
            <v>OB</v>
          </cell>
          <cell r="S432" t="str">
            <v>EQUITY</v>
          </cell>
          <cell r="T432" t="str">
            <v>CON-FEM</v>
          </cell>
          <cell r="U432" t="str">
            <v>TOALLAS FEM</v>
          </cell>
          <cell r="V432" t="str">
            <v>Casa por Casa</v>
          </cell>
          <cell r="W432" t="str">
            <v>Papel</v>
          </cell>
          <cell r="X432" t="str">
            <v>BR</v>
          </cell>
          <cell r="AB432"/>
          <cell r="AK432">
            <v>800</v>
          </cell>
          <cell r="AL432">
            <v>800</v>
          </cell>
          <cell r="AT432">
            <v>2185</v>
          </cell>
          <cell r="AU432">
            <v>1</v>
          </cell>
        </row>
        <row r="433">
          <cell r="A433">
            <v>429</v>
          </cell>
          <cell r="D433" t="str">
            <v>C</v>
          </cell>
          <cell r="E433">
            <v>10411</v>
          </cell>
          <cell r="F433" t="str">
            <v>Proy</v>
          </cell>
          <cell r="G433">
            <v>6</v>
          </cell>
          <cell r="H433">
            <v>38981</v>
          </cell>
          <cell r="I433">
            <v>39000</v>
          </cell>
          <cell r="J433">
            <v>39020</v>
          </cell>
          <cell r="K433" t="str">
            <v>60-40</v>
          </cell>
          <cell r="L433" t="str">
            <v>0001</v>
          </cell>
          <cell r="M433" t="str">
            <v>CPW MEXICO, S. DE R.L. DE C.V</v>
          </cell>
          <cell r="N433" t="str">
            <v>ILANE COHEN</v>
          </cell>
          <cell r="Q433" t="str">
            <v>IP</v>
          </cell>
          <cell r="R433" t="str">
            <v>AB</v>
          </cell>
          <cell r="S433" t="str">
            <v>C&amp;P</v>
          </cell>
          <cell r="T433" t="str">
            <v>CON-ALI</v>
          </cell>
          <cell r="U433" t="str">
            <v>CEREAL</v>
          </cell>
          <cell r="V433" t="str">
            <v>Casa por Casa</v>
          </cell>
          <cell r="W433" t="str">
            <v>Papel</v>
          </cell>
          <cell r="X433" t="str">
            <v>SAO PAULO</v>
          </cell>
          <cell r="Y433">
            <v>5</v>
          </cell>
          <cell r="Z433">
            <v>60</v>
          </cell>
          <cell r="AA433">
            <v>75</v>
          </cell>
          <cell r="AB433">
            <v>40</v>
          </cell>
          <cell r="AD433">
            <v>300</v>
          </cell>
          <cell r="AE433">
            <v>200</v>
          </cell>
          <cell r="AG433">
            <v>500</v>
          </cell>
          <cell r="AK433">
            <v>500</v>
          </cell>
          <cell r="AM433">
            <v>39065</v>
          </cell>
          <cell r="AN433">
            <v>39062</v>
          </cell>
          <cell r="AO433">
            <v>39092</v>
          </cell>
          <cell r="AP433">
            <v>39090</v>
          </cell>
          <cell r="AR433">
            <v>34100</v>
          </cell>
          <cell r="AU433">
            <v>1</v>
          </cell>
        </row>
        <row r="434">
          <cell r="A434">
            <v>430</v>
          </cell>
          <cell r="D434" t="str">
            <v>F</v>
          </cell>
          <cell r="E434">
            <v>10412</v>
          </cell>
          <cell r="F434" t="str">
            <v>Proy</v>
          </cell>
          <cell r="G434">
            <v>6</v>
          </cell>
          <cell r="H434">
            <v>38975</v>
          </cell>
          <cell r="I434">
            <v>38981</v>
          </cell>
          <cell r="J434">
            <v>38992</v>
          </cell>
          <cell r="K434" t="str">
            <v>EN CASA</v>
          </cell>
          <cell r="L434" t="str">
            <v>0088</v>
          </cell>
          <cell r="M434" t="str">
            <v>TIENDAS 3B</v>
          </cell>
          <cell r="N434" t="str">
            <v>Nicollas Montecci</v>
          </cell>
          <cell r="O434" t="str">
            <v>NA</v>
          </cell>
          <cell r="P434" t="str">
            <v>NA</v>
          </cell>
          <cell r="Q434" t="str">
            <v>LC</v>
          </cell>
          <cell r="R434" t="str">
            <v>NA</v>
          </cell>
          <cell r="S434" t="str">
            <v>U&amp;A</v>
          </cell>
          <cell r="T434" t="str">
            <v>CON-ALI</v>
          </cell>
          <cell r="U434" t="str">
            <v>VARIOS</v>
          </cell>
          <cell r="V434" t="str">
            <v>Casa por Casa</v>
          </cell>
          <cell r="W434" t="str">
            <v>Entrevistas en profundidad</v>
          </cell>
          <cell r="X434" t="str">
            <v>DF</v>
          </cell>
          <cell r="AB434"/>
          <cell r="AD434">
            <v>20</v>
          </cell>
          <cell r="AG434">
            <v>20</v>
          </cell>
          <cell r="AH434">
            <v>20</v>
          </cell>
          <cell r="AM434">
            <v>38996</v>
          </cell>
          <cell r="AN434">
            <v>38996</v>
          </cell>
          <cell r="AO434">
            <v>39006</v>
          </cell>
          <cell r="AQ434">
            <v>55000</v>
          </cell>
          <cell r="AU434">
            <v>1</v>
          </cell>
        </row>
        <row r="435">
          <cell r="A435">
            <v>431</v>
          </cell>
          <cell r="E435">
            <v>10413</v>
          </cell>
          <cell r="F435" t="str">
            <v>Prop</v>
          </cell>
          <cell r="G435">
            <v>7</v>
          </cell>
          <cell r="H435">
            <v>40047</v>
          </cell>
          <cell r="K435" t="str">
            <v>BENAVIDES</v>
          </cell>
          <cell r="L435" t="str">
            <v>0012</v>
          </cell>
          <cell r="M435" t="str">
            <v xml:space="preserve"> PROCTER &amp; GAMBLE</v>
          </cell>
          <cell r="N435" t="str">
            <v>CHRISTIANE RIZK</v>
          </cell>
          <cell r="Q435" t="str">
            <v>LB</v>
          </cell>
          <cell r="AB435"/>
        </row>
        <row r="436">
          <cell r="A436">
            <v>432</v>
          </cell>
          <cell r="D436" t="str">
            <v>A</v>
          </cell>
          <cell r="E436">
            <v>10414</v>
          </cell>
          <cell r="F436" t="str">
            <v>Proy</v>
          </cell>
          <cell r="G436">
            <v>6</v>
          </cell>
          <cell r="H436">
            <v>38981</v>
          </cell>
          <cell r="I436">
            <v>39002</v>
          </cell>
          <cell r="J436">
            <v>38999</v>
          </cell>
          <cell r="K436" t="str">
            <v>CONCURSOS OLD SPICE</v>
          </cell>
          <cell r="L436" t="str">
            <v>0012</v>
          </cell>
          <cell r="M436" t="str">
            <v xml:space="preserve"> PROCTER &amp; GAMBLE</v>
          </cell>
          <cell r="N436" t="str">
            <v>Luz María Suárez</v>
          </cell>
          <cell r="Q436" t="str">
            <v>PG</v>
          </cell>
          <cell r="S436" t="str">
            <v>AUDIPROM</v>
          </cell>
          <cell r="T436" t="str">
            <v>CON-CUI</v>
          </cell>
          <cell r="U436" t="str">
            <v>DEDSODORANTES</v>
          </cell>
          <cell r="W436" t="str">
            <v>Papel</v>
          </cell>
          <cell r="X436" t="str">
            <v>DF, MTY, GDL</v>
          </cell>
          <cell r="AB436"/>
          <cell r="AG436">
            <v>20</v>
          </cell>
          <cell r="AH436">
            <v>20</v>
          </cell>
          <cell r="AM436">
            <v>39013</v>
          </cell>
          <cell r="AO436">
            <v>39017</v>
          </cell>
          <cell r="AQ436">
            <v>54524</v>
          </cell>
        </row>
        <row r="437">
          <cell r="A437">
            <v>433</v>
          </cell>
          <cell r="D437" t="str">
            <v>A</v>
          </cell>
          <cell r="E437">
            <v>10415</v>
          </cell>
          <cell r="F437" t="str">
            <v>Proy</v>
          </cell>
          <cell r="G437">
            <v>6</v>
          </cell>
          <cell r="H437">
            <v>38982</v>
          </cell>
          <cell r="I437">
            <v>38985</v>
          </cell>
          <cell r="J437">
            <v>38994</v>
          </cell>
          <cell r="K437" t="str">
            <v>APDO-ORAL</v>
          </cell>
          <cell r="L437" t="str">
            <v>0012</v>
          </cell>
          <cell r="M437" t="str">
            <v xml:space="preserve"> PROCTER &amp; GAMBLE</v>
          </cell>
          <cell r="N437" t="str">
            <v>Arturo García</v>
          </cell>
          <cell r="Q437" t="str">
            <v>PG</v>
          </cell>
          <cell r="S437" t="str">
            <v>AUDIPROM</v>
          </cell>
          <cell r="T437" t="str">
            <v>CON-CUI</v>
          </cell>
          <cell r="U437" t="str">
            <v>VARIOS</v>
          </cell>
          <cell r="W437" t="str">
            <v>Papel</v>
          </cell>
          <cell r="X437" t="str">
            <v>DF,MTY,GDL,TIJ,HER,VER,PUE,MER,GTO</v>
          </cell>
          <cell r="AB437"/>
          <cell r="AG437">
            <v>486</v>
          </cell>
          <cell r="AH437">
            <v>342</v>
          </cell>
          <cell r="AI437">
            <v>144</v>
          </cell>
          <cell r="AM437">
            <v>39051</v>
          </cell>
          <cell r="AO437">
            <v>39056</v>
          </cell>
          <cell r="AQ437">
            <v>88137</v>
          </cell>
        </row>
        <row r="438">
          <cell r="A438">
            <v>434</v>
          </cell>
          <cell r="D438" t="str">
            <v>C</v>
          </cell>
          <cell r="E438">
            <v>10416</v>
          </cell>
          <cell r="F438" t="str">
            <v>Prop</v>
          </cell>
          <cell r="G438">
            <v>7</v>
          </cell>
          <cell r="H438">
            <v>38982</v>
          </cell>
          <cell r="K438" t="str">
            <v>WHOP_VW</v>
          </cell>
          <cell r="L438" t="str">
            <v>0003</v>
          </cell>
          <cell r="M438" t="str">
            <v>BURGER KING CORPORATION</v>
          </cell>
          <cell r="N438" t="str">
            <v>Paula Ruíz</v>
          </cell>
          <cell r="O438" t="str">
            <v>NA</v>
          </cell>
          <cell r="P438" t="str">
            <v>NA</v>
          </cell>
          <cell r="Q438" t="str">
            <v>LE</v>
          </cell>
          <cell r="R438" t="str">
            <v>TBD</v>
          </cell>
          <cell r="S438" t="str">
            <v>CONCEPT</v>
          </cell>
          <cell r="T438" t="str">
            <v>CON-ALI</v>
          </cell>
          <cell r="U438" t="str">
            <v>Whopper_Van Westendorp</v>
          </cell>
          <cell r="V438" t="str">
            <v>Intercept</v>
          </cell>
          <cell r="W438" t="str">
            <v>CAWI / Web</v>
          </cell>
          <cell r="X438" t="str">
            <v>DF / GDL</v>
          </cell>
          <cell r="AB438"/>
          <cell r="AZ438" t="str">
            <v>cancelado porque encontraron que ya tenían esta info disponible de otro estudio</v>
          </cell>
        </row>
        <row r="439">
          <cell r="A439">
            <v>435</v>
          </cell>
          <cell r="D439" t="str">
            <v>D</v>
          </cell>
          <cell r="E439">
            <v>10417</v>
          </cell>
          <cell r="F439" t="str">
            <v>Proy</v>
          </cell>
          <cell r="G439">
            <v>6</v>
          </cell>
          <cell r="H439">
            <v>38985</v>
          </cell>
          <cell r="I439">
            <v>38993</v>
          </cell>
          <cell r="J439">
            <v>39001</v>
          </cell>
          <cell r="K439" t="str">
            <v>APOLLO IV</v>
          </cell>
          <cell r="L439" t="str">
            <v>0026</v>
          </cell>
          <cell r="M439" t="str">
            <v>RESEARCH INTERNATIONAL UK</v>
          </cell>
          <cell r="N439" t="str">
            <v>Lucy Stevens</v>
          </cell>
          <cell r="O439" t="str">
            <v>NA</v>
          </cell>
          <cell r="P439" t="str">
            <v>NA</v>
          </cell>
          <cell r="Q439" t="str">
            <v>IP</v>
          </cell>
          <cell r="R439" t="str">
            <v>AV</v>
          </cell>
          <cell r="S439" t="str">
            <v>CONCEPT</v>
          </cell>
          <cell r="T439" t="str">
            <v>CON-ALI</v>
          </cell>
          <cell r="U439" t="str">
            <v>CEREAL</v>
          </cell>
          <cell r="V439" t="str">
            <v>Casa por Casa</v>
          </cell>
          <cell r="W439" t="str">
            <v>Papel</v>
          </cell>
          <cell r="X439" t="str">
            <v>DF, GDL, MTY</v>
          </cell>
          <cell r="Y439">
            <v>5</v>
          </cell>
          <cell r="Z439">
            <v>120</v>
          </cell>
          <cell r="AA439">
            <v>70</v>
          </cell>
          <cell r="AB439">
            <v>64.333333333333329</v>
          </cell>
          <cell r="AD439">
            <v>431</v>
          </cell>
          <cell r="AG439">
            <v>431</v>
          </cell>
          <cell r="AH439">
            <v>431</v>
          </cell>
          <cell r="AM439">
            <v>39025</v>
          </cell>
          <cell r="AN439">
            <v>39032</v>
          </cell>
          <cell r="AO439">
            <v>39036</v>
          </cell>
          <cell r="AP439">
            <v>39036</v>
          </cell>
          <cell r="AR439">
            <v>20020</v>
          </cell>
          <cell r="AU439">
            <v>1</v>
          </cell>
        </row>
        <row r="440">
          <cell r="A440">
            <v>436</v>
          </cell>
          <cell r="B440">
            <v>1</v>
          </cell>
          <cell r="D440" t="str">
            <v>C</v>
          </cell>
          <cell r="E440">
            <v>10418</v>
          </cell>
          <cell r="F440" t="str">
            <v>Proy</v>
          </cell>
          <cell r="G440">
            <v>7</v>
          </cell>
          <cell r="H440">
            <v>38986</v>
          </cell>
          <cell r="K440" t="str">
            <v>VERSACE</v>
          </cell>
          <cell r="L440" t="str">
            <v>0015</v>
          </cell>
          <cell r="M440" t="str">
            <v>CORPORATIVO PROCTER &amp; GAMBLE,</v>
          </cell>
          <cell r="N440" t="str">
            <v>Andrea Bracho</v>
          </cell>
          <cell r="O440" t="str">
            <v>TBD</v>
          </cell>
          <cell r="P440" t="str">
            <v>TBD</v>
          </cell>
          <cell r="Q440" t="str">
            <v>MJO</v>
          </cell>
          <cell r="R440" t="str">
            <v>TBD</v>
          </cell>
          <cell r="S440" t="str">
            <v>CONCEPT</v>
          </cell>
          <cell r="T440" t="str">
            <v>CON-CRO</v>
          </cell>
          <cell r="U440" t="str">
            <v>Detergente</v>
          </cell>
          <cell r="V440" t="str">
            <v>Casa por Casa</v>
          </cell>
          <cell r="W440" t="str">
            <v>Papel</v>
          </cell>
          <cell r="X440" t="str">
            <v>DF</v>
          </cell>
          <cell r="Y440">
            <v>3</v>
          </cell>
          <cell r="Z440">
            <v>115</v>
          </cell>
          <cell r="AB440">
            <v>50.916666666666664</v>
          </cell>
          <cell r="AD440">
            <v>600</v>
          </cell>
          <cell r="AG440">
            <v>600</v>
          </cell>
          <cell r="AH440">
            <v>600</v>
          </cell>
          <cell r="AQ440">
            <v>133800</v>
          </cell>
        </row>
        <row r="441">
          <cell r="A441">
            <v>437</v>
          </cell>
          <cell r="D441" t="str">
            <v>T</v>
          </cell>
          <cell r="E441">
            <v>10419</v>
          </cell>
          <cell r="F441" t="str">
            <v>Prop</v>
          </cell>
          <cell r="G441">
            <v>7</v>
          </cell>
          <cell r="H441">
            <v>38986</v>
          </cell>
          <cell r="K441" t="str">
            <v>VIRTUAL</v>
          </cell>
          <cell r="L441" t="str">
            <v>0012</v>
          </cell>
          <cell r="M441" t="str">
            <v xml:space="preserve"> PROCTER &amp; GAMBLE</v>
          </cell>
          <cell r="N441" t="str">
            <v>CARLA OLEA</v>
          </cell>
          <cell r="Q441" t="str">
            <v>LB</v>
          </cell>
          <cell r="AB441"/>
        </row>
        <row r="442">
          <cell r="A442">
            <v>438</v>
          </cell>
          <cell r="E442">
            <v>10420</v>
          </cell>
          <cell r="F442" t="str">
            <v>Prop</v>
          </cell>
          <cell r="G442">
            <v>1</v>
          </cell>
          <cell r="H442">
            <v>38986</v>
          </cell>
          <cell r="K442" t="str">
            <v>ON-LINE BANK TRACKING</v>
          </cell>
          <cell r="L442" t="str">
            <v>0104</v>
          </cell>
          <cell r="M442" t="str">
            <v>GAZELLE GLOBAL (NY)</v>
          </cell>
          <cell r="N442" t="str">
            <v>INDIANA ORTIZ</v>
          </cell>
          <cell r="O442" t="str">
            <v>NA</v>
          </cell>
          <cell r="P442" t="str">
            <v>NA</v>
          </cell>
          <cell r="Q442" t="str">
            <v>AA</v>
          </cell>
          <cell r="R442" t="str">
            <v>TBD</v>
          </cell>
          <cell r="S442" t="str">
            <v>U&amp;A</v>
          </cell>
          <cell r="T442" t="str">
            <v>SER-BAN</v>
          </cell>
          <cell r="U442" t="str">
            <v>CUENTAS BANCARIAS</v>
          </cell>
          <cell r="V442" t="str">
            <v>Intercept</v>
          </cell>
          <cell r="W442" t="str">
            <v>CAWI / Web</v>
          </cell>
          <cell r="X442" t="str">
            <v>DF, GDL, MTY</v>
          </cell>
          <cell r="Y442">
            <v>3</v>
          </cell>
          <cell r="Z442">
            <v>65</v>
          </cell>
          <cell r="AA442">
            <v>40</v>
          </cell>
          <cell r="AB442">
            <v>35.416666666666664</v>
          </cell>
          <cell r="AC442">
            <v>4</v>
          </cell>
          <cell r="AD442">
            <v>300</v>
          </cell>
          <cell r="AG442">
            <v>300</v>
          </cell>
          <cell r="AQ442">
            <v>89538</v>
          </cell>
          <cell r="AR442">
            <v>8349</v>
          </cell>
        </row>
        <row r="443">
          <cell r="A443">
            <v>439</v>
          </cell>
          <cell r="D443" t="str">
            <v>T</v>
          </cell>
          <cell r="E443">
            <v>10421</v>
          </cell>
          <cell r="F443" t="str">
            <v>Prop</v>
          </cell>
          <cell r="G443">
            <v>7</v>
          </cell>
          <cell r="H443">
            <v>38987</v>
          </cell>
          <cell r="K443" t="str">
            <v>SAMPLEO REV</v>
          </cell>
          <cell r="L443" t="str">
            <v>0012</v>
          </cell>
          <cell r="M443" t="str">
            <v xml:space="preserve"> PROCTER &amp; GAMBLE</v>
          </cell>
          <cell r="N443" t="str">
            <v>ALBERTO MENA</v>
          </cell>
          <cell r="O443" t="str">
            <v>TBD</v>
          </cell>
          <cell r="P443" t="str">
            <v>TBD</v>
          </cell>
          <cell r="Q443" t="str">
            <v>LE</v>
          </cell>
          <cell r="R443" t="str">
            <v>TBD</v>
          </cell>
          <cell r="S443" t="str">
            <v>PSE</v>
          </cell>
          <cell r="V443" t="str">
            <v>Casa por Casa</v>
          </cell>
          <cell r="W443" t="str">
            <v>Papel</v>
          </cell>
          <cell r="X443" t="str">
            <v>DF</v>
          </cell>
          <cell r="AB443"/>
        </row>
        <row r="444">
          <cell r="A444">
            <v>440</v>
          </cell>
          <cell r="B444">
            <v>1</v>
          </cell>
          <cell r="D444" t="str">
            <v>C</v>
          </cell>
          <cell r="E444">
            <v>10422</v>
          </cell>
          <cell r="F444" t="str">
            <v>Proy</v>
          </cell>
          <cell r="G444">
            <v>6</v>
          </cell>
          <cell r="H444">
            <v>38974</v>
          </cell>
          <cell r="I444">
            <v>38989</v>
          </cell>
          <cell r="J444">
            <v>38995</v>
          </cell>
          <cell r="K444" t="str">
            <v>MYSTERY NEXT</v>
          </cell>
          <cell r="L444" t="str">
            <v>0012</v>
          </cell>
          <cell r="M444" t="str">
            <v xml:space="preserve"> PROCTER &amp; GAMBLE</v>
          </cell>
          <cell r="N444" t="str">
            <v>Jeanine Kenigstein</v>
          </cell>
          <cell r="O444" t="str">
            <v>MX06B427</v>
          </cell>
          <cell r="P444" t="str">
            <v>MYSTERY ROUND 2</v>
          </cell>
          <cell r="Q444" t="str">
            <v>LM</v>
          </cell>
          <cell r="R444" t="str">
            <v>AB</v>
          </cell>
          <cell r="S444" t="str">
            <v>CONCEPT</v>
          </cell>
          <cell r="T444" t="str">
            <v>CON-FEM</v>
          </cell>
          <cell r="U444" t="str">
            <v>TOALLAS FEMENINAS</v>
          </cell>
          <cell r="V444" t="str">
            <v>Intercept</v>
          </cell>
          <cell r="W444" t="str">
            <v>CAWI / Web</v>
          </cell>
          <cell r="X444" t="str">
            <v>DF</v>
          </cell>
          <cell r="AB444"/>
          <cell r="AD444">
            <v>1200</v>
          </cell>
          <cell r="AG444">
            <v>1200</v>
          </cell>
          <cell r="AQ444">
            <v>368292</v>
          </cell>
          <cell r="AU444">
            <v>1</v>
          </cell>
        </row>
        <row r="445">
          <cell r="A445">
            <v>441</v>
          </cell>
          <cell r="D445" t="str">
            <v>T</v>
          </cell>
          <cell r="E445">
            <v>10423</v>
          </cell>
          <cell r="F445" t="str">
            <v>Prop</v>
          </cell>
          <cell r="G445">
            <v>1</v>
          </cell>
          <cell r="H445">
            <v>38982</v>
          </cell>
          <cell r="K445" t="str">
            <v>CCM PRICE TRACKER</v>
          </cell>
          <cell r="L445" t="str">
            <v>0095</v>
          </cell>
          <cell r="M445" t="str">
            <v>CERVECERIA CUAUHTEMOC MOCTEZUMA</v>
          </cell>
          <cell r="N445" t="str">
            <v>FERNANDO CAMACHO CORTEZ</v>
          </cell>
          <cell r="O445" t="str">
            <v>NA</v>
          </cell>
          <cell r="P445" t="str">
            <v>NA</v>
          </cell>
          <cell r="Q445" t="str">
            <v>AA</v>
          </cell>
          <cell r="R445" t="str">
            <v>TBD</v>
          </cell>
          <cell r="T445" t="str">
            <v>CON-BEB</v>
          </cell>
          <cell r="U445" t="str">
            <v>CERVEZA</v>
          </cell>
          <cell r="W445" t="str">
            <v>CAPI / PDA</v>
          </cell>
          <cell r="X445" t="str">
            <v>DF, CUERN, TOLUCA, ACAPULCO</v>
          </cell>
          <cell r="Y445">
            <v>0</v>
          </cell>
          <cell r="Z445">
            <v>50</v>
          </cell>
          <cell r="AB445">
            <v>20.833333333333332</v>
          </cell>
          <cell r="AC445">
            <v>11</v>
          </cell>
          <cell r="AD445">
            <v>41600</v>
          </cell>
          <cell r="AG445">
            <v>41600</v>
          </cell>
          <cell r="AH445">
            <v>33800</v>
          </cell>
          <cell r="AJ445">
            <v>7800</v>
          </cell>
          <cell r="AQ445">
            <v>2495533.5815993855</v>
          </cell>
        </row>
        <row r="446">
          <cell r="A446">
            <v>442</v>
          </cell>
          <cell r="E446">
            <v>10424</v>
          </cell>
          <cell r="F446" t="str">
            <v>Prop</v>
          </cell>
          <cell r="G446">
            <v>7</v>
          </cell>
          <cell r="H446">
            <v>38988</v>
          </cell>
          <cell r="K446" t="str">
            <v xml:space="preserve">CENSO </v>
          </cell>
          <cell r="L446" t="str">
            <v>0008</v>
          </cell>
          <cell r="M446" t="str">
            <v>CASTROL DE MEXICO, S.A. DE C.</v>
          </cell>
          <cell r="N446" t="str">
            <v>GABRIELA VÁSQUEZ</v>
          </cell>
          <cell r="Q446" t="str">
            <v>LB</v>
          </cell>
          <cell r="AB446"/>
        </row>
        <row r="447">
          <cell r="A447">
            <v>443</v>
          </cell>
          <cell r="E447">
            <v>10425</v>
          </cell>
          <cell r="F447" t="str">
            <v>Prop</v>
          </cell>
          <cell r="G447">
            <v>7</v>
          </cell>
          <cell r="H447">
            <v>38988</v>
          </cell>
          <cell r="K447" t="str">
            <v>APAPACHO EFFECTIVENESS</v>
          </cell>
          <cell r="L447" t="str">
            <v>0012</v>
          </cell>
          <cell r="M447" t="str">
            <v xml:space="preserve"> PROCTER &amp; GAMBLE</v>
          </cell>
          <cell r="N447" t="str">
            <v>Bernardo Ortiz Vlasich</v>
          </cell>
          <cell r="O447" t="str">
            <v>NA</v>
          </cell>
          <cell r="Q447" t="str">
            <v>LE</v>
          </cell>
          <cell r="S447" t="str">
            <v>PSE</v>
          </cell>
          <cell r="AB447"/>
          <cell r="AZ447" t="str">
            <v>Cancelado por problemas internos de P&amp;G para generar la PO</v>
          </cell>
        </row>
        <row r="448">
          <cell r="A448">
            <v>444</v>
          </cell>
          <cell r="E448">
            <v>10426</v>
          </cell>
          <cell r="F448" t="str">
            <v>Proy</v>
          </cell>
          <cell r="G448">
            <v>7</v>
          </cell>
          <cell r="H448">
            <v>38988</v>
          </cell>
          <cell r="I448">
            <v>38992</v>
          </cell>
          <cell r="J448">
            <v>39008</v>
          </cell>
          <cell r="K448" t="str">
            <v>OLD EFFECTIVENESS</v>
          </cell>
          <cell r="L448" t="str">
            <v>0012</v>
          </cell>
          <cell r="M448" t="str">
            <v xml:space="preserve"> PROCTER &amp; GAMBLE</v>
          </cell>
          <cell r="N448" t="str">
            <v>Bernardo Ortiz Vlasich</v>
          </cell>
          <cell r="O448" t="str">
            <v>NA</v>
          </cell>
          <cell r="Q448" t="str">
            <v>LE</v>
          </cell>
          <cell r="R448" t="str">
            <v>GC</v>
          </cell>
          <cell r="S448" t="str">
            <v>PSE</v>
          </cell>
          <cell r="T448" t="str">
            <v>CON-CUI</v>
          </cell>
          <cell r="U448" t="str">
            <v>DESODORANTE</v>
          </cell>
          <cell r="V448" t="str">
            <v>Intercept</v>
          </cell>
          <cell r="W448" t="str">
            <v>Papel</v>
          </cell>
          <cell r="X448" t="str">
            <v>DF</v>
          </cell>
          <cell r="AB448"/>
          <cell r="AD448">
            <v>350</v>
          </cell>
          <cell r="AE448">
            <v>120</v>
          </cell>
          <cell r="AG448">
            <v>470</v>
          </cell>
          <cell r="AQ448">
            <v>95100</v>
          </cell>
          <cell r="AU448">
            <v>1</v>
          </cell>
          <cell r="AZ448" t="str">
            <v>HOY LUNES llegó la PO y para que el campo sirva hay que levantarlo a la brevedad</v>
          </cell>
        </row>
        <row r="449">
          <cell r="A449">
            <v>445</v>
          </cell>
          <cell r="B449">
            <v>1</v>
          </cell>
          <cell r="D449" t="str">
            <v>C</v>
          </cell>
          <cell r="E449">
            <v>10427</v>
          </cell>
          <cell r="F449" t="str">
            <v>Prop</v>
          </cell>
          <cell r="K449" t="str">
            <v>SMOOTH</v>
          </cell>
          <cell r="L449" t="str">
            <v>0012</v>
          </cell>
          <cell r="M449" t="str">
            <v xml:space="preserve"> PROCTER &amp; GAMBLE</v>
          </cell>
          <cell r="N449" t="str">
            <v>Miguel A. Maduro</v>
          </cell>
          <cell r="O449" t="str">
            <v>TBD</v>
          </cell>
          <cell r="P449" t="str">
            <v>TBD</v>
          </cell>
          <cell r="Q449" t="str">
            <v>LM</v>
          </cell>
          <cell r="R449" t="str">
            <v>TBD</v>
          </cell>
          <cell r="S449" t="str">
            <v>C/I SCREENING</v>
          </cell>
          <cell r="T449" t="str">
            <v>CON-CUI</v>
          </cell>
          <cell r="U449" t="str">
            <v>RASTRILLOS</v>
          </cell>
          <cell r="V449" t="str">
            <v>Casa por Casa</v>
          </cell>
          <cell r="W449" t="str">
            <v>Papel</v>
          </cell>
          <cell r="X449" t="str">
            <v>DF</v>
          </cell>
          <cell r="AB449"/>
          <cell r="AG449">
            <v>375</v>
          </cell>
        </row>
        <row r="450">
          <cell r="A450">
            <v>446</v>
          </cell>
          <cell r="D450" t="str">
            <v>D</v>
          </cell>
          <cell r="E450">
            <v>10428</v>
          </cell>
          <cell r="F450" t="str">
            <v>Proy</v>
          </cell>
          <cell r="G450">
            <v>6</v>
          </cell>
          <cell r="H450">
            <v>38989</v>
          </cell>
          <cell r="I450">
            <v>38996</v>
          </cell>
          <cell r="J450">
            <v>39010</v>
          </cell>
          <cell r="K450" t="str">
            <v>ACN CATEGORY RELEVANCE</v>
          </cell>
          <cell r="L450" t="str">
            <v>0089</v>
          </cell>
          <cell r="M450" t="str">
            <v>ACNIELSEN IR NY</v>
          </cell>
          <cell r="N450" t="str">
            <v>SHARON WILSON</v>
          </cell>
          <cell r="O450" t="str">
            <v>NA</v>
          </cell>
          <cell r="P450" t="str">
            <v>NA</v>
          </cell>
          <cell r="Q450" t="str">
            <v>AA</v>
          </cell>
          <cell r="R450" t="str">
            <v>TBD</v>
          </cell>
          <cell r="T450" t="str">
            <v>MUL-MUL</v>
          </cell>
          <cell r="U450" t="str">
            <v>VARIOS</v>
          </cell>
          <cell r="V450" t="str">
            <v>Intercept</v>
          </cell>
          <cell r="W450" t="str">
            <v>CAWI / Web</v>
          </cell>
          <cell r="X450" t="str">
            <v>DF</v>
          </cell>
          <cell r="Z450">
            <v>70</v>
          </cell>
          <cell r="AB450">
            <v>29.166666666666668</v>
          </cell>
          <cell r="AD450">
            <v>400</v>
          </cell>
          <cell r="AG450">
            <v>400</v>
          </cell>
          <cell r="AH450">
            <v>400</v>
          </cell>
          <cell r="AM450">
            <v>39015</v>
          </cell>
          <cell r="AN450">
            <v>39015</v>
          </cell>
          <cell r="AO450">
            <v>39016</v>
          </cell>
          <cell r="AP450">
            <v>39016</v>
          </cell>
          <cell r="AR450">
            <v>2100</v>
          </cell>
        </row>
        <row r="451">
          <cell r="A451">
            <v>447</v>
          </cell>
          <cell r="D451" t="str">
            <v>C</v>
          </cell>
          <cell r="E451">
            <v>10429</v>
          </cell>
          <cell r="F451" t="str">
            <v>Prop</v>
          </cell>
          <cell r="G451">
            <v>7</v>
          </cell>
          <cell r="H451">
            <v>38989</v>
          </cell>
          <cell r="K451" t="str">
            <v>SANDWICH</v>
          </cell>
          <cell r="L451" t="str">
            <v>0080</v>
          </cell>
          <cell r="M451" t="str">
            <v>KRAFT FOODS MEXICO</v>
          </cell>
          <cell r="N451" t="str">
            <v>LETICIA CHÁRRAGA</v>
          </cell>
          <cell r="P451" t="str">
            <v>RITZ SANDWICH C&amp;P TEST</v>
          </cell>
          <cell r="Q451" t="str">
            <v>IP</v>
          </cell>
          <cell r="R451" t="str">
            <v>TBD</v>
          </cell>
          <cell r="S451" t="str">
            <v>C&amp;P</v>
          </cell>
          <cell r="T451" t="str">
            <v>CON-ALI</v>
          </cell>
          <cell r="U451" t="str">
            <v>GALLETAS</v>
          </cell>
          <cell r="AB451"/>
          <cell r="AQ451">
            <v>128550</v>
          </cell>
        </row>
        <row r="452">
          <cell r="A452">
            <v>448</v>
          </cell>
          <cell r="D452" t="str">
            <v>F</v>
          </cell>
          <cell r="E452">
            <v>10430</v>
          </cell>
          <cell r="F452" t="str">
            <v>Proy</v>
          </cell>
          <cell r="G452">
            <v>6</v>
          </cell>
          <cell r="H452">
            <v>38992</v>
          </cell>
          <cell r="I452">
            <v>39030</v>
          </cell>
          <cell r="J452">
            <v>39128</v>
          </cell>
          <cell r="K452" t="str">
            <v>NACAR</v>
          </cell>
          <cell r="L452" t="str">
            <v>0105</v>
          </cell>
          <cell r="M452" t="str">
            <v>MANE</v>
          </cell>
          <cell r="N452" t="str">
            <v>LEONOR LLAMAS</v>
          </cell>
          <cell r="O452" t="str">
            <v>NA</v>
          </cell>
          <cell r="P452" t="str">
            <v>NA</v>
          </cell>
          <cell r="Q452" t="str">
            <v>LC</v>
          </cell>
          <cell r="R452" t="str">
            <v>NA</v>
          </cell>
          <cell r="S452" t="str">
            <v>C&amp;P</v>
          </cell>
          <cell r="T452" t="str">
            <v>CON-CUI</v>
          </cell>
          <cell r="U452" t="str">
            <v>PASTA</v>
          </cell>
          <cell r="V452" t="str">
            <v>Pre -Reclutamiento</v>
          </cell>
          <cell r="W452" t="str">
            <v>Focus groups</v>
          </cell>
          <cell r="X452" t="str">
            <v>Mex/Colombia/Venezuela</v>
          </cell>
          <cell r="AB452"/>
          <cell r="AD452">
            <v>6</v>
          </cell>
          <cell r="AG452">
            <v>6</v>
          </cell>
          <cell r="AH452">
            <v>6</v>
          </cell>
          <cell r="AM452">
            <v>39150</v>
          </cell>
          <cell r="AN452">
            <v>39150</v>
          </cell>
          <cell r="AO452">
            <v>39171</v>
          </cell>
          <cell r="AP452">
            <v>39171</v>
          </cell>
          <cell r="AR452">
            <v>17600</v>
          </cell>
          <cell r="AU452">
            <v>1</v>
          </cell>
        </row>
        <row r="453">
          <cell r="A453">
            <v>449</v>
          </cell>
          <cell r="B453">
            <v>1</v>
          </cell>
          <cell r="D453" t="str">
            <v>T</v>
          </cell>
          <cell r="E453">
            <v>10431</v>
          </cell>
          <cell r="F453" t="str">
            <v>Proy</v>
          </cell>
          <cell r="G453">
            <v>6</v>
          </cell>
          <cell r="H453">
            <v>38992</v>
          </cell>
          <cell r="I453">
            <v>39001</v>
          </cell>
          <cell r="J453">
            <v>39006</v>
          </cell>
          <cell r="K453" t="str">
            <v>LIGHTENING</v>
          </cell>
          <cell r="L453" t="str">
            <v>0012</v>
          </cell>
          <cell r="M453" t="str">
            <v xml:space="preserve"> PROCTER &amp; GAMBLE</v>
          </cell>
          <cell r="N453" t="str">
            <v>OMAR FUENTES</v>
          </cell>
          <cell r="O453" t="str">
            <v>MX06B326</v>
          </cell>
          <cell r="P453" t="str">
            <v>White Lightning Concept Test - Mexico</v>
          </cell>
          <cell r="Q453" t="str">
            <v>MJO</v>
          </cell>
          <cell r="R453" t="str">
            <v>HR</v>
          </cell>
          <cell r="S453" t="str">
            <v>C/I SCREENING</v>
          </cell>
          <cell r="T453" t="str">
            <v>CON-CRO</v>
          </cell>
          <cell r="U453" t="str">
            <v>DETERGENTE</v>
          </cell>
          <cell r="V453" t="str">
            <v>Casa por Casa</v>
          </cell>
          <cell r="W453" t="str">
            <v>Papel</v>
          </cell>
          <cell r="X453" t="str">
            <v>DF</v>
          </cell>
          <cell r="Y453">
            <v>0</v>
          </cell>
          <cell r="Z453">
            <v>85</v>
          </cell>
          <cell r="AB453">
            <v>35.416666666666664</v>
          </cell>
          <cell r="AC453">
            <v>5</v>
          </cell>
          <cell r="AD453">
            <v>200</v>
          </cell>
          <cell r="AG453">
            <v>200</v>
          </cell>
          <cell r="AH453">
            <v>200</v>
          </cell>
          <cell r="AL453">
            <v>200</v>
          </cell>
          <cell r="AM453">
            <v>39013</v>
          </cell>
          <cell r="AN453">
            <v>39014</v>
          </cell>
          <cell r="AO453">
            <v>39024</v>
          </cell>
          <cell r="AP453">
            <v>39020</v>
          </cell>
          <cell r="AQ453">
            <v>50100</v>
          </cell>
          <cell r="AU453">
            <v>1</v>
          </cell>
        </row>
        <row r="454">
          <cell r="A454">
            <v>450</v>
          </cell>
          <cell r="D454" t="str">
            <v>F</v>
          </cell>
          <cell r="E454">
            <v>10432</v>
          </cell>
          <cell r="F454" t="str">
            <v>Prop</v>
          </cell>
          <cell r="G454">
            <v>7</v>
          </cell>
          <cell r="H454">
            <v>38992</v>
          </cell>
          <cell r="J454">
            <v>39000</v>
          </cell>
          <cell r="K454" t="str">
            <v>SORPRE</v>
          </cell>
          <cell r="L454" t="str">
            <v>0012</v>
          </cell>
          <cell r="M454" t="str">
            <v xml:space="preserve"> PROCTER &amp; GAMBLE</v>
          </cell>
          <cell r="N454" t="str">
            <v>Carlos López</v>
          </cell>
          <cell r="Q454" t="str">
            <v>MJO</v>
          </cell>
          <cell r="R454" t="str">
            <v>NA</v>
          </cell>
          <cell r="V454" t="str">
            <v>Pre -Reclutamiento</v>
          </cell>
          <cell r="W454" t="str">
            <v>Focus groups</v>
          </cell>
          <cell r="X454" t="str">
            <v>DF</v>
          </cell>
          <cell r="Y454">
            <v>5</v>
          </cell>
          <cell r="AB454">
            <v>5</v>
          </cell>
          <cell r="AD454">
            <v>5</v>
          </cell>
          <cell r="AG454">
            <v>5</v>
          </cell>
          <cell r="AH454">
            <v>5</v>
          </cell>
          <cell r="AQ454">
            <v>87400</v>
          </cell>
        </row>
        <row r="455">
          <cell r="A455">
            <v>451</v>
          </cell>
          <cell r="D455" t="str">
            <v>A</v>
          </cell>
          <cell r="E455">
            <v>10433</v>
          </cell>
          <cell r="F455" t="str">
            <v>Proy</v>
          </cell>
          <cell r="G455">
            <v>6</v>
          </cell>
          <cell r="H455">
            <v>38992</v>
          </cell>
          <cell r="I455">
            <v>38993</v>
          </cell>
          <cell r="J455">
            <v>38994</v>
          </cell>
          <cell r="K455" t="str">
            <v>MAXIMIZATION</v>
          </cell>
          <cell r="L455" t="str">
            <v>0012</v>
          </cell>
          <cell r="M455" t="str">
            <v xml:space="preserve"> PROCTER &amp; GAMBLE</v>
          </cell>
          <cell r="N455" t="str">
            <v>Monique Arochi</v>
          </cell>
          <cell r="Q455" t="str">
            <v>PG</v>
          </cell>
          <cell r="S455" t="str">
            <v>AUDIPROM</v>
          </cell>
          <cell r="T455" t="str">
            <v>CON-CUI</v>
          </cell>
          <cell r="U455" t="str">
            <v>SHAMPOO</v>
          </cell>
          <cell r="W455" t="str">
            <v>Papel</v>
          </cell>
          <cell r="X455" t="str">
            <v>TAB,DUR,TIJ,JUAR,VER,GTO,AGS,MEX,MICH,QR,SLP,HID,GUERR</v>
          </cell>
          <cell r="AB455"/>
          <cell r="AG455">
            <v>160</v>
          </cell>
          <cell r="AI455">
            <v>48</v>
          </cell>
          <cell r="AJ455">
            <v>112</v>
          </cell>
          <cell r="AM455">
            <v>39019</v>
          </cell>
          <cell r="AO455">
            <v>39021</v>
          </cell>
          <cell r="AQ455">
            <v>65100</v>
          </cell>
        </row>
        <row r="456">
          <cell r="A456">
            <v>452</v>
          </cell>
          <cell r="B456">
            <v>1</v>
          </cell>
          <cell r="D456" t="str">
            <v>D</v>
          </cell>
          <cell r="E456">
            <v>10434</v>
          </cell>
          <cell r="F456" t="str">
            <v>Prop</v>
          </cell>
          <cell r="H456">
            <v>38996</v>
          </cell>
          <cell r="K456" t="str">
            <v>GLOBAL APDO 2ND ROUND</v>
          </cell>
          <cell r="L456" t="str">
            <v>0035</v>
          </cell>
          <cell r="M456" t="str">
            <v>TNS NFO</v>
          </cell>
          <cell r="N456" t="str">
            <v>Chad Davis</v>
          </cell>
          <cell r="O456" t="str">
            <v>NA</v>
          </cell>
          <cell r="P456" t="str">
            <v>GLOBAL APDO 2ND ROUND</v>
          </cell>
          <cell r="Q456" t="str">
            <v>LM</v>
          </cell>
          <cell r="R456" t="str">
            <v>TBD</v>
          </cell>
          <cell r="S456" t="str">
            <v>C/I SCREENING</v>
          </cell>
          <cell r="T456" t="str">
            <v>CON-CUI</v>
          </cell>
          <cell r="U456" t="str">
            <v>DESODORANTE</v>
          </cell>
          <cell r="V456" t="str">
            <v>Casa por Casa</v>
          </cell>
          <cell r="W456" t="str">
            <v>Papel</v>
          </cell>
          <cell r="X456" t="str">
            <v>DF GDL Y MTY</v>
          </cell>
          <cell r="Y456">
            <v>4</v>
          </cell>
          <cell r="AB456">
            <v>4</v>
          </cell>
          <cell r="AG456">
            <v>1500</v>
          </cell>
        </row>
        <row r="457">
          <cell r="A457">
            <v>453</v>
          </cell>
          <cell r="D457" t="str">
            <v>O</v>
          </cell>
          <cell r="E457">
            <v>10435</v>
          </cell>
          <cell r="F457" t="str">
            <v>Proy</v>
          </cell>
          <cell r="G457">
            <v>6</v>
          </cell>
          <cell r="H457">
            <v>38993</v>
          </cell>
          <cell r="I457">
            <v>38994</v>
          </cell>
          <cell r="J457">
            <v>39000</v>
          </cell>
          <cell r="K457" t="str">
            <v>SALON</v>
          </cell>
          <cell r="L457" t="str">
            <v>0080</v>
          </cell>
          <cell r="M457" t="str">
            <v>KRAFT FOODS MEXICO</v>
          </cell>
          <cell r="N457" t="str">
            <v>KARYN MARTINEZ</v>
          </cell>
          <cell r="Q457" t="str">
            <v>IP</v>
          </cell>
          <cell r="R457" t="str">
            <v>OB</v>
          </cell>
          <cell r="T457" t="str">
            <v>CON-BEB</v>
          </cell>
          <cell r="U457" t="str">
            <v>BEBIDAS</v>
          </cell>
          <cell r="V457" t="str">
            <v>Pre -Reclutamiento</v>
          </cell>
          <cell r="X457" t="str">
            <v>DF</v>
          </cell>
          <cell r="Z457">
            <v>14</v>
          </cell>
          <cell r="AA457">
            <v>14</v>
          </cell>
          <cell r="AB457">
            <v>7.7</v>
          </cell>
          <cell r="AC457">
            <v>100</v>
          </cell>
          <cell r="AD457">
            <v>300</v>
          </cell>
          <cell r="AG457">
            <v>300</v>
          </cell>
          <cell r="AH457">
            <v>300</v>
          </cell>
          <cell r="AM457">
            <v>39002</v>
          </cell>
          <cell r="AN457">
            <v>39004</v>
          </cell>
          <cell r="AO457">
            <v>39008</v>
          </cell>
          <cell r="AP457">
            <v>39008</v>
          </cell>
          <cell r="AQ457">
            <v>100000</v>
          </cell>
          <cell r="AU457">
            <v>1</v>
          </cell>
          <cell r="AZ457" t="str">
            <v>NO SE LEVANTARA CAMPO</v>
          </cell>
        </row>
        <row r="458">
          <cell r="A458">
            <v>454</v>
          </cell>
          <cell r="D458" t="str">
            <v>F</v>
          </cell>
          <cell r="E458">
            <v>10436</v>
          </cell>
          <cell r="F458" t="str">
            <v>Proy</v>
          </cell>
          <cell r="G458">
            <v>6</v>
          </cell>
          <cell r="H458">
            <v>38994</v>
          </cell>
          <cell r="I458">
            <v>38995</v>
          </cell>
          <cell r="J458">
            <v>38996</v>
          </cell>
          <cell r="K458" t="str">
            <v>PRIMA</v>
          </cell>
          <cell r="L458" t="str">
            <v>0107</v>
          </cell>
          <cell r="M458" t="str">
            <v>ACTIVAMENTE</v>
          </cell>
          <cell r="N458" t="str">
            <v>Peter Reichart</v>
          </cell>
          <cell r="O458" t="str">
            <v>NA</v>
          </cell>
          <cell r="P458" t="str">
            <v>NA</v>
          </cell>
          <cell r="Q458" t="str">
            <v>LC</v>
          </cell>
          <cell r="R458" t="str">
            <v>NA</v>
          </cell>
          <cell r="S458" t="str">
            <v>SEGMENTA</v>
          </cell>
          <cell r="T458" t="str">
            <v>CON-CUI</v>
          </cell>
          <cell r="U458" t="str">
            <v>VARIOS</v>
          </cell>
          <cell r="V458" t="str">
            <v>Pre -Reclutamiento</v>
          </cell>
          <cell r="W458" t="str">
            <v>Entrevistas en profundidad</v>
          </cell>
          <cell r="X458" t="str">
            <v>DF</v>
          </cell>
          <cell r="AB458"/>
          <cell r="AG458">
            <v>5</v>
          </cell>
          <cell r="AH458">
            <v>5</v>
          </cell>
          <cell r="AM458">
            <v>39006</v>
          </cell>
          <cell r="AO458">
            <v>39007</v>
          </cell>
          <cell r="AQ458">
            <v>36000</v>
          </cell>
          <cell r="AU458">
            <v>1</v>
          </cell>
        </row>
        <row r="459">
          <cell r="A459">
            <v>455</v>
          </cell>
          <cell r="D459" t="str">
            <v>A</v>
          </cell>
          <cell r="E459">
            <v>10437</v>
          </cell>
          <cell r="F459" t="str">
            <v>Proy</v>
          </cell>
          <cell r="G459">
            <v>6</v>
          </cell>
          <cell r="H459">
            <v>38995</v>
          </cell>
          <cell r="I459">
            <v>38999</v>
          </cell>
          <cell r="J459">
            <v>39006</v>
          </cell>
          <cell r="K459" t="str">
            <v>SOAC REVISTA - 2A VUELTA</v>
          </cell>
          <cell r="L459" t="str">
            <v>0012</v>
          </cell>
          <cell r="M459" t="str">
            <v xml:space="preserve"> PROCTER &amp; GAMBLE</v>
          </cell>
          <cell r="N459" t="str">
            <v>Eneth Arenas</v>
          </cell>
          <cell r="Q459" t="str">
            <v>PG</v>
          </cell>
          <cell r="S459" t="str">
            <v>PSE</v>
          </cell>
          <cell r="T459" t="str">
            <v>MUL-MUL</v>
          </cell>
          <cell r="U459" t="str">
            <v>VARIOS</v>
          </cell>
          <cell r="W459" t="str">
            <v>Papel</v>
          </cell>
          <cell r="X459" t="str">
            <v>DF,MTY.GDL,PUEB</v>
          </cell>
          <cell r="AB459"/>
          <cell r="AG459">
            <v>1120</v>
          </cell>
          <cell r="AH459">
            <v>960</v>
          </cell>
          <cell r="AI459">
            <v>160</v>
          </cell>
          <cell r="AM459">
            <v>39031</v>
          </cell>
          <cell r="AO459">
            <v>39034</v>
          </cell>
          <cell r="AQ459">
            <v>153156</v>
          </cell>
        </row>
        <row r="460">
          <cell r="A460">
            <v>456</v>
          </cell>
          <cell r="D460" t="str">
            <v>C</v>
          </cell>
          <cell r="E460">
            <v>10438</v>
          </cell>
          <cell r="F460" t="str">
            <v>Prop</v>
          </cell>
          <cell r="G460">
            <v>7</v>
          </cell>
          <cell r="H460">
            <v>38995</v>
          </cell>
          <cell r="K460" t="str">
            <v>SABORES</v>
          </cell>
          <cell r="L460" t="str">
            <v>0080</v>
          </cell>
          <cell r="M460" t="str">
            <v>KRAFT FOODS MEXICO</v>
          </cell>
          <cell r="N460" t="str">
            <v>KARYN MARTINEZ</v>
          </cell>
          <cell r="P460" t="str">
            <v>CLIGHT</v>
          </cell>
          <cell r="Q460" t="str">
            <v>IP</v>
          </cell>
          <cell r="R460" t="str">
            <v>TBD</v>
          </cell>
          <cell r="S460" t="str">
            <v>C&amp;P</v>
          </cell>
          <cell r="T460" t="str">
            <v>CON-BEB</v>
          </cell>
          <cell r="U460" t="str">
            <v>BEBIDAS</v>
          </cell>
          <cell r="V460" t="str">
            <v>Casa por Casa</v>
          </cell>
          <cell r="W460" t="str">
            <v>Papel</v>
          </cell>
          <cell r="X460" t="str">
            <v>DF</v>
          </cell>
          <cell r="Y460">
            <v>4</v>
          </cell>
          <cell r="Z460">
            <v>80</v>
          </cell>
          <cell r="AA460">
            <v>80</v>
          </cell>
          <cell r="AB460">
            <v>48</v>
          </cell>
          <cell r="AC460">
            <v>2.6</v>
          </cell>
          <cell r="AD460">
            <v>1100</v>
          </cell>
          <cell r="AE460">
            <v>900</v>
          </cell>
          <cell r="AG460">
            <v>2000</v>
          </cell>
          <cell r="AH460">
            <v>2000</v>
          </cell>
          <cell r="AQ460">
            <v>441700</v>
          </cell>
        </row>
        <row r="461">
          <cell r="A461">
            <v>457</v>
          </cell>
          <cell r="D461" t="str">
            <v>C</v>
          </cell>
          <cell r="E461">
            <v>10439</v>
          </cell>
          <cell r="F461" t="str">
            <v>Prop</v>
          </cell>
          <cell r="G461">
            <v>7</v>
          </cell>
          <cell r="H461">
            <v>38995</v>
          </cell>
          <cell r="K461" t="str">
            <v>CLUB SOCIAL</v>
          </cell>
          <cell r="L461" t="str">
            <v>0080</v>
          </cell>
          <cell r="M461" t="str">
            <v>KRAFT FOODS MEXICO</v>
          </cell>
          <cell r="N461" t="str">
            <v>LETICIA CHÁRRAGA</v>
          </cell>
          <cell r="P461" t="str">
            <v>NUEVAS GALLETAS</v>
          </cell>
          <cell r="Q461" t="str">
            <v>IP</v>
          </cell>
          <cell r="R461" t="str">
            <v>TBD</v>
          </cell>
          <cell r="S461" t="str">
            <v>C&amp;P</v>
          </cell>
          <cell r="T461" t="str">
            <v>CON-ALI</v>
          </cell>
          <cell r="U461" t="str">
            <v>GALLETAS</v>
          </cell>
          <cell r="V461" t="str">
            <v>Intercept</v>
          </cell>
          <cell r="W461" t="str">
            <v>Papel</v>
          </cell>
          <cell r="X461" t="str">
            <v>DF</v>
          </cell>
          <cell r="Y461">
            <v>4</v>
          </cell>
          <cell r="Z461">
            <v>38</v>
          </cell>
          <cell r="AA461">
            <v>40</v>
          </cell>
          <cell r="AB461">
            <v>25.166666666666668</v>
          </cell>
          <cell r="AC461">
            <v>3</v>
          </cell>
          <cell r="AD461">
            <v>600</v>
          </cell>
          <cell r="AE461">
            <v>450</v>
          </cell>
          <cell r="AG461">
            <v>1320</v>
          </cell>
          <cell r="AH461">
            <v>1320</v>
          </cell>
          <cell r="AQ461">
            <v>167250</v>
          </cell>
        </row>
        <row r="462">
          <cell r="A462">
            <v>458</v>
          </cell>
          <cell r="B462">
            <v>1</v>
          </cell>
          <cell r="D462" t="str">
            <v>T</v>
          </cell>
          <cell r="E462">
            <v>10440</v>
          </cell>
          <cell r="F462" t="str">
            <v>Proy</v>
          </cell>
          <cell r="G462">
            <v>6</v>
          </cell>
          <cell r="H462">
            <v>38995</v>
          </cell>
          <cell r="I462">
            <v>39007</v>
          </cell>
          <cell r="J462">
            <v>39016</v>
          </cell>
          <cell r="K462" t="str">
            <v>PYTHON VENEZUELA</v>
          </cell>
          <cell r="L462" t="str">
            <v>0012</v>
          </cell>
          <cell r="M462" t="str">
            <v xml:space="preserve"> PROCTER &amp; GAMBLE</v>
          </cell>
          <cell r="N462" t="str">
            <v>OMAR FUENTES</v>
          </cell>
          <cell r="O462" t="str">
            <v>VE06B365</v>
          </cell>
          <cell r="P462" t="str">
            <v>Python Venezuela Concept Test</v>
          </cell>
          <cell r="Q462" t="str">
            <v>MJO</v>
          </cell>
          <cell r="R462" t="str">
            <v>OB</v>
          </cell>
          <cell r="S462" t="str">
            <v>CONCEPT</v>
          </cell>
          <cell r="T462" t="str">
            <v>CON-CRO</v>
          </cell>
          <cell r="U462" t="str">
            <v>DETERGENTE</v>
          </cell>
          <cell r="V462" t="str">
            <v>Casa por Casa</v>
          </cell>
          <cell r="W462" t="str">
            <v>Papel</v>
          </cell>
          <cell r="X462" t="str">
            <v>VE</v>
          </cell>
          <cell r="Y462">
            <v>3</v>
          </cell>
          <cell r="Z462">
            <v>100</v>
          </cell>
          <cell r="AB462">
            <v>44.666666666666664</v>
          </cell>
          <cell r="AC462">
            <v>4</v>
          </cell>
          <cell r="AD462">
            <v>450</v>
          </cell>
          <cell r="AG462">
            <v>450</v>
          </cell>
          <cell r="AK462">
            <v>450</v>
          </cell>
          <cell r="AM462">
            <v>39027</v>
          </cell>
          <cell r="AN462">
            <v>39027</v>
          </cell>
          <cell r="AO462">
            <v>39049</v>
          </cell>
          <cell r="AP462">
            <v>39049</v>
          </cell>
          <cell r="AR462">
            <v>16700</v>
          </cell>
          <cell r="AS462">
            <v>12510</v>
          </cell>
          <cell r="AT462">
            <v>4190</v>
          </cell>
          <cell r="AU462">
            <v>1</v>
          </cell>
        </row>
        <row r="463">
          <cell r="A463">
            <v>459</v>
          </cell>
          <cell r="D463" t="str">
            <v>T</v>
          </cell>
          <cell r="E463">
            <v>10441</v>
          </cell>
          <cell r="F463" t="str">
            <v>Prop</v>
          </cell>
          <cell r="G463">
            <v>7</v>
          </cell>
          <cell r="H463">
            <v>38995</v>
          </cell>
          <cell r="K463" t="str">
            <v>BEBE</v>
          </cell>
          <cell r="L463" t="str">
            <v>0012</v>
          </cell>
          <cell r="M463" t="str">
            <v xml:space="preserve"> PROCTER &amp; GAMBLE</v>
          </cell>
          <cell r="N463" t="str">
            <v>CARLA OLEA</v>
          </cell>
          <cell r="Q463" t="str">
            <v>LB</v>
          </cell>
          <cell r="AB463"/>
        </row>
        <row r="464">
          <cell r="A464">
            <v>460</v>
          </cell>
          <cell r="D464" t="str">
            <v>D</v>
          </cell>
          <cell r="E464">
            <v>10442</v>
          </cell>
          <cell r="F464" t="str">
            <v>Prop</v>
          </cell>
          <cell r="G464">
            <v>7</v>
          </cell>
          <cell r="H464">
            <v>38995</v>
          </cell>
          <cell r="K464" t="str">
            <v>PANTERA</v>
          </cell>
          <cell r="L464" t="str">
            <v>0035</v>
          </cell>
          <cell r="M464" t="str">
            <v>TNS NFO</v>
          </cell>
          <cell r="N464" t="str">
            <v>BRIAN LAMAR</v>
          </cell>
          <cell r="Q464" t="str">
            <v>LB</v>
          </cell>
          <cell r="AB464"/>
        </row>
        <row r="465">
          <cell r="A465">
            <v>461</v>
          </cell>
          <cell r="D465" t="str">
            <v>T</v>
          </cell>
          <cell r="E465">
            <v>10443</v>
          </cell>
          <cell r="F465" t="str">
            <v>Prop</v>
          </cell>
          <cell r="G465">
            <v>7</v>
          </cell>
          <cell r="H465">
            <v>38995</v>
          </cell>
          <cell r="K465" t="str">
            <v>CREMAS</v>
          </cell>
          <cell r="L465" t="str">
            <v>0108</v>
          </cell>
          <cell r="M465" t="str">
            <v>INDUSTRIAS LAVIN</v>
          </cell>
          <cell r="N465" t="str">
            <v>BEATRIZ MARTÍNEZ</v>
          </cell>
          <cell r="Q465" t="str">
            <v>LB</v>
          </cell>
          <cell r="AB465"/>
        </row>
        <row r="466">
          <cell r="A466">
            <v>462</v>
          </cell>
          <cell r="D466" t="str">
            <v>D</v>
          </cell>
          <cell r="E466">
            <v>10444</v>
          </cell>
          <cell r="F466" t="str">
            <v>Prop</v>
          </cell>
          <cell r="G466">
            <v>7</v>
          </cell>
          <cell r="H466">
            <v>38995</v>
          </cell>
          <cell r="K466" t="str">
            <v>PRECIOS</v>
          </cell>
          <cell r="L466" t="str">
            <v>0008</v>
          </cell>
          <cell r="M466" t="str">
            <v>CASTROL DE MEXICO, S.A. DE C.</v>
          </cell>
          <cell r="N466" t="str">
            <v>ANA RODRÍGUEZ</v>
          </cell>
          <cell r="Q466" t="str">
            <v>LB</v>
          </cell>
          <cell r="AB466"/>
        </row>
        <row r="467">
          <cell r="A467">
            <v>463</v>
          </cell>
          <cell r="D467" t="str">
            <v>F</v>
          </cell>
          <cell r="E467">
            <v>10445</v>
          </cell>
          <cell r="F467" t="str">
            <v>Proy</v>
          </cell>
          <cell r="G467">
            <v>6</v>
          </cell>
          <cell r="H467">
            <v>38995</v>
          </cell>
          <cell r="I467">
            <v>38995</v>
          </cell>
          <cell r="J467">
            <v>38999</v>
          </cell>
          <cell r="K467" t="str">
            <v>FGI's CHARMIN BASICO</v>
          </cell>
          <cell r="L467" t="str">
            <v>0012</v>
          </cell>
          <cell r="M467" t="str">
            <v xml:space="preserve"> PROCTER &amp; GAMBLE</v>
          </cell>
          <cell r="N467" t="str">
            <v>María Cordero</v>
          </cell>
          <cell r="Q467" t="str">
            <v>AA</v>
          </cell>
          <cell r="R467" t="str">
            <v>LP</v>
          </cell>
          <cell r="S467" t="str">
            <v>MST</v>
          </cell>
          <cell r="T467" t="str">
            <v>CON-SAN</v>
          </cell>
          <cell r="U467" t="str">
            <v>TOILET PAPER</v>
          </cell>
          <cell r="V467" t="str">
            <v>Pre -Reclutamiento</v>
          </cell>
          <cell r="W467" t="str">
            <v>Focus groups</v>
          </cell>
          <cell r="X467" t="str">
            <v>DF</v>
          </cell>
          <cell r="AB467"/>
          <cell r="AM467">
            <v>38999</v>
          </cell>
          <cell r="AO467">
            <v>39002</v>
          </cell>
          <cell r="AQ467">
            <v>37900</v>
          </cell>
        </row>
        <row r="468">
          <cell r="A468">
            <v>464</v>
          </cell>
          <cell r="D468" t="str">
            <v>T</v>
          </cell>
          <cell r="E468">
            <v>10446</v>
          </cell>
          <cell r="F468" t="str">
            <v>Proy</v>
          </cell>
          <cell r="G468">
            <v>6</v>
          </cell>
          <cell r="H468">
            <v>38995</v>
          </cell>
          <cell r="I468">
            <v>39030</v>
          </cell>
          <cell r="J468">
            <v>39036</v>
          </cell>
          <cell r="K468" t="str">
            <v>MULTICATEGORY VI</v>
          </cell>
          <cell r="L468" t="str">
            <v>0012</v>
          </cell>
          <cell r="M468" t="str">
            <v xml:space="preserve"> PROCTER &amp; GAMBLE</v>
          </cell>
          <cell r="N468" t="str">
            <v>RUBEN LEO</v>
          </cell>
          <cell r="O468" t="str">
            <v>MX06B524</v>
          </cell>
          <cell r="P468" t="str">
            <v>Multi-Category Wave VI</v>
          </cell>
          <cell r="Q468" t="str">
            <v>AA</v>
          </cell>
          <cell r="S468" t="str">
            <v>PCT</v>
          </cell>
          <cell r="T468" t="str">
            <v>MUL-MUL</v>
          </cell>
          <cell r="U468" t="str">
            <v>VARIOS</v>
          </cell>
          <cell r="V468" t="str">
            <v>Intercept</v>
          </cell>
          <cell r="W468" t="str">
            <v>Papel</v>
          </cell>
          <cell r="X468" t="str">
            <v>DF</v>
          </cell>
          <cell r="Y468">
            <v>6</v>
          </cell>
          <cell r="Z468">
            <v>55</v>
          </cell>
          <cell r="AA468">
            <v>20</v>
          </cell>
          <cell r="AB468">
            <v>31.583333333333332</v>
          </cell>
          <cell r="AC468">
            <v>3.5</v>
          </cell>
          <cell r="AD468">
            <v>1400</v>
          </cell>
          <cell r="AG468">
            <v>1400</v>
          </cell>
          <cell r="AH468">
            <v>1400</v>
          </cell>
          <cell r="AN468">
            <v>39154</v>
          </cell>
          <cell r="AP468">
            <v>39181</v>
          </cell>
          <cell r="AQ468">
            <v>400001</v>
          </cell>
        </row>
        <row r="469">
          <cell r="A469">
            <v>465</v>
          </cell>
          <cell r="D469" t="str">
            <v>D</v>
          </cell>
          <cell r="E469">
            <v>10447</v>
          </cell>
          <cell r="F469" t="str">
            <v>Prop</v>
          </cell>
          <cell r="H469">
            <v>38995</v>
          </cell>
          <cell r="K469" t="str">
            <v>PACKING TEST</v>
          </cell>
          <cell r="L469" t="str">
            <v>0109</v>
          </cell>
          <cell r="M469" t="str">
            <v>NEURAL RESEARCH</v>
          </cell>
          <cell r="N469" t="str">
            <v xml:space="preserve">Lenny Rickards </v>
          </cell>
          <cell r="Q469" t="str">
            <v>AA</v>
          </cell>
          <cell r="S469" t="str">
            <v>EMPAQUE/ETIQUETA</v>
          </cell>
          <cell r="T469" t="str">
            <v>CON-MED</v>
          </cell>
          <cell r="U469" t="str">
            <v>NEOMELUBRINA</v>
          </cell>
          <cell r="V469" t="str">
            <v>Intercept</v>
          </cell>
          <cell r="W469" t="str">
            <v>Papel</v>
          </cell>
          <cell r="X469" t="str">
            <v>DF, GDL Y MTY</v>
          </cell>
          <cell r="Y469">
            <v>5</v>
          </cell>
          <cell r="Z469">
            <v>60</v>
          </cell>
          <cell r="AA469">
            <v>0</v>
          </cell>
          <cell r="AB469">
            <v>30</v>
          </cell>
          <cell r="AC469">
            <v>4</v>
          </cell>
          <cell r="AD469">
            <v>400</v>
          </cell>
          <cell r="AG469">
            <v>400</v>
          </cell>
          <cell r="AH469">
            <v>400</v>
          </cell>
          <cell r="AQ469">
            <v>131187</v>
          </cell>
        </row>
        <row r="470">
          <cell r="A470">
            <v>466</v>
          </cell>
          <cell r="E470">
            <v>10448</v>
          </cell>
          <cell r="F470" t="str">
            <v>Prop</v>
          </cell>
          <cell r="H470">
            <v>38995</v>
          </cell>
          <cell r="K470" t="str">
            <v>HABITOS EN CANALES</v>
          </cell>
          <cell r="L470" t="str">
            <v>0110</v>
          </cell>
          <cell r="M470" t="str">
            <v>PULSO LATINOAMERICANO</v>
          </cell>
          <cell r="N470" t="str">
            <v>Rosa Romero</v>
          </cell>
          <cell r="Q470" t="str">
            <v>AA</v>
          </cell>
          <cell r="V470" t="str">
            <v>Casa por Casa</v>
          </cell>
          <cell r="W470" t="str">
            <v>Papel</v>
          </cell>
          <cell r="X470" t="str">
            <v>DF</v>
          </cell>
          <cell r="Y470">
            <v>4</v>
          </cell>
          <cell r="Z470">
            <v>40</v>
          </cell>
          <cell r="AA470">
            <v>30</v>
          </cell>
          <cell r="AB470">
            <v>24.666666666666668</v>
          </cell>
          <cell r="AC470">
            <v>5.9</v>
          </cell>
          <cell r="AD470">
            <v>500</v>
          </cell>
          <cell r="AG470">
            <v>500</v>
          </cell>
          <cell r="AH470">
            <v>500</v>
          </cell>
          <cell r="AQ470">
            <v>67842</v>
          </cell>
        </row>
        <row r="471">
          <cell r="A471">
            <v>467</v>
          </cell>
          <cell r="D471" t="str">
            <v>C</v>
          </cell>
          <cell r="E471">
            <v>10449</v>
          </cell>
          <cell r="F471" t="str">
            <v>Proy</v>
          </cell>
          <cell r="G471">
            <v>6</v>
          </cell>
          <cell r="H471">
            <v>38994</v>
          </cell>
          <cell r="I471">
            <v>39003</v>
          </cell>
          <cell r="J471">
            <v>39009</v>
          </cell>
          <cell r="K471" t="str">
            <v>PERT STORM PCT</v>
          </cell>
          <cell r="L471" t="str">
            <v>0012</v>
          </cell>
          <cell r="M471" t="str">
            <v xml:space="preserve"> PROCTER &amp; GAMBLE</v>
          </cell>
          <cell r="N471" t="str">
            <v>Víctor Baez</v>
          </cell>
          <cell r="O471" t="str">
            <v>MX06B534</v>
          </cell>
          <cell r="Q471" t="str">
            <v>LE</v>
          </cell>
          <cell r="R471" t="str">
            <v>AB</v>
          </cell>
          <cell r="S471" t="str">
            <v>PCT</v>
          </cell>
          <cell r="T471" t="str">
            <v>CON-CUI</v>
          </cell>
          <cell r="U471" t="str">
            <v>SHAMPOO</v>
          </cell>
          <cell r="V471" t="str">
            <v>Intercept</v>
          </cell>
          <cell r="W471" t="str">
            <v>CAWI / Web</v>
          </cell>
          <cell r="X471" t="str">
            <v>DF</v>
          </cell>
          <cell r="AB471"/>
          <cell r="AD471">
            <v>1000</v>
          </cell>
          <cell r="AG471">
            <v>1000</v>
          </cell>
          <cell r="AH471">
            <v>1000</v>
          </cell>
          <cell r="AM471">
            <v>39020</v>
          </cell>
          <cell r="AO471">
            <v>39027</v>
          </cell>
          <cell r="AQ471">
            <v>270000</v>
          </cell>
          <cell r="AU471">
            <v>1</v>
          </cell>
          <cell r="AZ471" t="str">
            <v>Entrega hasta presentación</v>
          </cell>
        </row>
        <row r="472">
          <cell r="A472">
            <v>468</v>
          </cell>
          <cell r="B472">
            <v>1</v>
          </cell>
          <cell r="D472" t="str">
            <v>D</v>
          </cell>
          <cell r="E472">
            <v>10450</v>
          </cell>
          <cell r="F472" t="str">
            <v>Prop</v>
          </cell>
          <cell r="H472">
            <v>38996</v>
          </cell>
          <cell r="K472" t="str">
            <v>BENEFITS SCREEENER</v>
          </cell>
          <cell r="L472" t="str">
            <v>0035</v>
          </cell>
          <cell r="M472" t="str">
            <v>TNS NFO</v>
          </cell>
          <cell r="N472" t="str">
            <v>Jeff Cummins</v>
          </cell>
          <cell r="O472" t="str">
            <v>NA</v>
          </cell>
          <cell r="P472" t="str">
            <v>Benefits Screener</v>
          </cell>
          <cell r="Q472" t="str">
            <v>LM</v>
          </cell>
          <cell r="R472" t="str">
            <v>TBD</v>
          </cell>
          <cell r="T472" t="str">
            <v>CON-CUI</v>
          </cell>
          <cell r="W472" t="str">
            <v>Papel</v>
          </cell>
          <cell r="AB472"/>
        </row>
        <row r="473">
          <cell r="A473">
            <v>469</v>
          </cell>
          <cell r="B473">
            <v>1</v>
          </cell>
          <cell r="C473" t="str">
            <v>ES</v>
          </cell>
          <cell r="D473" t="str">
            <v>T</v>
          </cell>
          <cell r="E473">
            <v>10451</v>
          </cell>
          <cell r="F473" t="str">
            <v>Proy</v>
          </cell>
          <cell r="G473">
            <v>6</v>
          </cell>
          <cell r="H473">
            <v>38996</v>
          </cell>
          <cell r="I473">
            <v>39142</v>
          </cell>
          <cell r="J473">
            <v>39241</v>
          </cell>
          <cell r="K473" t="str">
            <v>SAVANAH 3</v>
          </cell>
          <cell r="L473" t="str">
            <v>0035</v>
          </cell>
          <cell r="M473" t="str">
            <v>TNS NFO</v>
          </cell>
          <cell r="N473" t="str">
            <v>Tuba Mutfouglu</v>
          </cell>
          <cell r="O473" t="str">
            <v>NA</v>
          </cell>
          <cell r="P473" t="str">
            <v>Equity</v>
          </cell>
          <cell r="Q473" t="str">
            <v>LM</v>
          </cell>
          <cell r="R473" t="str">
            <v>HR</v>
          </cell>
          <cell r="S473" t="str">
            <v>EQUITY</v>
          </cell>
          <cell r="T473" t="str">
            <v>CON-FEM</v>
          </cell>
          <cell r="U473" t="str">
            <v>TOALLAS FEMENINAS</v>
          </cell>
          <cell r="V473" t="str">
            <v>Casa por Casa</v>
          </cell>
          <cell r="W473" t="str">
            <v>Papel</v>
          </cell>
          <cell r="X473" t="str">
            <v>DF.GDL.MTY,PUE</v>
          </cell>
          <cell r="Y473">
            <v>4</v>
          </cell>
          <cell r="Z473">
            <v>110</v>
          </cell>
          <cell r="AA473">
            <v>50</v>
          </cell>
          <cell r="AB473">
            <v>56.5</v>
          </cell>
          <cell r="AD473">
            <v>400</v>
          </cell>
          <cell r="AE473">
            <v>400</v>
          </cell>
          <cell r="AG473">
            <v>800</v>
          </cell>
          <cell r="AI473">
            <v>696</v>
          </cell>
          <cell r="AJ473">
            <v>104</v>
          </cell>
          <cell r="AM473">
            <v>39263</v>
          </cell>
          <cell r="AN473">
            <v>39275</v>
          </cell>
          <cell r="AO473">
            <v>39279</v>
          </cell>
          <cell r="AP473">
            <v>39281</v>
          </cell>
          <cell r="AR473">
            <v>17627</v>
          </cell>
          <cell r="AU473">
            <v>1</v>
          </cell>
        </row>
        <row r="474">
          <cell r="A474">
            <v>470</v>
          </cell>
          <cell r="D474" t="str">
            <v>T</v>
          </cell>
          <cell r="E474">
            <v>10452</v>
          </cell>
          <cell r="F474" t="str">
            <v>Prop</v>
          </cell>
          <cell r="M474"/>
          <cell r="AB474"/>
        </row>
        <row r="475">
          <cell r="A475">
            <v>471</v>
          </cell>
          <cell r="D475" t="str">
            <v>D</v>
          </cell>
          <cell r="E475">
            <v>10453</v>
          </cell>
          <cell r="F475" t="str">
            <v>Proy</v>
          </cell>
          <cell r="G475">
            <v>3</v>
          </cell>
          <cell r="H475">
            <v>38999</v>
          </cell>
          <cell r="K475" t="str">
            <v>SMART 2007</v>
          </cell>
          <cell r="L475" t="str">
            <v>0111</v>
          </cell>
          <cell r="M475" t="str">
            <v>INTERMARKET RESEARCH</v>
          </cell>
          <cell r="N475" t="str">
            <v>ANNA MARÍA SARMENTO</v>
          </cell>
          <cell r="Q475" t="str">
            <v>LB</v>
          </cell>
          <cell r="S475" t="str">
            <v>U&amp;A</v>
          </cell>
          <cell r="T475" t="str">
            <v>AUT-REF</v>
          </cell>
          <cell r="U475" t="str">
            <v>llantas</v>
          </cell>
          <cell r="V475" t="str">
            <v>Casa por Casa</v>
          </cell>
          <cell r="W475" t="str">
            <v>Papel</v>
          </cell>
          <cell r="X475" t="str">
            <v>tbd</v>
          </cell>
          <cell r="AB475"/>
          <cell r="AD475">
            <v>950</v>
          </cell>
          <cell r="AG475">
            <v>950</v>
          </cell>
          <cell r="AQ475">
            <v>426690</v>
          </cell>
        </row>
        <row r="476">
          <cell r="A476">
            <v>472</v>
          </cell>
          <cell r="D476" t="str">
            <v>K</v>
          </cell>
          <cell r="E476">
            <v>10454</v>
          </cell>
          <cell r="F476" t="str">
            <v>Proy</v>
          </cell>
          <cell r="G476">
            <v>6</v>
          </cell>
          <cell r="H476">
            <v>38999</v>
          </cell>
          <cell r="K476" t="str">
            <v>BRIDE SAMPLE TEST WII</v>
          </cell>
          <cell r="L476" t="str">
            <v>0012</v>
          </cell>
          <cell r="M476" t="str">
            <v xml:space="preserve"> PROCTER &amp; GAMBLE</v>
          </cell>
          <cell r="N476" t="str">
            <v>Víctor del Cid</v>
          </cell>
          <cell r="O476" t="str">
            <v>GT06B697</v>
          </cell>
          <cell r="P476" t="str">
            <v>Bride wave 2 Sample Test</v>
          </cell>
          <cell r="Q476" t="str">
            <v>LE</v>
          </cell>
          <cell r="R476" t="str">
            <v>GC</v>
          </cell>
          <cell r="S476" t="str">
            <v>PSE</v>
          </cell>
          <cell r="AB476"/>
          <cell r="AD476">
            <v>300</v>
          </cell>
          <cell r="AE476">
            <v>120</v>
          </cell>
          <cell r="AG476">
            <v>420</v>
          </cell>
          <cell r="AH476">
            <v>420</v>
          </cell>
          <cell r="AR476">
            <v>17000</v>
          </cell>
          <cell r="AS476">
            <v>13500</v>
          </cell>
          <cell r="AT476">
            <v>3500</v>
          </cell>
          <cell r="AU476">
            <v>1</v>
          </cell>
        </row>
        <row r="477">
          <cell r="A477">
            <v>473</v>
          </cell>
          <cell r="D477" t="str">
            <v>F</v>
          </cell>
          <cell r="E477">
            <v>10455</v>
          </cell>
          <cell r="F477" t="str">
            <v>Prop</v>
          </cell>
          <cell r="G477">
            <v>7</v>
          </cell>
          <cell r="H477">
            <v>38999</v>
          </cell>
          <cell r="J477">
            <v>39029</v>
          </cell>
          <cell r="K477" t="str">
            <v>FGIS GILLETTE - TBD</v>
          </cell>
          <cell r="L477" t="str">
            <v>0012</v>
          </cell>
          <cell r="M477" t="str">
            <v xml:space="preserve"> PROCTER &amp; GAMBLE</v>
          </cell>
          <cell r="N477" t="str">
            <v>ALBERTO ZAMORA</v>
          </cell>
          <cell r="O477" t="str">
            <v>MX06B704</v>
          </cell>
          <cell r="P477" t="str">
            <v>tbd</v>
          </cell>
          <cell r="Q477" t="str">
            <v>LE</v>
          </cell>
          <cell r="R477" t="str">
            <v>LP</v>
          </cell>
          <cell r="S477" t="str">
            <v>PCT</v>
          </cell>
          <cell r="T477" t="str">
            <v>CON-CUI</v>
          </cell>
          <cell r="U477" t="str">
            <v>RASTRILLOS</v>
          </cell>
          <cell r="V477" t="str">
            <v>Pre -Reclutamiento</v>
          </cell>
          <cell r="W477" t="str">
            <v>Focus groups</v>
          </cell>
          <cell r="X477" t="str">
            <v>DF</v>
          </cell>
          <cell r="AB477"/>
          <cell r="AZ477" t="str">
            <v>Son los mismos que presto xl fgi's los di de alta doble</v>
          </cell>
        </row>
        <row r="478">
          <cell r="A478">
            <v>474</v>
          </cell>
          <cell r="D478" t="str">
            <v>T</v>
          </cell>
          <cell r="E478">
            <v>10456</v>
          </cell>
          <cell r="F478" t="str">
            <v>Prop</v>
          </cell>
          <cell r="H478">
            <v>38999</v>
          </cell>
          <cell r="J478">
            <v>39022</v>
          </cell>
          <cell r="K478" t="str">
            <v>SECRET-OLD SAMPLE EFFECTIVENESS TEST</v>
          </cell>
          <cell r="L478" t="str">
            <v>0012</v>
          </cell>
          <cell r="M478" t="str">
            <v xml:space="preserve"> PROCTER &amp; GAMBLE</v>
          </cell>
          <cell r="N478" t="str">
            <v>Bernardo Ortiz Vlasich</v>
          </cell>
          <cell r="Q478" t="str">
            <v>PG</v>
          </cell>
          <cell r="S478" t="str">
            <v>PSE</v>
          </cell>
          <cell r="T478" t="str">
            <v>CON-CUI</v>
          </cell>
          <cell r="U478" t="str">
            <v>DESODORANTE</v>
          </cell>
          <cell r="V478" t="str">
            <v>Intercept</v>
          </cell>
          <cell r="W478" t="str">
            <v>Papel</v>
          </cell>
          <cell r="X478" t="str">
            <v>DF</v>
          </cell>
          <cell r="AB478"/>
          <cell r="AG478">
            <v>1400</v>
          </cell>
          <cell r="AH478">
            <v>1400</v>
          </cell>
          <cell r="AQ478">
            <v>370000</v>
          </cell>
        </row>
        <row r="479">
          <cell r="A479">
            <v>475</v>
          </cell>
          <cell r="D479" t="str">
            <v>A</v>
          </cell>
          <cell r="E479">
            <v>10457</v>
          </cell>
          <cell r="F479" t="str">
            <v>Proy</v>
          </cell>
          <cell r="G479">
            <v>6</v>
          </cell>
          <cell r="H479">
            <v>39001</v>
          </cell>
          <cell r="I479">
            <v>39002</v>
          </cell>
          <cell r="J479">
            <v>39003</v>
          </cell>
          <cell r="K479" t="str">
            <v>COMEX PANTENE</v>
          </cell>
          <cell r="L479" t="str">
            <v>0012</v>
          </cell>
          <cell r="M479" t="str">
            <v xml:space="preserve"> PROCTER &amp; GAMBLE</v>
          </cell>
          <cell r="N479" t="str">
            <v>Miriam Vargas</v>
          </cell>
          <cell r="Q479" t="str">
            <v>PG</v>
          </cell>
          <cell r="S479" t="str">
            <v>AUDIPROM</v>
          </cell>
          <cell r="T479" t="str">
            <v>CON-CUI</v>
          </cell>
          <cell r="U479" t="str">
            <v>SHAMPOO</v>
          </cell>
          <cell r="W479" t="str">
            <v>Papel</v>
          </cell>
          <cell r="X479" t="str">
            <v>DF</v>
          </cell>
          <cell r="AB479"/>
          <cell r="AG479">
            <v>60</v>
          </cell>
          <cell r="AH479">
            <v>60</v>
          </cell>
          <cell r="AM479">
            <v>39012</v>
          </cell>
          <cell r="AO479">
            <v>39014</v>
          </cell>
          <cell r="AQ479">
            <v>10144</v>
          </cell>
        </row>
        <row r="480">
          <cell r="A480">
            <v>476</v>
          </cell>
          <cell r="D480" t="str">
            <v>F</v>
          </cell>
          <cell r="E480">
            <v>10458</v>
          </cell>
          <cell r="F480" t="str">
            <v>Proy</v>
          </cell>
          <cell r="G480">
            <v>6</v>
          </cell>
          <cell r="H480">
            <v>39002</v>
          </cell>
          <cell r="I480">
            <v>39006</v>
          </cell>
          <cell r="J480">
            <v>39029</v>
          </cell>
          <cell r="K480" t="str">
            <v>TENDEROS</v>
          </cell>
          <cell r="L480" t="str">
            <v>0012</v>
          </cell>
          <cell r="M480" t="str">
            <v xml:space="preserve"> PROCTER &amp; GAMBLE</v>
          </cell>
          <cell r="N480" t="str">
            <v>FELIPE CORREA</v>
          </cell>
          <cell r="O480" t="str">
            <v xml:space="preserve">MX06C271 </v>
          </cell>
          <cell r="P480" t="str">
            <v>EGM Consumer Immersion Phase</v>
          </cell>
          <cell r="Q480" t="str">
            <v>LB</v>
          </cell>
          <cell r="S480" t="str">
            <v>CONCEPT</v>
          </cell>
          <cell r="T480" t="str">
            <v>CON-OTR</v>
          </cell>
          <cell r="U480" t="str">
            <v>VARIOS</v>
          </cell>
          <cell r="V480" t="str">
            <v>Pre -Reclutamiento</v>
          </cell>
          <cell r="W480" t="str">
            <v>Focus groups</v>
          </cell>
          <cell r="X480" t="str">
            <v>DF</v>
          </cell>
          <cell r="AB480"/>
          <cell r="AD480">
            <v>7</v>
          </cell>
          <cell r="AG480">
            <v>7</v>
          </cell>
          <cell r="AM480">
            <v>39395</v>
          </cell>
          <cell r="AN480">
            <v>39395</v>
          </cell>
          <cell r="AO480">
            <v>39400</v>
          </cell>
          <cell r="AP480">
            <v>39400</v>
          </cell>
          <cell r="AQ480">
            <v>104000</v>
          </cell>
          <cell r="AU480">
            <v>1</v>
          </cell>
          <cell r="AX480" t="str">
            <v>SI</v>
          </cell>
        </row>
        <row r="481">
          <cell r="A481">
            <v>477</v>
          </cell>
          <cell r="D481" t="str">
            <v>T</v>
          </cell>
          <cell r="E481">
            <v>10459</v>
          </cell>
          <cell r="F481" t="str">
            <v>Prop</v>
          </cell>
          <cell r="G481">
            <v>7</v>
          </cell>
          <cell r="H481">
            <v>39002</v>
          </cell>
          <cell r="J481">
            <v>39042</v>
          </cell>
          <cell r="K481" t="str">
            <v>HFS MAKEOVER</v>
          </cell>
          <cell r="L481" t="str">
            <v>0012</v>
          </cell>
          <cell r="M481" t="str">
            <v xml:space="preserve"> PROCTER &amp; GAMBLE</v>
          </cell>
          <cell r="N481" t="str">
            <v>Christiane Risk</v>
          </cell>
          <cell r="O481" t="str">
            <v>tbd</v>
          </cell>
          <cell r="Q481" t="str">
            <v>LE</v>
          </cell>
          <cell r="S481" t="str">
            <v>CONCEPT</v>
          </cell>
          <cell r="U481" t="str">
            <v>VARIOS</v>
          </cell>
          <cell r="V481" t="str">
            <v>Intercept</v>
          </cell>
          <cell r="W481" t="str">
            <v>CAWI / Web</v>
          </cell>
          <cell r="X481" t="str">
            <v>DF</v>
          </cell>
          <cell r="AB481"/>
          <cell r="AM481">
            <v>39056</v>
          </cell>
          <cell r="AQ481">
            <v>170000</v>
          </cell>
          <cell r="AZ481" t="str">
            <v>Se dio seguimiento pero nunca se aprobó</v>
          </cell>
        </row>
        <row r="482">
          <cell r="A482">
            <v>478</v>
          </cell>
          <cell r="D482" t="str">
            <v>T</v>
          </cell>
          <cell r="E482">
            <v>10460</v>
          </cell>
          <cell r="F482" t="str">
            <v>Prop</v>
          </cell>
          <cell r="G482">
            <v>7</v>
          </cell>
          <cell r="H482">
            <v>39002</v>
          </cell>
          <cell r="J482">
            <v>39097</v>
          </cell>
          <cell r="K482" t="str">
            <v>HFS MAKEOVER RESULTS</v>
          </cell>
          <cell r="L482" t="str">
            <v>0012</v>
          </cell>
          <cell r="M482" t="str">
            <v xml:space="preserve"> PROCTER &amp; GAMBLE</v>
          </cell>
          <cell r="N482" t="str">
            <v>Christiane Risk</v>
          </cell>
          <cell r="O482" t="str">
            <v>TBD</v>
          </cell>
          <cell r="Q482" t="str">
            <v>LE</v>
          </cell>
          <cell r="U482" t="str">
            <v>VARIOS</v>
          </cell>
          <cell r="V482" t="str">
            <v>Pre -Reclutamiento</v>
          </cell>
          <cell r="W482" t="str">
            <v>Papel</v>
          </cell>
          <cell r="X482" t="str">
            <v>DF</v>
          </cell>
          <cell r="AB482"/>
          <cell r="AQ482">
            <v>191000</v>
          </cell>
          <cell r="AZ482" t="str">
            <v>Cancelado por que sólo se hará el PCT quanti debido a que gracias a los FGI'S se adelantó mucho la toma de decisiones</v>
          </cell>
        </row>
        <row r="483">
          <cell r="A483">
            <v>479</v>
          </cell>
          <cell r="D483" t="str">
            <v>A</v>
          </cell>
          <cell r="E483">
            <v>10461</v>
          </cell>
          <cell r="F483" t="str">
            <v>Proy</v>
          </cell>
          <cell r="G483">
            <v>6</v>
          </cell>
          <cell r="H483">
            <v>39003</v>
          </cell>
          <cell r="I483">
            <v>39009</v>
          </cell>
          <cell r="J483">
            <v>39009</v>
          </cell>
          <cell r="K483" t="str">
            <v>CHARMIN NAV-BAS</v>
          </cell>
          <cell r="L483" t="str">
            <v>0012</v>
          </cell>
          <cell r="M483" t="str">
            <v xml:space="preserve"> PROCTER &amp; GAMBLE</v>
          </cell>
          <cell r="N483" t="str">
            <v>Marina Cervantes</v>
          </cell>
          <cell r="Q483" t="str">
            <v>PG</v>
          </cell>
          <cell r="S483" t="str">
            <v>AUDIPROM</v>
          </cell>
          <cell r="T483" t="str">
            <v>CON-SAN</v>
          </cell>
          <cell r="U483" t="str">
            <v>PAPEL DE BAÑO</v>
          </cell>
          <cell r="W483" t="str">
            <v>Papel</v>
          </cell>
          <cell r="X483" t="str">
            <v>DF,GDL.MTY,PUEB,MER,TAMP,VER,LEON,TOLUCA,MOR,QUER,ACAP</v>
          </cell>
          <cell r="AB483"/>
          <cell r="AG483">
            <v>482</v>
          </cell>
          <cell r="AH483">
            <v>386</v>
          </cell>
          <cell r="AI483">
            <v>64</v>
          </cell>
          <cell r="AJ483">
            <v>32</v>
          </cell>
          <cell r="AM483">
            <v>39068</v>
          </cell>
          <cell r="AO483">
            <v>39070</v>
          </cell>
          <cell r="AQ483">
            <v>111476</v>
          </cell>
        </row>
        <row r="484">
          <cell r="A484">
            <v>480</v>
          </cell>
          <cell r="D484" t="str">
            <v>D</v>
          </cell>
          <cell r="E484">
            <v>10462</v>
          </cell>
          <cell r="F484" t="str">
            <v>Prop</v>
          </cell>
          <cell r="G484">
            <v>7</v>
          </cell>
          <cell r="H484">
            <v>39003</v>
          </cell>
          <cell r="K484" t="str">
            <v>TARJETAS</v>
          </cell>
          <cell r="L484" t="str">
            <v>0089</v>
          </cell>
          <cell r="M484" t="str">
            <v>ACNIELSEN IR NY</v>
          </cell>
          <cell r="N484" t="str">
            <v>JOANE DELANEY</v>
          </cell>
          <cell r="Q484" t="str">
            <v>LB</v>
          </cell>
          <cell r="AB484"/>
        </row>
        <row r="485">
          <cell r="A485">
            <v>481</v>
          </cell>
          <cell r="D485" t="str">
            <v>A</v>
          </cell>
          <cell r="E485">
            <v>10463</v>
          </cell>
          <cell r="F485" t="str">
            <v>Proy</v>
          </cell>
          <cell r="G485">
            <v>6</v>
          </cell>
          <cell r="H485">
            <v>39003</v>
          </cell>
          <cell r="I485">
            <v>39009</v>
          </cell>
          <cell r="J485">
            <v>39013</v>
          </cell>
          <cell r="K485" t="str">
            <v>PAMPERS NATURAL</v>
          </cell>
          <cell r="L485" t="str">
            <v>0012</v>
          </cell>
          <cell r="M485" t="str">
            <v xml:space="preserve"> PROCTER &amp; GAMBLE</v>
          </cell>
          <cell r="N485" t="str">
            <v>Marina Cervantes</v>
          </cell>
          <cell r="Q485" t="str">
            <v>PG</v>
          </cell>
          <cell r="S485" t="str">
            <v>AUDIPROM</v>
          </cell>
          <cell r="T485" t="str">
            <v>CON-BEB</v>
          </cell>
          <cell r="U485" t="str">
            <v>PAÑALES</v>
          </cell>
          <cell r="W485" t="str">
            <v>Papel</v>
          </cell>
          <cell r="X485" t="str">
            <v>DF,MTY,GDL,LEON,CUL,CUER,TOL,MER,VILL,TIJ,QUER,ACAP,PUE,HER,MOR</v>
          </cell>
          <cell r="AB485"/>
          <cell r="AG485">
            <v>432</v>
          </cell>
          <cell r="AH485">
            <v>344</v>
          </cell>
          <cell r="AI485">
            <v>56</v>
          </cell>
          <cell r="AJ485">
            <v>32</v>
          </cell>
          <cell r="AM485">
            <v>39068</v>
          </cell>
          <cell r="AO485">
            <v>39070</v>
          </cell>
          <cell r="AQ485">
            <v>84248</v>
          </cell>
        </row>
        <row r="486">
          <cell r="A486">
            <v>482</v>
          </cell>
          <cell r="D486" t="str">
            <v>D</v>
          </cell>
          <cell r="E486">
            <v>10464</v>
          </cell>
          <cell r="F486" t="str">
            <v>Prop</v>
          </cell>
          <cell r="G486">
            <v>7</v>
          </cell>
          <cell r="H486">
            <v>39003</v>
          </cell>
          <cell r="K486" t="str">
            <v>DESCONOCIDO</v>
          </cell>
          <cell r="L486" t="str">
            <v>0089</v>
          </cell>
          <cell r="M486" t="str">
            <v>ACNIELSEN IR NY</v>
          </cell>
          <cell r="N486" t="str">
            <v>JOANE DELANEY</v>
          </cell>
          <cell r="Q486" t="str">
            <v>LB</v>
          </cell>
          <cell r="AB486"/>
        </row>
        <row r="487">
          <cell r="A487">
            <v>483</v>
          </cell>
          <cell r="D487" t="str">
            <v>C</v>
          </cell>
          <cell r="E487">
            <v>10465</v>
          </cell>
          <cell r="F487" t="str">
            <v>Prop</v>
          </cell>
          <cell r="G487">
            <v>7</v>
          </cell>
          <cell r="H487">
            <v>39004</v>
          </cell>
          <cell r="K487" t="str">
            <v>PQS</v>
          </cell>
          <cell r="L487" t="str">
            <v>0080</v>
          </cell>
          <cell r="M487" t="str">
            <v>KRAFT FOODS MEXICO</v>
          </cell>
          <cell r="N487" t="str">
            <v>KARYN MARTINEZ</v>
          </cell>
          <cell r="O487" t="str">
            <v>CIS 2006-084</v>
          </cell>
          <cell r="P487" t="str">
            <v>TANG PQS VS ZUKO HUT</v>
          </cell>
          <cell r="Q487" t="str">
            <v>IP</v>
          </cell>
          <cell r="S487" t="str">
            <v>PRODUCT</v>
          </cell>
          <cell r="T487" t="str">
            <v>CON-BEB</v>
          </cell>
          <cell r="U487" t="str">
            <v>BEBIDA EN POLVO</v>
          </cell>
          <cell r="V487" t="str">
            <v>Casa por Casa</v>
          </cell>
          <cell r="W487" t="str">
            <v>Papel</v>
          </cell>
          <cell r="X487" t="str">
            <v>DF</v>
          </cell>
          <cell r="Y487">
            <v>2</v>
          </cell>
          <cell r="Z487">
            <v>70</v>
          </cell>
          <cell r="AB487">
            <v>31.166666666666668</v>
          </cell>
          <cell r="AD487">
            <v>1600</v>
          </cell>
          <cell r="AE487">
            <v>1550</v>
          </cell>
          <cell r="AF487">
            <v>1500</v>
          </cell>
          <cell r="AG487">
            <v>4650</v>
          </cell>
          <cell r="AH487">
            <v>4650</v>
          </cell>
          <cell r="AQ487">
            <v>816300</v>
          </cell>
        </row>
        <row r="488">
          <cell r="A488">
            <v>484</v>
          </cell>
          <cell r="D488" t="str">
            <v>A</v>
          </cell>
          <cell r="E488">
            <v>10466</v>
          </cell>
          <cell r="F488" t="str">
            <v>Prop</v>
          </cell>
          <cell r="H488">
            <v>39006</v>
          </cell>
          <cell r="J488">
            <v>39007</v>
          </cell>
          <cell r="K488" t="str">
            <v>MARGARITAS</v>
          </cell>
          <cell r="L488" t="str">
            <v>0012</v>
          </cell>
          <cell r="M488" t="str">
            <v xml:space="preserve"> PROCTER &amp; GAMBLE</v>
          </cell>
          <cell r="N488" t="str">
            <v>Marina Cervantes</v>
          </cell>
          <cell r="Q488" t="str">
            <v>PG</v>
          </cell>
          <cell r="S488" t="str">
            <v>AUDIPROM</v>
          </cell>
          <cell r="T488" t="str">
            <v>CON-FEM</v>
          </cell>
          <cell r="U488" t="str">
            <v>TOALLAS FEMENINAS</v>
          </cell>
          <cell r="W488" t="str">
            <v>Papel</v>
          </cell>
          <cell r="X488" t="str">
            <v>DF,MTY,GDL,CUL,HER</v>
          </cell>
          <cell r="AB488"/>
          <cell r="AG488">
            <v>160</v>
          </cell>
          <cell r="AH488">
            <v>120</v>
          </cell>
          <cell r="AI488">
            <v>40</v>
          </cell>
          <cell r="AM488">
            <v>39033</v>
          </cell>
          <cell r="AO488">
            <v>39035</v>
          </cell>
          <cell r="AQ488">
            <v>26860</v>
          </cell>
        </row>
        <row r="489">
          <cell r="A489">
            <v>485</v>
          </cell>
          <cell r="D489" t="str">
            <v>A</v>
          </cell>
          <cell r="E489">
            <v>10467</v>
          </cell>
          <cell r="F489" t="str">
            <v>Proy</v>
          </cell>
          <cell r="G489">
            <v>6</v>
          </cell>
          <cell r="H489">
            <v>39006</v>
          </cell>
          <cell r="I489">
            <v>39006</v>
          </cell>
          <cell r="J489">
            <v>39007</v>
          </cell>
          <cell r="K489" t="str">
            <v>MARATON-M3POWER</v>
          </cell>
          <cell r="L489" t="str">
            <v>0012</v>
          </cell>
          <cell r="M489" t="str">
            <v xml:space="preserve"> PROCTER &amp; GAMBLE</v>
          </cell>
          <cell r="N489" t="str">
            <v>Marina Cervantes</v>
          </cell>
          <cell r="Q489" t="str">
            <v>PG</v>
          </cell>
          <cell r="R489" t="str">
            <v>MG</v>
          </cell>
          <cell r="S489" t="str">
            <v>AUDIPROM</v>
          </cell>
          <cell r="T489" t="str">
            <v>CON-CUI</v>
          </cell>
          <cell r="U489" t="str">
            <v>RATRILLOS  Y BATERIAS</v>
          </cell>
          <cell r="W489" t="str">
            <v>Papel</v>
          </cell>
          <cell r="X489" t="str">
            <v>DF,MTY,GDL,TIJ,CHIH,HER,CUL,PUE,VER,GTO</v>
          </cell>
          <cell r="AB489"/>
          <cell r="AG489">
            <v>900</v>
          </cell>
          <cell r="AH489">
            <v>336</v>
          </cell>
          <cell r="AI489">
            <v>204</v>
          </cell>
          <cell r="AM489">
            <v>39047</v>
          </cell>
          <cell r="AO489">
            <v>39049</v>
          </cell>
          <cell r="AQ489">
            <v>97044</v>
          </cell>
        </row>
        <row r="490">
          <cell r="A490">
            <v>486</v>
          </cell>
          <cell r="D490" t="str">
            <v>D</v>
          </cell>
          <cell r="E490">
            <v>10468</v>
          </cell>
          <cell r="F490" t="str">
            <v>Proy</v>
          </cell>
          <cell r="G490">
            <v>6</v>
          </cell>
          <cell r="H490">
            <v>39009</v>
          </cell>
          <cell r="I490">
            <v>39009</v>
          </cell>
          <cell r="J490">
            <v>39028</v>
          </cell>
          <cell r="K490" t="str">
            <v>CHEESE CATEGORY APPRAISAL</v>
          </cell>
          <cell r="L490" t="str">
            <v>0080</v>
          </cell>
          <cell r="M490" t="str">
            <v>KRAFT FOODS MEXICO</v>
          </cell>
          <cell r="N490" t="str">
            <v>SUSANA PASCO</v>
          </cell>
          <cell r="Q490" t="str">
            <v>IP</v>
          </cell>
          <cell r="S490" t="str">
            <v>PRODUCT</v>
          </cell>
          <cell r="T490" t="str">
            <v>CON-ALI</v>
          </cell>
          <cell r="U490" t="str">
            <v>QUESO AMARILLO</v>
          </cell>
          <cell r="V490" t="str">
            <v>Pre -Reclutamiento</v>
          </cell>
          <cell r="W490" t="str">
            <v>CAPI / PDA</v>
          </cell>
          <cell r="X490" t="str">
            <v>DF</v>
          </cell>
          <cell r="Y490">
            <v>10</v>
          </cell>
          <cell r="Z490">
            <v>90</v>
          </cell>
          <cell r="AA490">
            <v>90</v>
          </cell>
          <cell r="AB490">
            <v>59.5</v>
          </cell>
          <cell r="AC490">
            <v>2.5</v>
          </cell>
          <cell r="AD490">
            <v>200</v>
          </cell>
          <cell r="AE490">
            <v>200</v>
          </cell>
          <cell r="AF490">
            <v>200</v>
          </cell>
          <cell r="AG490">
            <v>200</v>
          </cell>
          <cell r="AH490">
            <v>200</v>
          </cell>
          <cell r="AM490">
            <v>39397</v>
          </cell>
          <cell r="AN490">
            <v>39032</v>
          </cell>
          <cell r="AO490">
            <v>39400</v>
          </cell>
          <cell r="AP490">
            <v>39035</v>
          </cell>
          <cell r="AQ490">
            <v>435400</v>
          </cell>
          <cell r="AU490">
            <v>1</v>
          </cell>
        </row>
        <row r="491">
          <cell r="A491">
            <v>487</v>
          </cell>
          <cell r="D491" t="str">
            <v>A</v>
          </cell>
          <cell r="E491">
            <v>10469</v>
          </cell>
          <cell r="F491" t="str">
            <v>Proy</v>
          </cell>
          <cell r="G491">
            <v>3</v>
          </cell>
          <cell r="H491">
            <v>39006</v>
          </cell>
          <cell r="I491">
            <v>39008</v>
          </cell>
          <cell r="J491">
            <v>39013</v>
          </cell>
          <cell r="K491" t="str">
            <v>EVENTOS ALWAYS 2006</v>
          </cell>
          <cell r="L491" t="str">
            <v>0012</v>
          </cell>
          <cell r="M491" t="str">
            <v xml:space="preserve"> PROCTER &amp; GAMBLE</v>
          </cell>
          <cell r="N491" t="str">
            <v>Luz María Suárez</v>
          </cell>
          <cell r="Q491" t="str">
            <v>PG</v>
          </cell>
          <cell r="W491" t="str">
            <v>Papel</v>
          </cell>
          <cell r="X491" t="str">
            <v>DF,GDL,MTY,MOR,PUE,QRO,TOL,HGO,MEX,S.L.P,LEON,VHER,ACA.</v>
          </cell>
          <cell r="AB491"/>
          <cell r="AG491">
            <v>2505</v>
          </cell>
          <cell r="AH491">
            <v>567</v>
          </cell>
          <cell r="AI491">
            <v>1938</v>
          </cell>
          <cell r="AM491">
            <v>39248</v>
          </cell>
          <cell r="AO491">
            <v>39250</v>
          </cell>
          <cell r="AQ491">
            <v>85930</v>
          </cell>
        </row>
        <row r="492">
          <cell r="A492">
            <v>488</v>
          </cell>
          <cell r="D492" t="str">
            <v>T</v>
          </cell>
          <cell r="E492">
            <v>10470</v>
          </cell>
          <cell r="F492" t="str">
            <v>Proy</v>
          </cell>
          <cell r="G492">
            <v>6</v>
          </cell>
          <cell r="H492">
            <v>39007</v>
          </cell>
          <cell r="K492" t="str">
            <v>CHIP</v>
          </cell>
          <cell r="L492" t="str">
            <v>0012</v>
          </cell>
          <cell r="M492" t="str">
            <v xml:space="preserve"> PROCTER &amp; GAMBLE</v>
          </cell>
          <cell r="N492" t="str">
            <v>MIKE SUMMERS</v>
          </cell>
          <cell r="O492" t="str">
            <v xml:space="preserve">MX06D164 </v>
          </cell>
          <cell r="P492" t="str">
            <v>Koleston Chipmunk C&amp;SPIT</v>
          </cell>
          <cell r="Q492" t="str">
            <v>LB</v>
          </cell>
          <cell r="S492" t="str">
            <v>CONCEPT</v>
          </cell>
          <cell r="T492" t="str">
            <v>CON-CUI</v>
          </cell>
          <cell r="U492" t="str">
            <v>REFLEJOS</v>
          </cell>
          <cell r="V492" t="str">
            <v>Casa por Casa</v>
          </cell>
          <cell r="W492" t="str">
            <v>Papel</v>
          </cell>
          <cell r="X492" t="str">
            <v>DF</v>
          </cell>
          <cell r="AB492"/>
          <cell r="AD492">
            <v>50</v>
          </cell>
          <cell r="AG492">
            <v>50</v>
          </cell>
          <cell r="AM492">
            <v>39428</v>
          </cell>
          <cell r="AN492">
            <v>39428</v>
          </cell>
          <cell r="AO492">
            <v>39087</v>
          </cell>
          <cell r="AP492">
            <v>39087</v>
          </cell>
          <cell r="AQ492">
            <v>84500</v>
          </cell>
          <cell r="AU492">
            <v>1</v>
          </cell>
          <cell r="AX492" t="str">
            <v>SI</v>
          </cell>
        </row>
        <row r="493">
          <cell r="A493">
            <v>489</v>
          </cell>
          <cell r="D493" t="str">
            <v>F</v>
          </cell>
          <cell r="E493">
            <v>10471</v>
          </cell>
          <cell r="F493" t="str">
            <v>Prop</v>
          </cell>
          <cell r="G493">
            <v>7</v>
          </cell>
          <cell r="H493">
            <v>39007</v>
          </cell>
          <cell r="K493" t="str">
            <v>CERCADET</v>
          </cell>
          <cell r="L493" t="str">
            <v>0012</v>
          </cell>
          <cell r="M493" t="str">
            <v xml:space="preserve"> PROCTER &amp; GAMBLE</v>
          </cell>
          <cell r="N493" t="str">
            <v>ROXANA IGLESIAS</v>
          </cell>
          <cell r="Q493" t="str">
            <v>LB</v>
          </cell>
          <cell r="AB493"/>
        </row>
        <row r="494">
          <cell r="A494">
            <v>490</v>
          </cell>
          <cell r="D494" t="str">
            <v>A</v>
          </cell>
          <cell r="E494">
            <v>10472</v>
          </cell>
          <cell r="F494" t="str">
            <v>Prop</v>
          </cell>
          <cell r="H494">
            <v>39007</v>
          </cell>
          <cell r="J494">
            <v>39008</v>
          </cell>
          <cell r="K494" t="str">
            <v>ABASTOS IZTAPALAPA</v>
          </cell>
          <cell r="L494" t="str">
            <v>0012</v>
          </cell>
          <cell r="M494" t="str">
            <v xml:space="preserve"> PROCTER &amp; GAMBLE</v>
          </cell>
          <cell r="N494" t="str">
            <v>ADRIAN SIMON</v>
          </cell>
          <cell r="Q494" t="str">
            <v>PG</v>
          </cell>
          <cell r="S494" t="str">
            <v>AUDIPROM</v>
          </cell>
          <cell r="T494" t="str">
            <v>CON-CRO</v>
          </cell>
          <cell r="U494" t="str">
            <v>DETERGENTES</v>
          </cell>
          <cell r="W494" t="str">
            <v>Papel</v>
          </cell>
          <cell r="X494" t="str">
            <v>DF</v>
          </cell>
          <cell r="AB494"/>
          <cell r="AG494">
            <v>400</v>
          </cell>
          <cell r="AH494">
            <v>400</v>
          </cell>
          <cell r="AM494">
            <v>39066</v>
          </cell>
          <cell r="AO494">
            <v>39068</v>
          </cell>
          <cell r="AQ494">
            <v>34236</v>
          </cell>
        </row>
        <row r="495">
          <cell r="A495">
            <v>491</v>
          </cell>
          <cell r="E495">
            <v>10473</v>
          </cell>
          <cell r="F495" t="str">
            <v>Prop</v>
          </cell>
          <cell r="G495">
            <v>1</v>
          </cell>
          <cell r="H495">
            <v>39007</v>
          </cell>
          <cell r="K495" t="str">
            <v>MONITOREO DE PROMOCION MD</v>
          </cell>
          <cell r="L495" t="str">
            <v>0095</v>
          </cell>
          <cell r="M495" t="str">
            <v>CERVECERIA CUAUHTEMOC MOCTEZUMA</v>
          </cell>
          <cell r="N495" t="str">
            <v>FERNANDO CAMACHO CORTEZ</v>
          </cell>
          <cell r="O495" t="str">
            <v>NA</v>
          </cell>
          <cell r="P495" t="str">
            <v>NA</v>
          </cell>
          <cell r="Q495" t="str">
            <v>AA</v>
          </cell>
          <cell r="T495" t="str">
            <v>CON-BEB</v>
          </cell>
          <cell r="U495" t="str">
            <v>CERVEZA</v>
          </cell>
          <cell r="V495" t="str">
            <v>Casa por Casa</v>
          </cell>
          <cell r="W495" t="str">
            <v>Papel</v>
          </cell>
          <cell r="X495" t="str">
            <v>DF, ACAPULCO, CUERNAVACA, TOLUCA</v>
          </cell>
          <cell r="Y495">
            <v>0</v>
          </cell>
          <cell r="Z495">
            <v>25</v>
          </cell>
          <cell r="AA495">
            <v>20</v>
          </cell>
          <cell r="AB495">
            <v>13.083333333333334</v>
          </cell>
          <cell r="AC495">
            <v>6.2</v>
          </cell>
          <cell r="AG495">
            <v>1600</v>
          </cell>
          <cell r="AH495">
            <v>1600</v>
          </cell>
          <cell r="AQ495">
            <v>236034</v>
          </cell>
        </row>
        <row r="496">
          <cell r="A496">
            <v>492</v>
          </cell>
          <cell r="E496">
            <v>10474</v>
          </cell>
          <cell r="F496" t="str">
            <v>Prop</v>
          </cell>
          <cell r="G496">
            <v>1</v>
          </cell>
          <cell r="H496">
            <v>39007</v>
          </cell>
          <cell r="J496">
            <v>39020</v>
          </cell>
          <cell r="K496" t="str">
            <v>APOLLO</v>
          </cell>
          <cell r="L496" t="str">
            <v>0012</v>
          </cell>
          <cell r="M496" t="str">
            <v xml:space="preserve"> PROCTER &amp; GAMBLE</v>
          </cell>
          <cell r="N496" t="str">
            <v>DANIELLA LOZADA</v>
          </cell>
          <cell r="O496" t="str">
            <v>VE05D730</v>
          </cell>
          <cell r="P496" t="str">
            <v>H&amp;S Shelf Arrangement with Apollo</v>
          </cell>
          <cell r="Q496" t="str">
            <v>LC</v>
          </cell>
          <cell r="S496" t="str">
            <v>EMPAQUE/ETIQUETA</v>
          </cell>
          <cell r="T496" t="str">
            <v>CON-CUI</v>
          </cell>
          <cell r="U496" t="str">
            <v>SHAMPOO</v>
          </cell>
          <cell r="V496" t="str">
            <v>Pre -Reclutamiento</v>
          </cell>
          <cell r="W496" t="str">
            <v>Papel</v>
          </cell>
          <cell r="X496" t="str">
            <v>DF, BRAZIL, VENEZUELA, CHILE</v>
          </cell>
          <cell r="Y496">
            <v>0</v>
          </cell>
          <cell r="Z496">
            <v>12</v>
          </cell>
          <cell r="AB496">
            <v>5</v>
          </cell>
          <cell r="AG496">
            <v>800</v>
          </cell>
          <cell r="AH496">
            <v>200</v>
          </cell>
          <cell r="AM496">
            <v>39020</v>
          </cell>
          <cell r="AR496">
            <v>83960</v>
          </cell>
        </row>
        <row r="497">
          <cell r="A497">
            <v>493</v>
          </cell>
          <cell r="E497">
            <v>10475</v>
          </cell>
          <cell r="F497" t="str">
            <v>Prop</v>
          </cell>
          <cell r="G497">
            <v>1</v>
          </cell>
          <cell r="H497">
            <v>39007</v>
          </cell>
          <cell r="J497">
            <v>39020</v>
          </cell>
          <cell r="K497" t="str">
            <v>VIAJA</v>
          </cell>
          <cell r="L497" t="str">
            <v>0112</v>
          </cell>
          <cell r="M497" t="str">
            <v>New World Hispanic Research</v>
          </cell>
          <cell r="N497" t="str">
            <v>Adrian Lechter Rey</v>
          </cell>
          <cell r="O497" t="str">
            <v>NA</v>
          </cell>
          <cell r="P497" t="str">
            <v>NA</v>
          </cell>
          <cell r="Q497" t="str">
            <v>LC</v>
          </cell>
          <cell r="S497" t="str">
            <v>U&amp;A</v>
          </cell>
          <cell r="T497" t="str">
            <v>TUR-TRA</v>
          </cell>
          <cell r="U497" t="str">
            <v>AEROLINEAS</v>
          </cell>
          <cell r="V497" t="str">
            <v>Pre -Reclutamiento</v>
          </cell>
          <cell r="W497" t="str">
            <v>Focus groups</v>
          </cell>
          <cell r="X497" t="str">
            <v>DF,MTY.GUAD,MERIDA</v>
          </cell>
          <cell r="AB497"/>
          <cell r="AG497">
            <v>12</v>
          </cell>
          <cell r="AH497">
            <v>3</v>
          </cell>
          <cell r="AI497">
            <v>8</v>
          </cell>
          <cell r="AM497">
            <v>39020</v>
          </cell>
          <cell r="AR497">
            <v>35975</v>
          </cell>
        </row>
        <row r="498">
          <cell r="A498">
            <v>494</v>
          </cell>
          <cell r="D498" t="str">
            <v>F</v>
          </cell>
          <cell r="E498">
            <v>10476</v>
          </cell>
          <cell r="F498" t="str">
            <v>Proy</v>
          </cell>
          <cell r="G498">
            <v>6</v>
          </cell>
          <cell r="H498">
            <v>39008</v>
          </cell>
          <cell r="J498">
            <v>39020</v>
          </cell>
          <cell r="K498" t="str">
            <v>GHH'S FGI'S MTY - OCT</v>
          </cell>
          <cell r="L498" t="str">
            <v>0012</v>
          </cell>
          <cell r="M498" t="str">
            <v xml:space="preserve"> PROCTER &amp; GAMBLE</v>
          </cell>
          <cell r="N498" t="str">
            <v>ALBERTO MENA</v>
          </cell>
          <cell r="O498" t="str">
            <v>MX06C493</v>
          </cell>
          <cell r="P498" t="str">
            <v>GHH Expansion 2 wave 2 qualitative assessment</v>
          </cell>
          <cell r="Q498" t="str">
            <v>LE</v>
          </cell>
          <cell r="R498" t="str">
            <v>LP</v>
          </cell>
          <cell r="U498" t="str">
            <v>REVISTA A TU LADO</v>
          </cell>
          <cell r="V498" t="str">
            <v>Pre -Reclutamiento</v>
          </cell>
          <cell r="W498" t="str">
            <v>Focus groups</v>
          </cell>
          <cell r="X498" t="str">
            <v>MTY</v>
          </cell>
          <cell r="AB498"/>
          <cell r="AD498">
            <v>3</v>
          </cell>
          <cell r="AG498">
            <v>3</v>
          </cell>
          <cell r="AJ498">
            <v>3</v>
          </cell>
          <cell r="AM498">
            <v>39020</v>
          </cell>
          <cell r="AO498">
            <v>39021</v>
          </cell>
          <cell r="AQ498">
            <v>80100</v>
          </cell>
          <cell r="AU498">
            <v>1</v>
          </cell>
        </row>
        <row r="499">
          <cell r="A499">
            <v>495</v>
          </cell>
          <cell r="D499" t="str">
            <v>D</v>
          </cell>
          <cell r="E499">
            <v>10477</v>
          </cell>
          <cell r="F499" t="str">
            <v>Prop</v>
          </cell>
          <cell r="G499">
            <v>7</v>
          </cell>
          <cell r="H499">
            <v>39008</v>
          </cell>
          <cell r="K499" t="str">
            <v>COMIDA</v>
          </cell>
          <cell r="L499" t="str">
            <v>0113</v>
          </cell>
          <cell r="M499" t="str">
            <v>Strategic Pathfinders Inc.</v>
          </cell>
          <cell r="N499" t="str">
            <v>Thomas Beach</v>
          </cell>
          <cell r="Q499" t="str">
            <v>LB</v>
          </cell>
          <cell r="AB499"/>
        </row>
        <row r="500">
          <cell r="A500">
            <v>496</v>
          </cell>
          <cell r="D500" t="str">
            <v>F</v>
          </cell>
          <cell r="E500">
            <v>10478</v>
          </cell>
          <cell r="F500" t="str">
            <v>Proy</v>
          </cell>
          <cell r="G500">
            <v>6</v>
          </cell>
          <cell r="H500">
            <v>39009</v>
          </cell>
          <cell r="J500">
            <v>39029</v>
          </cell>
          <cell r="K500" t="str">
            <v>PRESTO-EXCEL FGI'S</v>
          </cell>
          <cell r="L500" t="str">
            <v>0012</v>
          </cell>
          <cell r="M500" t="str">
            <v xml:space="preserve"> PROCTER &amp; GAMBLE</v>
          </cell>
          <cell r="N500" t="str">
            <v>Alberto Zamora</v>
          </cell>
          <cell r="O500" t="str">
            <v>MX06B704</v>
          </cell>
          <cell r="P500" t="str">
            <v>Prestobarba XL Commercial Innovation Concepts Pre-Qualification</v>
          </cell>
          <cell r="Q500" t="str">
            <v>LE</v>
          </cell>
          <cell r="R500" t="str">
            <v>LP</v>
          </cell>
          <cell r="S500" t="str">
            <v>PCT</v>
          </cell>
          <cell r="T500" t="str">
            <v>CON-CUI</v>
          </cell>
          <cell r="U500" t="str">
            <v>RASTRILLOS</v>
          </cell>
          <cell r="V500" t="str">
            <v>Pre -Reclutamiento</v>
          </cell>
          <cell r="W500" t="str">
            <v>Focus groups</v>
          </cell>
          <cell r="X500" t="str">
            <v>DF</v>
          </cell>
          <cell r="AB500"/>
          <cell r="AD500">
            <v>4</v>
          </cell>
          <cell r="AG500">
            <v>4</v>
          </cell>
          <cell r="AI500">
            <v>4</v>
          </cell>
          <cell r="AM500">
            <v>39030</v>
          </cell>
          <cell r="AQ500">
            <v>86370</v>
          </cell>
          <cell r="AU500">
            <v>1</v>
          </cell>
        </row>
        <row r="501">
          <cell r="A501">
            <v>497</v>
          </cell>
          <cell r="D501" t="str">
            <v>F</v>
          </cell>
          <cell r="E501">
            <v>10479</v>
          </cell>
          <cell r="F501" t="str">
            <v>Proy</v>
          </cell>
          <cell r="G501">
            <v>7</v>
          </cell>
          <cell r="H501">
            <v>39009</v>
          </cell>
          <cell r="J501">
            <v>39034</v>
          </cell>
          <cell r="K501" t="str">
            <v>TADAO FGI'S II</v>
          </cell>
          <cell r="L501" t="str">
            <v>0012</v>
          </cell>
          <cell r="M501" t="str">
            <v xml:space="preserve"> PROCTER &amp; GAMBLE</v>
          </cell>
          <cell r="N501" t="str">
            <v>AMERICA FEIJOO</v>
          </cell>
          <cell r="O501" t="str">
            <v>TBD</v>
          </cell>
          <cell r="P501" t="str">
            <v>TBD</v>
          </cell>
          <cell r="Q501" t="str">
            <v>LE</v>
          </cell>
          <cell r="R501" t="str">
            <v>LP</v>
          </cell>
          <cell r="U501" t="str">
            <v>JABÓN</v>
          </cell>
          <cell r="V501" t="str">
            <v>Pre -Reclutamiento</v>
          </cell>
          <cell r="W501" t="str">
            <v>Focus groups</v>
          </cell>
          <cell r="AB501"/>
          <cell r="AQ501">
            <v>59500</v>
          </cell>
          <cell r="AZ501" t="str">
            <v>CANCELADO</v>
          </cell>
        </row>
        <row r="502">
          <cell r="A502">
            <v>498</v>
          </cell>
          <cell r="D502" t="str">
            <v>C</v>
          </cell>
          <cell r="E502">
            <v>10480</v>
          </cell>
          <cell r="F502" t="str">
            <v>Prop</v>
          </cell>
          <cell r="G502">
            <v>1</v>
          </cell>
          <cell r="H502">
            <v>39009</v>
          </cell>
          <cell r="K502" t="str">
            <v>MY ENERGY HUT</v>
          </cell>
          <cell r="L502" t="str">
            <v>0012</v>
          </cell>
          <cell r="M502" t="str">
            <v xml:space="preserve"> PROCTER &amp; GAMBLE</v>
          </cell>
          <cell r="N502" t="str">
            <v>Erminia Parra</v>
          </cell>
          <cell r="O502" t="str">
            <v>TBD</v>
          </cell>
          <cell r="P502" t="str">
            <v>TBD</v>
          </cell>
          <cell r="Q502" t="str">
            <v>AA</v>
          </cell>
          <cell r="S502" t="str">
            <v>PRODUCT</v>
          </cell>
          <cell r="T502" t="str">
            <v>CON-ALI</v>
          </cell>
          <cell r="U502" t="str">
            <v>PASTILLAS ENERGÉTICAS</v>
          </cell>
          <cell r="V502" t="str">
            <v>Intercept</v>
          </cell>
          <cell r="W502" t="str">
            <v>Papel</v>
          </cell>
          <cell r="X502" t="str">
            <v>D.F.</v>
          </cell>
          <cell r="AB502"/>
          <cell r="AD502">
            <v>540</v>
          </cell>
          <cell r="AE502">
            <v>540</v>
          </cell>
          <cell r="AG502">
            <v>1080</v>
          </cell>
          <cell r="AH502">
            <v>1080</v>
          </cell>
          <cell r="AR502">
            <v>49724</v>
          </cell>
        </row>
        <row r="503">
          <cell r="A503">
            <v>499</v>
          </cell>
          <cell r="D503" t="str">
            <v>D</v>
          </cell>
          <cell r="E503">
            <v>10481</v>
          </cell>
          <cell r="F503" t="str">
            <v>Prop</v>
          </cell>
          <cell r="G503">
            <v>7</v>
          </cell>
          <cell r="H503">
            <v>39008</v>
          </cell>
          <cell r="J503">
            <v>39042</v>
          </cell>
          <cell r="K503" t="str">
            <v>REFRIGERATOR</v>
          </cell>
          <cell r="L503" t="str">
            <v>0114</v>
          </cell>
          <cell r="M503" t="str">
            <v>TELLUCE CORPORATION</v>
          </cell>
          <cell r="N503" t="str">
            <v>JINU KIM</v>
          </cell>
          <cell r="Q503" t="str">
            <v>IP</v>
          </cell>
          <cell r="S503" t="str">
            <v>PRODUCT</v>
          </cell>
          <cell r="T503" t="str">
            <v>CON-DUR</v>
          </cell>
          <cell r="U503" t="str">
            <v>REFRIGERADORES</v>
          </cell>
          <cell r="V503" t="str">
            <v>Pre -Reclutamiento</v>
          </cell>
          <cell r="W503" t="str">
            <v>Focus groups</v>
          </cell>
          <cell r="X503" t="str">
            <v>DF</v>
          </cell>
          <cell r="Y503">
            <v>120</v>
          </cell>
          <cell r="AB503">
            <v>120</v>
          </cell>
          <cell r="AR503">
            <v>40270</v>
          </cell>
        </row>
        <row r="504">
          <cell r="A504">
            <v>500</v>
          </cell>
          <cell r="D504" t="str">
            <v>F</v>
          </cell>
          <cell r="E504">
            <v>10482</v>
          </cell>
          <cell r="F504" t="str">
            <v>Proy</v>
          </cell>
          <cell r="G504">
            <v>6</v>
          </cell>
          <cell r="H504">
            <v>39010</v>
          </cell>
          <cell r="I504">
            <v>39048</v>
          </cell>
          <cell r="J504">
            <v>39064</v>
          </cell>
          <cell r="K504" t="str">
            <v>FGI's ALWAYS SUNSHINE</v>
          </cell>
          <cell r="L504" t="str">
            <v>0012</v>
          </cell>
          <cell r="M504" t="str">
            <v xml:space="preserve"> PROCTER &amp; GAMBLE</v>
          </cell>
          <cell r="N504" t="str">
            <v>RUBEN LEO</v>
          </cell>
          <cell r="O504" t="str">
            <v xml:space="preserve">MX06C868 </v>
          </cell>
          <cell r="P504" t="str">
            <v>Always Sunshine Focus Group for claims</v>
          </cell>
          <cell r="Q504" t="str">
            <v>AA</v>
          </cell>
          <cell r="S504" t="str">
            <v>MST</v>
          </cell>
          <cell r="V504" t="str">
            <v>Pre -Reclutamiento</v>
          </cell>
          <cell r="W504" t="str">
            <v>Focus groups</v>
          </cell>
          <cell r="X504" t="str">
            <v>DF</v>
          </cell>
          <cell r="AB504"/>
          <cell r="AM504">
            <v>39055</v>
          </cell>
          <cell r="AN504">
            <v>39064</v>
          </cell>
          <cell r="AO504">
            <v>39058</v>
          </cell>
          <cell r="AP504">
            <v>39072</v>
          </cell>
          <cell r="AQ504">
            <v>38200</v>
          </cell>
        </row>
        <row r="505">
          <cell r="A505">
            <v>501</v>
          </cell>
          <cell r="D505" t="str">
            <v>D</v>
          </cell>
          <cell r="E505">
            <v>10483</v>
          </cell>
          <cell r="F505" t="str">
            <v>Prop</v>
          </cell>
          <cell r="G505">
            <v>7</v>
          </cell>
          <cell r="H505">
            <v>39010</v>
          </cell>
          <cell r="K505" t="str">
            <v>CELULARES</v>
          </cell>
          <cell r="L505" t="str">
            <v>0115</v>
          </cell>
          <cell r="M505" t="str">
            <v>RESOURCE SYSTEM GROUP</v>
          </cell>
          <cell r="N505" t="str">
            <v>Janet L. Saint Germain</v>
          </cell>
          <cell r="Q505" t="str">
            <v>LB</v>
          </cell>
          <cell r="AB505"/>
        </row>
        <row r="506">
          <cell r="A506">
            <v>502</v>
          </cell>
          <cell r="D506" t="str">
            <v>C</v>
          </cell>
          <cell r="E506">
            <v>10484</v>
          </cell>
          <cell r="F506" t="str">
            <v>Prop</v>
          </cell>
          <cell r="G506">
            <v>7</v>
          </cell>
          <cell r="H506">
            <v>39013</v>
          </cell>
          <cell r="K506" t="str">
            <v>LABORATORIOS</v>
          </cell>
          <cell r="L506" t="str">
            <v>0116</v>
          </cell>
          <cell r="M506" t="str">
            <v>Biomerieux</v>
          </cell>
          <cell r="N506" t="str">
            <v>Genaro JIMENEZ</v>
          </cell>
          <cell r="Q506" t="str">
            <v>LB</v>
          </cell>
          <cell r="AB506"/>
        </row>
        <row r="507">
          <cell r="A507">
            <v>503</v>
          </cell>
          <cell r="D507" t="str">
            <v>F</v>
          </cell>
          <cell r="E507">
            <v>10485</v>
          </cell>
          <cell r="F507" t="str">
            <v>Prop</v>
          </cell>
          <cell r="G507">
            <v>7</v>
          </cell>
          <cell r="H507">
            <v>39014</v>
          </cell>
          <cell r="K507" t="str">
            <v>RAZONES</v>
          </cell>
          <cell r="L507" t="str">
            <v>0117</v>
          </cell>
          <cell r="M507" t="str">
            <v>CONCORDIA</v>
          </cell>
          <cell r="N507" t="str">
            <v>MONICA GLEASON</v>
          </cell>
          <cell r="Q507" t="str">
            <v>LB</v>
          </cell>
          <cell r="AB507"/>
        </row>
        <row r="508">
          <cell r="A508">
            <v>504</v>
          </cell>
          <cell r="D508" t="str">
            <v>C</v>
          </cell>
          <cell r="E508">
            <v>10486</v>
          </cell>
          <cell r="F508" t="str">
            <v>Proy</v>
          </cell>
          <cell r="G508">
            <v>6</v>
          </cell>
          <cell r="H508">
            <v>39013</v>
          </cell>
          <cell r="I508">
            <v>39016</v>
          </cell>
          <cell r="J508">
            <v>39028</v>
          </cell>
          <cell r="K508" t="str">
            <v>VITAS</v>
          </cell>
          <cell r="L508" t="str">
            <v>0080</v>
          </cell>
          <cell r="M508" t="str">
            <v>KRAFT FOODS MEXICO</v>
          </cell>
          <cell r="N508" t="str">
            <v>KARYN MARTINEZ</v>
          </cell>
          <cell r="P508" t="str">
            <v>JELL-O VITAS VS PRONTO PQS</v>
          </cell>
          <cell r="Q508" t="str">
            <v>IP</v>
          </cell>
          <cell r="R508" t="str">
            <v>TBD</v>
          </cell>
          <cell r="S508" t="str">
            <v>PRODUCT</v>
          </cell>
          <cell r="T508" t="str">
            <v>CON-ALI</v>
          </cell>
          <cell r="U508" t="str">
            <v>GELATINA</v>
          </cell>
          <cell r="V508" t="str">
            <v>Casa por Casa</v>
          </cell>
          <cell r="W508" t="str">
            <v>Papel</v>
          </cell>
          <cell r="X508" t="str">
            <v>MTY</v>
          </cell>
          <cell r="Y508">
            <v>5</v>
          </cell>
          <cell r="AB508">
            <v>5</v>
          </cell>
          <cell r="AD508">
            <v>550</v>
          </cell>
          <cell r="AE508">
            <v>525</v>
          </cell>
          <cell r="AF508">
            <v>500</v>
          </cell>
          <cell r="AG508">
            <v>1025</v>
          </cell>
          <cell r="AM508">
            <v>39056</v>
          </cell>
          <cell r="AN508">
            <v>39057</v>
          </cell>
          <cell r="AO508">
            <v>39069</v>
          </cell>
          <cell r="AP508">
            <v>39069</v>
          </cell>
          <cell r="AQ508">
            <v>247120</v>
          </cell>
          <cell r="AU508">
            <v>1</v>
          </cell>
        </row>
        <row r="509">
          <cell r="A509">
            <v>505</v>
          </cell>
          <cell r="D509" t="str">
            <v>C</v>
          </cell>
          <cell r="E509">
            <v>10487</v>
          </cell>
          <cell r="F509" t="str">
            <v>Prop</v>
          </cell>
          <cell r="G509">
            <v>7</v>
          </cell>
          <cell r="H509">
            <v>39013</v>
          </cell>
          <cell r="K509" t="str">
            <v>NEW COLORANTS</v>
          </cell>
          <cell r="L509" t="str">
            <v>0080</v>
          </cell>
          <cell r="M509" t="str">
            <v>KRAFT FOODS MEXICO</v>
          </cell>
          <cell r="N509" t="str">
            <v>KARYN MARTINEZ</v>
          </cell>
          <cell r="P509" t="str">
            <v>KOOL AID NEW COLORANT CPTÇ</v>
          </cell>
          <cell r="Q509" t="str">
            <v>IP</v>
          </cell>
          <cell r="R509" t="str">
            <v>TBD</v>
          </cell>
          <cell r="S509" t="str">
            <v>CONCEPT</v>
          </cell>
          <cell r="T509" t="str">
            <v>CON-BEB</v>
          </cell>
          <cell r="U509" t="str">
            <v>BEBIDA EN POLVO</v>
          </cell>
          <cell r="V509" t="str">
            <v>Casa por Casa</v>
          </cell>
          <cell r="W509" t="str">
            <v>Papel</v>
          </cell>
          <cell r="X509" t="str">
            <v>DF</v>
          </cell>
          <cell r="Y509">
            <v>6</v>
          </cell>
          <cell r="AB509">
            <v>6</v>
          </cell>
          <cell r="AD509">
            <v>440</v>
          </cell>
          <cell r="AE509">
            <v>400</v>
          </cell>
          <cell r="AQ509">
            <v>220300</v>
          </cell>
        </row>
        <row r="510">
          <cell r="A510">
            <v>506</v>
          </cell>
          <cell r="D510" t="str">
            <v>O</v>
          </cell>
          <cell r="E510">
            <v>10488</v>
          </cell>
          <cell r="F510" t="str">
            <v>proy</v>
          </cell>
          <cell r="G510">
            <v>6</v>
          </cell>
          <cell r="H510">
            <v>39006</v>
          </cell>
          <cell r="I510">
            <v>39006</v>
          </cell>
          <cell r="K510" t="str">
            <v>VIDEO</v>
          </cell>
          <cell r="L510" t="str">
            <v>0022</v>
          </cell>
          <cell r="M510" t="str">
            <v>ALBERTO CULVER</v>
          </cell>
          <cell r="N510" t="str">
            <v>LAURA HERNANDEZ</v>
          </cell>
          <cell r="O510" t="str">
            <v>NA</v>
          </cell>
          <cell r="P510" t="str">
            <v>NA</v>
          </cell>
          <cell r="Q510" t="str">
            <v>LC</v>
          </cell>
          <cell r="R510" t="str">
            <v>NA</v>
          </cell>
          <cell r="S510" t="str">
            <v>CONCEPT</v>
          </cell>
          <cell r="T510" t="str">
            <v>CON-CUI</v>
          </cell>
          <cell r="U510" t="str">
            <v>SHAMPOO</v>
          </cell>
          <cell r="X510" t="str">
            <v>DF</v>
          </cell>
          <cell r="AB510"/>
          <cell r="AQ510">
            <v>3000</v>
          </cell>
          <cell r="AU510">
            <v>1</v>
          </cell>
          <cell r="AZ510" t="str">
            <v>NO ES UN ESTUDIO, SE COBRÓ UN VIDEO EDITADO DE UNAS SESIONES DEL AÑO PASADO</v>
          </cell>
        </row>
        <row r="511">
          <cell r="A511">
            <v>507</v>
          </cell>
          <cell r="D511" t="str">
            <v>D</v>
          </cell>
          <cell r="E511">
            <v>10489</v>
          </cell>
          <cell r="F511" t="str">
            <v>Prop</v>
          </cell>
          <cell r="G511">
            <v>7</v>
          </cell>
          <cell r="H511">
            <v>39014</v>
          </cell>
          <cell r="K511" t="str">
            <v>ESCALPA</v>
          </cell>
          <cell r="L511" t="str">
            <v>0035</v>
          </cell>
          <cell r="M511" t="str">
            <v>TNS NFO</v>
          </cell>
          <cell r="N511" t="str">
            <v>BETH BOEHM</v>
          </cell>
          <cell r="Q511" t="str">
            <v>LB</v>
          </cell>
          <cell r="AB511"/>
        </row>
        <row r="512">
          <cell r="A512">
            <v>508</v>
          </cell>
          <cell r="D512" t="str">
            <v>D</v>
          </cell>
          <cell r="E512">
            <v>10490</v>
          </cell>
          <cell r="F512" t="str">
            <v>Prop</v>
          </cell>
          <cell r="G512">
            <v>7</v>
          </cell>
          <cell r="H512">
            <v>39014</v>
          </cell>
          <cell r="K512" t="str">
            <v>DETER</v>
          </cell>
          <cell r="L512" t="str">
            <v>0035</v>
          </cell>
          <cell r="M512" t="str">
            <v>TNS NFO</v>
          </cell>
          <cell r="N512" t="str">
            <v>BART GAMBLE</v>
          </cell>
          <cell r="Q512" t="str">
            <v>LB</v>
          </cell>
          <cell r="AB512"/>
        </row>
        <row r="513">
          <cell r="A513">
            <v>509</v>
          </cell>
          <cell r="D513" t="str">
            <v>F</v>
          </cell>
          <cell r="E513">
            <v>10491</v>
          </cell>
          <cell r="F513" t="str">
            <v>Prop</v>
          </cell>
          <cell r="H513">
            <v>39014</v>
          </cell>
          <cell r="J513">
            <v>39021</v>
          </cell>
          <cell r="K513" t="str">
            <v>PROMO-OLD</v>
          </cell>
          <cell r="L513" t="str">
            <v>0012</v>
          </cell>
          <cell r="M513" t="str">
            <v xml:space="preserve"> PROCTER &amp; GAMBLE</v>
          </cell>
          <cell r="N513" t="str">
            <v>Bernardo Ortiz Vlasich</v>
          </cell>
          <cell r="Q513" t="str">
            <v>PG</v>
          </cell>
          <cell r="S513" t="str">
            <v>PCT</v>
          </cell>
          <cell r="T513" t="str">
            <v>CON-CUI</v>
          </cell>
          <cell r="U513" t="str">
            <v>DESODORANTE</v>
          </cell>
          <cell r="V513" t="str">
            <v>Pre -Reclutamiento</v>
          </cell>
          <cell r="W513" t="str">
            <v>Focus groups</v>
          </cell>
          <cell r="X513" t="str">
            <v>DF</v>
          </cell>
          <cell r="AB513"/>
          <cell r="AG513">
            <v>2</v>
          </cell>
          <cell r="AH513">
            <v>2</v>
          </cell>
          <cell r="AM513">
            <v>39021</v>
          </cell>
          <cell r="AQ513">
            <v>49000</v>
          </cell>
        </row>
        <row r="514">
          <cell r="A514">
            <v>510</v>
          </cell>
          <cell r="B514">
            <v>1</v>
          </cell>
          <cell r="D514" t="str">
            <v>T</v>
          </cell>
          <cell r="E514">
            <v>10492</v>
          </cell>
          <cell r="F514" t="str">
            <v>Proy</v>
          </cell>
          <cell r="G514">
            <v>7</v>
          </cell>
          <cell r="H514">
            <v>39007</v>
          </cell>
          <cell r="K514" t="str">
            <v>KANO PACKAGING</v>
          </cell>
          <cell r="L514" t="str">
            <v>0012</v>
          </cell>
          <cell r="M514" t="str">
            <v xml:space="preserve"> PROCTER &amp; GAMBLE</v>
          </cell>
          <cell r="N514" t="str">
            <v>Marbella Monroy</v>
          </cell>
          <cell r="O514" t="str">
            <v>TBD</v>
          </cell>
          <cell r="P514" t="str">
            <v>KANO for PACKAGING - MX</v>
          </cell>
          <cell r="Q514" t="str">
            <v>MJO</v>
          </cell>
          <cell r="R514" t="str">
            <v>TBD</v>
          </cell>
          <cell r="S514" t="str">
            <v>SEGMENTA</v>
          </cell>
          <cell r="T514" t="str">
            <v>CON-CRO</v>
          </cell>
          <cell r="U514" t="str">
            <v>DETERGENTE</v>
          </cell>
          <cell r="V514" t="str">
            <v>Casa por casa</v>
          </cell>
          <cell r="W514" t="str">
            <v>Papel</v>
          </cell>
          <cell r="X514" t="str">
            <v>DF, GDL, MTY</v>
          </cell>
          <cell r="Y514">
            <v>1</v>
          </cell>
          <cell r="Z514">
            <v>120</v>
          </cell>
          <cell r="AB514">
            <v>51</v>
          </cell>
          <cell r="AC514">
            <v>4</v>
          </cell>
          <cell r="AD514">
            <v>310</v>
          </cell>
          <cell r="AG514">
            <v>310</v>
          </cell>
          <cell r="AH514">
            <v>310</v>
          </cell>
          <cell r="AM514">
            <v>39028</v>
          </cell>
          <cell r="AQ514">
            <v>96200</v>
          </cell>
        </row>
        <row r="515">
          <cell r="A515">
            <v>511</v>
          </cell>
          <cell r="D515" t="str">
            <v>F</v>
          </cell>
          <cell r="E515">
            <v>10493</v>
          </cell>
          <cell r="F515" t="str">
            <v>Proy</v>
          </cell>
          <cell r="G515">
            <v>6</v>
          </cell>
          <cell r="H515">
            <v>39015</v>
          </cell>
          <cell r="I515">
            <v>39017</v>
          </cell>
          <cell r="J515">
            <v>39027</v>
          </cell>
          <cell r="K515" t="str">
            <v>TENDEROS SOAC</v>
          </cell>
          <cell r="L515" t="str">
            <v>0012</v>
          </cell>
          <cell r="M515" t="str">
            <v xml:space="preserve"> PROCTER &amp; GAMBLE</v>
          </cell>
          <cell r="N515" t="str">
            <v>Eneth Arenas</v>
          </cell>
          <cell r="Q515" t="str">
            <v>PG</v>
          </cell>
          <cell r="S515" t="str">
            <v>PCT</v>
          </cell>
          <cell r="T515" t="str">
            <v>MUL-MUL</v>
          </cell>
          <cell r="U515" t="str">
            <v>VARIOS</v>
          </cell>
          <cell r="V515" t="str">
            <v>Pre -Reclutamiento</v>
          </cell>
          <cell r="W515" t="str">
            <v>Focus groups</v>
          </cell>
          <cell r="X515" t="str">
            <v>DF</v>
          </cell>
          <cell r="AB515"/>
          <cell r="AG515">
            <v>1</v>
          </cell>
          <cell r="AH515">
            <v>1</v>
          </cell>
          <cell r="AQ515">
            <v>23200</v>
          </cell>
        </row>
        <row r="516">
          <cell r="A516">
            <v>512</v>
          </cell>
          <cell r="D516" t="str">
            <v>A</v>
          </cell>
          <cell r="E516">
            <v>10494</v>
          </cell>
          <cell r="F516" t="str">
            <v>Proy</v>
          </cell>
          <cell r="G516">
            <v>6</v>
          </cell>
          <cell r="H516">
            <v>39015</v>
          </cell>
          <cell r="I516">
            <v>39020</v>
          </cell>
          <cell r="J516">
            <v>39020</v>
          </cell>
          <cell r="K516" t="str">
            <v>ZEST TADAO</v>
          </cell>
          <cell r="L516" t="str">
            <v>0012</v>
          </cell>
          <cell r="M516" t="str">
            <v xml:space="preserve"> PROCTER &amp; GAMBLE</v>
          </cell>
          <cell r="N516" t="str">
            <v>Fabiola Cuesta</v>
          </cell>
          <cell r="Q516" t="str">
            <v>PG</v>
          </cell>
          <cell r="S516" t="str">
            <v>AUDIPROM</v>
          </cell>
          <cell r="T516" t="str">
            <v>CON-CUI</v>
          </cell>
          <cell r="U516" t="str">
            <v>JABON DE TOCADOR</v>
          </cell>
          <cell r="W516" t="str">
            <v>Papel</v>
          </cell>
          <cell r="X516" t="str">
            <v>DF,MTY,GDL,TIJ,SON,TAM,VER,CUL</v>
          </cell>
          <cell r="AB516"/>
          <cell r="AG516">
            <v>350</v>
          </cell>
          <cell r="AH516">
            <v>252</v>
          </cell>
          <cell r="AI516">
            <v>98</v>
          </cell>
          <cell r="AM516">
            <v>39066</v>
          </cell>
          <cell r="AO516">
            <v>39070</v>
          </cell>
          <cell r="AQ516">
            <v>63588</v>
          </cell>
        </row>
        <row r="517">
          <cell r="A517">
            <v>513</v>
          </cell>
          <cell r="D517" t="str">
            <v>C</v>
          </cell>
          <cell r="E517">
            <v>10495</v>
          </cell>
          <cell r="F517" t="str">
            <v>Prop</v>
          </cell>
          <cell r="G517">
            <v>7</v>
          </cell>
          <cell r="H517">
            <v>39015</v>
          </cell>
          <cell r="K517" t="str">
            <v>FRIFRU</v>
          </cell>
          <cell r="L517" t="str">
            <v>0080</v>
          </cell>
          <cell r="M517" t="str">
            <v>KRAFT FOODS MEXICO</v>
          </cell>
          <cell r="N517" t="str">
            <v>KARYN MARTINEZ</v>
          </cell>
          <cell r="Q517" t="str">
            <v>IP</v>
          </cell>
          <cell r="S517" t="str">
            <v>C&amp;P</v>
          </cell>
          <cell r="T517" t="str">
            <v>CON-BEB</v>
          </cell>
          <cell r="U517" t="str">
            <v>BEBIDA EN POLVO</v>
          </cell>
          <cell r="V517" t="str">
            <v>Casa por Casa</v>
          </cell>
          <cell r="W517" t="str">
            <v>Papel</v>
          </cell>
          <cell r="X517" t="str">
            <v>DF</v>
          </cell>
          <cell r="Y517">
            <v>4</v>
          </cell>
          <cell r="Z517">
            <v>80</v>
          </cell>
          <cell r="AA517">
            <v>20</v>
          </cell>
          <cell r="AB517">
            <v>40</v>
          </cell>
          <cell r="AD517">
            <v>550</v>
          </cell>
          <cell r="AE517">
            <v>500</v>
          </cell>
          <cell r="AG517">
            <v>1050</v>
          </cell>
          <cell r="AH517">
            <v>1050</v>
          </cell>
          <cell r="AQ517">
            <v>213000</v>
          </cell>
        </row>
        <row r="518">
          <cell r="A518">
            <v>514</v>
          </cell>
          <cell r="D518" t="str">
            <v>C</v>
          </cell>
          <cell r="E518">
            <v>10496</v>
          </cell>
          <cell r="F518" t="str">
            <v>Prop</v>
          </cell>
          <cell r="H518">
            <v>39015</v>
          </cell>
          <cell r="J518">
            <v>39035</v>
          </cell>
          <cell r="K518" t="str">
            <v>PCT - OLD SPICE NOVIEMBRE</v>
          </cell>
          <cell r="L518" t="str">
            <v>0012</v>
          </cell>
          <cell r="M518" t="str">
            <v xml:space="preserve"> PROCTER &amp; GAMBLE</v>
          </cell>
          <cell r="N518" t="str">
            <v>Bernardo Ortiz Vlasich</v>
          </cell>
          <cell r="P518" t="str">
            <v>OLD SPICE PROMOTION CONCEPT TEST</v>
          </cell>
          <cell r="Q518" t="str">
            <v>PG</v>
          </cell>
          <cell r="S518" t="str">
            <v>PCT</v>
          </cell>
          <cell r="T518" t="str">
            <v>CON-CUI</v>
          </cell>
          <cell r="U518" t="str">
            <v>DESODORANTE</v>
          </cell>
          <cell r="V518" t="str">
            <v>Intercept</v>
          </cell>
          <cell r="W518" t="str">
            <v>CAWI / Web</v>
          </cell>
          <cell r="X518" t="str">
            <v>DF</v>
          </cell>
          <cell r="AB518"/>
          <cell r="AD518">
            <v>600</v>
          </cell>
          <cell r="AG518">
            <v>600</v>
          </cell>
          <cell r="AH518">
            <v>600</v>
          </cell>
          <cell r="AM518">
            <v>39045</v>
          </cell>
          <cell r="AO518">
            <v>39059</v>
          </cell>
          <cell r="AQ518">
            <v>175000</v>
          </cell>
        </row>
        <row r="519">
          <cell r="A519">
            <v>515</v>
          </cell>
          <cell r="D519" t="str">
            <v>C</v>
          </cell>
          <cell r="E519">
            <v>10497</v>
          </cell>
          <cell r="F519" t="str">
            <v>Prop</v>
          </cell>
          <cell r="H519">
            <v>39015</v>
          </cell>
          <cell r="K519" t="str">
            <v>PRE-POST PANTENE</v>
          </cell>
          <cell r="L519" t="str">
            <v>0012</v>
          </cell>
          <cell r="M519" t="str">
            <v xml:space="preserve"> PROCTER &amp; GAMBLE</v>
          </cell>
          <cell r="N519" t="str">
            <v>Luz María Suárez</v>
          </cell>
          <cell r="Q519" t="str">
            <v>PG</v>
          </cell>
          <cell r="AB519"/>
        </row>
        <row r="520">
          <cell r="A520">
            <v>516</v>
          </cell>
          <cell r="B520">
            <v>1</v>
          </cell>
          <cell r="D520" t="str">
            <v>T</v>
          </cell>
          <cell r="E520">
            <v>10498</v>
          </cell>
          <cell r="F520" t="str">
            <v>Proy</v>
          </cell>
          <cell r="G520">
            <v>6</v>
          </cell>
          <cell r="H520">
            <v>39016</v>
          </cell>
          <cell r="I520">
            <v>39028</v>
          </cell>
          <cell r="J520">
            <v>39037</v>
          </cell>
          <cell r="K520" t="str">
            <v>GENESIS</v>
          </cell>
          <cell r="L520" t="str">
            <v>0012</v>
          </cell>
          <cell r="M520" t="str">
            <v xml:space="preserve"> PROCTER &amp; GAMBLE</v>
          </cell>
          <cell r="N520" t="str">
            <v>Omar Fuentes</v>
          </cell>
          <cell r="O520" t="str">
            <v>MX06C804</v>
          </cell>
          <cell r="P520" t="str">
            <v>GENESIS CONCEPT TEST</v>
          </cell>
          <cell r="Q520" t="str">
            <v>MJO</v>
          </cell>
          <cell r="R520" t="str">
            <v>OB</v>
          </cell>
          <cell r="S520" t="str">
            <v>CONCEPT</v>
          </cell>
          <cell r="T520" t="str">
            <v>CON-CRO</v>
          </cell>
          <cell r="U520" t="str">
            <v>DETERGENTE</v>
          </cell>
          <cell r="V520" t="str">
            <v>Casa por Casa</v>
          </cell>
          <cell r="W520" t="str">
            <v>Papel</v>
          </cell>
          <cell r="X520" t="str">
            <v>DF</v>
          </cell>
          <cell r="Y520">
            <v>3</v>
          </cell>
          <cell r="Z520">
            <v>120</v>
          </cell>
          <cell r="AB520">
            <v>53</v>
          </cell>
          <cell r="AC520">
            <v>4</v>
          </cell>
          <cell r="AD520">
            <v>1600</v>
          </cell>
          <cell r="AG520">
            <v>1600</v>
          </cell>
          <cell r="AH520">
            <v>1600</v>
          </cell>
          <cell r="AM520">
            <v>39053</v>
          </cell>
          <cell r="AN520">
            <v>39059</v>
          </cell>
          <cell r="AO520">
            <v>39064</v>
          </cell>
          <cell r="AP520">
            <v>39430</v>
          </cell>
          <cell r="AQ520">
            <v>337100</v>
          </cell>
          <cell r="AU520">
            <v>1</v>
          </cell>
        </row>
        <row r="521">
          <cell r="A521">
            <v>517</v>
          </cell>
          <cell r="D521" t="str">
            <v>A</v>
          </cell>
          <cell r="E521">
            <v>10499</v>
          </cell>
          <cell r="F521" t="str">
            <v>Proy</v>
          </cell>
          <cell r="G521">
            <v>6</v>
          </cell>
          <cell r="H521">
            <v>39017</v>
          </cell>
          <cell r="I521">
            <v>39018</v>
          </cell>
          <cell r="J521">
            <v>39020</v>
          </cell>
          <cell r="K521" t="str">
            <v>PAMPERS NATURAL POP</v>
          </cell>
          <cell r="L521" t="str">
            <v>0012</v>
          </cell>
          <cell r="M521" t="str">
            <v xml:space="preserve"> PROCTER &amp; GAMBLE</v>
          </cell>
          <cell r="N521" t="str">
            <v>Marina Cervantes</v>
          </cell>
          <cell r="Q521" t="str">
            <v>PG</v>
          </cell>
          <cell r="S521" t="str">
            <v>AUDIPROM</v>
          </cell>
          <cell r="T521" t="str">
            <v>CON-BEB</v>
          </cell>
          <cell r="U521" t="str">
            <v>PAÑALES</v>
          </cell>
          <cell r="W521" t="str">
            <v>Papel</v>
          </cell>
          <cell r="X521" t="str">
            <v>DF,MTY,GDL,TIJ,CUL,VER,CHIH</v>
          </cell>
          <cell r="AB521"/>
          <cell r="AG521">
            <v>364</v>
          </cell>
          <cell r="AH521">
            <v>224</v>
          </cell>
          <cell r="AI521">
            <v>140</v>
          </cell>
          <cell r="AM521">
            <v>39066</v>
          </cell>
          <cell r="AO521">
            <v>39070</v>
          </cell>
          <cell r="AQ521">
            <v>55854</v>
          </cell>
        </row>
        <row r="522">
          <cell r="A522">
            <v>518</v>
          </cell>
          <cell r="D522" t="str">
            <v>C</v>
          </cell>
          <cell r="E522">
            <v>10500</v>
          </cell>
          <cell r="F522" t="str">
            <v>Proy</v>
          </cell>
          <cell r="G522">
            <v>6</v>
          </cell>
          <cell r="H522">
            <v>39016</v>
          </cell>
          <cell r="I522">
            <v>39042</v>
          </cell>
          <cell r="J522">
            <v>39045</v>
          </cell>
          <cell r="K522" t="str">
            <v>COMUNICACIÓN</v>
          </cell>
          <cell r="L522" t="str">
            <v>0085</v>
          </cell>
          <cell r="M522" t="str">
            <v>TELEFONICA MOVILES MEXICO</v>
          </cell>
          <cell r="N522" t="str">
            <v>KARINA CARDENAS</v>
          </cell>
          <cell r="P522" t="str">
            <v>EVALUACION DE LA COMUNICACIÓN INTERNA</v>
          </cell>
          <cell r="Q522" t="str">
            <v>IP</v>
          </cell>
          <cell r="R522" t="str">
            <v>TBD</v>
          </cell>
          <cell r="T522" t="str">
            <v>TEC-SER</v>
          </cell>
          <cell r="U522" t="str">
            <v>MEDIO DE COMUNICACIÓN INTERNA</v>
          </cell>
          <cell r="V522" t="str">
            <v>Telefonico</v>
          </cell>
          <cell r="W522" t="str">
            <v>Papel</v>
          </cell>
          <cell r="X522" t="str">
            <v>DF</v>
          </cell>
          <cell r="Y522">
            <v>3</v>
          </cell>
          <cell r="Z522">
            <v>20</v>
          </cell>
          <cell r="AA522">
            <v>20</v>
          </cell>
          <cell r="AB522">
            <v>14</v>
          </cell>
          <cell r="AC522">
            <v>6</v>
          </cell>
          <cell r="AD522">
            <v>322</v>
          </cell>
          <cell r="AG522">
            <v>322</v>
          </cell>
          <cell r="AH522">
            <v>322</v>
          </cell>
          <cell r="AM522">
            <v>39062</v>
          </cell>
          <cell r="AN522">
            <v>39059</v>
          </cell>
          <cell r="AO522">
            <v>39073</v>
          </cell>
          <cell r="AP522">
            <v>39073</v>
          </cell>
          <cell r="AQ522">
            <v>75600</v>
          </cell>
          <cell r="AU522">
            <v>1</v>
          </cell>
        </row>
        <row r="523">
          <cell r="A523">
            <v>519</v>
          </cell>
          <cell r="D523" t="str">
            <v>F</v>
          </cell>
          <cell r="E523">
            <v>10501</v>
          </cell>
          <cell r="F523" t="str">
            <v>Prop</v>
          </cell>
          <cell r="G523">
            <v>1</v>
          </cell>
          <cell r="H523">
            <v>39020</v>
          </cell>
          <cell r="K523" t="str">
            <v>sesiones internet</v>
          </cell>
          <cell r="L523" t="str">
            <v>0118</v>
          </cell>
          <cell r="M523" t="str">
            <v>Opinion Way</v>
          </cell>
          <cell r="N523" t="str">
            <v>Mari Louise Bichon</v>
          </cell>
          <cell r="Q523" t="str">
            <v>LC</v>
          </cell>
          <cell r="T523" t="str">
            <v>CON-BEB</v>
          </cell>
          <cell r="U523" t="str">
            <v>VODKA</v>
          </cell>
          <cell r="V523" t="str">
            <v>Pre -Reclutamiento</v>
          </cell>
          <cell r="W523" t="str">
            <v>Focus groups</v>
          </cell>
          <cell r="X523" t="str">
            <v>DF</v>
          </cell>
          <cell r="AB523"/>
          <cell r="AD523">
            <v>1</v>
          </cell>
          <cell r="AG523">
            <v>1</v>
          </cell>
          <cell r="AH523">
            <v>1</v>
          </cell>
        </row>
        <row r="524">
          <cell r="A524">
            <v>520</v>
          </cell>
          <cell r="D524" t="str">
            <v>D</v>
          </cell>
          <cell r="E524">
            <v>10502</v>
          </cell>
          <cell r="F524" t="str">
            <v>Prop</v>
          </cell>
          <cell r="G524">
            <v>7</v>
          </cell>
          <cell r="H524">
            <v>39020</v>
          </cell>
          <cell r="K524" t="str">
            <v>NIÑOS</v>
          </cell>
          <cell r="L524" t="str">
            <v>0119</v>
          </cell>
          <cell r="M524" t="str">
            <v>EC METRICS</v>
          </cell>
          <cell r="N524" t="str">
            <v xml:space="preserve">Claudia Feler </v>
          </cell>
          <cell r="Q524" t="str">
            <v>LB</v>
          </cell>
          <cell r="AB524"/>
        </row>
        <row r="525">
          <cell r="A525">
            <v>521</v>
          </cell>
          <cell r="D525" t="str">
            <v>C</v>
          </cell>
          <cell r="E525">
            <v>10503</v>
          </cell>
          <cell r="F525" t="str">
            <v>Prop</v>
          </cell>
          <cell r="G525">
            <v>7</v>
          </cell>
          <cell r="H525">
            <v>39020</v>
          </cell>
          <cell r="K525" t="str">
            <v>FUTBOL</v>
          </cell>
          <cell r="L525" t="str">
            <v>0084</v>
          </cell>
          <cell r="M525" t="str">
            <v>MPG</v>
          </cell>
          <cell r="N525" t="str">
            <v>JOANA CORONA</v>
          </cell>
          <cell r="P525" t="str">
            <v>PUBLICIDAD</v>
          </cell>
          <cell r="Q525" t="str">
            <v>LB</v>
          </cell>
          <cell r="AB525"/>
        </row>
        <row r="526">
          <cell r="A526">
            <v>522</v>
          </cell>
          <cell r="D526" t="str">
            <v>C</v>
          </cell>
          <cell r="E526">
            <v>10504</v>
          </cell>
          <cell r="F526" t="str">
            <v>Proy</v>
          </cell>
          <cell r="G526">
            <v>6</v>
          </cell>
          <cell r="H526">
            <v>39021</v>
          </cell>
          <cell r="I526">
            <v>39085</v>
          </cell>
          <cell r="J526">
            <v>39091</v>
          </cell>
          <cell r="K526" t="str">
            <v>MS Always Sunshine</v>
          </cell>
          <cell r="L526" t="str">
            <v>0012</v>
          </cell>
          <cell r="M526" t="str">
            <v xml:space="preserve"> PROCTER &amp; GAMBLE</v>
          </cell>
          <cell r="N526" t="str">
            <v>RUBEN LEO</v>
          </cell>
          <cell r="O526" t="str">
            <v>MX06E726</v>
          </cell>
          <cell r="P526" t="str">
            <v xml:space="preserve">Always Sunshine Quantitative Study on Final Claims </v>
          </cell>
          <cell r="Q526" t="str">
            <v>AA</v>
          </cell>
          <cell r="S526" t="str">
            <v>MST</v>
          </cell>
          <cell r="T526" t="str">
            <v>CON-CUI</v>
          </cell>
          <cell r="U526" t="str">
            <v>TOALLAS FEMENINAS</v>
          </cell>
          <cell r="V526" t="str">
            <v>Intercept</v>
          </cell>
          <cell r="W526" t="str">
            <v>CAWI / Web</v>
          </cell>
          <cell r="X526" t="str">
            <v>DF</v>
          </cell>
          <cell r="Y526">
            <v>3</v>
          </cell>
          <cell r="Z526">
            <v>65</v>
          </cell>
          <cell r="AA526">
            <v>40</v>
          </cell>
          <cell r="AB526">
            <v>35.416666666666664</v>
          </cell>
          <cell r="AC526">
            <v>4</v>
          </cell>
          <cell r="AD526">
            <v>600</v>
          </cell>
          <cell r="AG526">
            <v>600</v>
          </cell>
          <cell r="AH526">
            <v>600</v>
          </cell>
          <cell r="AM526">
            <v>39091</v>
          </cell>
          <cell r="AN526">
            <v>39099</v>
          </cell>
          <cell r="AO526">
            <v>39098</v>
          </cell>
          <cell r="AP526">
            <v>39105</v>
          </cell>
          <cell r="AQ526">
            <v>100160</v>
          </cell>
        </row>
        <row r="527">
          <cell r="A527">
            <v>523</v>
          </cell>
          <cell r="D527" t="str">
            <v>C</v>
          </cell>
          <cell r="E527">
            <v>10505</v>
          </cell>
          <cell r="F527" t="str">
            <v>Proy</v>
          </cell>
          <cell r="G527">
            <v>6</v>
          </cell>
          <cell r="H527">
            <v>39021</v>
          </cell>
          <cell r="I527">
            <v>39038</v>
          </cell>
          <cell r="J527">
            <v>39044</v>
          </cell>
          <cell r="K527" t="str">
            <v>MS Naturella Luna</v>
          </cell>
          <cell r="L527" t="str">
            <v>0012</v>
          </cell>
          <cell r="M527" t="str">
            <v xml:space="preserve"> PROCTER &amp; GAMBLE</v>
          </cell>
          <cell r="N527" t="str">
            <v>RUBEN LEO</v>
          </cell>
          <cell r="O527" t="str">
            <v>MX06D385</v>
          </cell>
          <cell r="P527" t="str">
            <v>Naturella Luna Quantitative Study on Final Claims</v>
          </cell>
          <cell r="Q527" t="str">
            <v>AA</v>
          </cell>
          <cell r="S527" t="str">
            <v>MST</v>
          </cell>
          <cell r="T527" t="str">
            <v>CON-CUI</v>
          </cell>
          <cell r="U527" t="str">
            <v>TOALLAS FEMENINAS</v>
          </cell>
          <cell r="V527" t="str">
            <v>Intercept</v>
          </cell>
          <cell r="W527" t="str">
            <v>CAWI / Web</v>
          </cell>
          <cell r="X527" t="str">
            <v>DF</v>
          </cell>
          <cell r="Y527">
            <v>3</v>
          </cell>
          <cell r="Z527">
            <v>65</v>
          </cell>
          <cell r="AA527">
            <v>40</v>
          </cell>
          <cell r="AB527">
            <v>35.416666666666664</v>
          </cell>
          <cell r="AC527">
            <v>4</v>
          </cell>
          <cell r="AD527">
            <v>600</v>
          </cell>
          <cell r="AG527">
            <v>600</v>
          </cell>
          <cell r="AH527">
            <v>600</v>
          </cell>
          <cell r="AM527">
            <v>39050</v>
          </cell>
          <cell r="AN527">
            <v>39050</v>
          </cell>
          <cell r="AO527">
            <v>39058</v>
          </cell>
          <cell r="AP527">
            <v>39058</v>
          </cell>
          <cell r="AQ527">
            <v>138966</v>
          </cell>
        </row>
        <row r="528">
          <cell r="A528">
            <v>524</v>
          </cell>
          <cell r="D528" t="str">
            <v>C</v>
          </cell>
          <cell r="E528">
            <v>10506</v>
          </cell>
          <cell r="F528" t="str">
            <v>Proy</v>
          </cell>
          <cell r="G528">
            <v>6</v>
          </cell>
          <cell r="H528">
            <v>39021</v>
          </cell>
          <cell r="J528">
            <v>39031</v>
          </cell>
          <cell r="K528" t="str">
            <v>HE RBD-II PCT</v>
          </cell>
          <cell r="L528" t="str">
            <v>0012</v>
          </cell>
          <cell r="M528" t="str">
            <v xml:space="preserve"> PROCTER &amp; GAMBLE</v>
          </cell>
          <cell r="N528" t="str">
            <v>AMERICA FEIJOO</v>
          </cell>
          <cell r="O528" t="str">
            <v>MX06C649</v>
          </cell>
          <cell r="P528" t="str">
            <v>Herbal Essences Promotion Concept Test</v>
          </cell>
          <cell r="Q528" t="str">
            <v>LE</v>
          </cell>
          <cell r="R528" t="str">
            <v>GC</v>
          </cell>
          <cell r="S528" t="str">
            <v>PCT</v>
          </cell>
          <cell r="T528" t="str">
            <v>CON-CUI</v>
          </cell>
          <cell r="U528" t="str">
            <v>SHAMPOO</v>
          </cell>
          <cell r="V528" t="str">
            <v>Intercept</v>
          </cell>
          <cell r="W528" t="str">
            <v>CAWI / Web</v>
          </cell>
          <cell r="X528" t="str">
            <v>DF</v>
          </cell>
          <cell r="AB528"/>
          <cell r="AD528">
            <v>800</v>
          </cell>
          <cell r="AG528">
            <v>800</v>
          </cell>
          <cell r="AI528">
            <v>800</v>
          </cell>
          <cell r="AM528">
            <v>39037</v>
          </cell>
          <cell r="AO528">
            <v>39049</v>
          </cell>
          <cell r="AQ528">
            <v>277000</v>
          </cell>
          <cell r="AU528">
            <v>1</v>
          </cell>
        </row>
        <row r="529">
          <cell r="A529">
            <v>525</v>
          </cell>
          <cell r="D529" t="str">
            <v>C</v>
          </cell>
          <cell r="E529">
            <v>10507</v>
          </cell>
          <cell r="F529" t="str">
            <v>Proy</v>
          </cell>
          <cell r="G529">
            <v>6</v>
          </cell>
          <cell r="H529">
            <v>39030</v>
          </cell>
          <cell r="I529">
            <v>39034</v>
          </cell>
          <cell r="J529">
            <v>39043</v>
          </cell>
          <cell r="K529" t="str">
            <v>PRESTO PCT</v>
          </cell>
          <cell r="L529" t="str">
            <v>0012</v>
          </cell>
          <cell r="M529" t="str">
            <v xml:space="preserve"> PROCTER &amp; GAMBLE</v>
          </cell>
          <cell r="N529" t="str">
            <v>ALBERTO ZAMORA</v>
          </cell>
          <cell r="O529" t="str">
            <v>MX06C949</v>
          </cell>
          <cell r="P529" t="str">
            <v>PB XL Commercial Innovation - Promo Concept Test</v>
          </cell>
          <cell r="Q529" t="str">
            <v>LE</v>
          </cell>
          <cell r="R529" t="str">
            <v>AB</v>
          </cell>
          <cell r="S529" t="str">
            <v>PCT</v>
          </cell>
          <cell r="T529" t="str">
            <v>CON-CUI</v>
          </cell>
          <cell r="U529" t="str">
            <v>RASTRILLOS</v>
          </cell>
          <cell r="V529" t="str">
            <v>Intercept</v>
          </cell>
          <cell r="W529" t="str">
            <v>CAWI / Web</v>
          </cell>
          <cell r="X529" t="str">
            <v>DF</v>
          </cell>
          <cell r="AB529"/>
          <cell r="AD529">
            <v>550</v>
          </cell>
          <cell r="AG529">
            <v>500</v>
          </cell>
          <cell r="AI529">
            <v>550</v>
          </cell>
          <cell r="AM529">
            <v>39051</v>
          </cell>
          <cell r="AO529">
            <v>39066</v>
          </cell>
          <cell r="AQ529">
            <v>179000</v>
          </cell>
          <cell r="AU529">
            <v>1</v>
          </cell>
        </row>
        <row r="530">
          <cell r="A530">
            <v>526</v>
          </cell>
          <cell r="D530" t="str">
            <v>A</v>
          </cell>
          <cell r="E530">
            <v>10508</v>
          </cell>
          <cell r="F530" t="str">
            <v>Proy</v>
          </cell>
          <cell r="G530">
            <v>6</v>
          </cell>
          <cell r="H530">
            <v>39022</v>
          </cell>
          <cell r="I530">
            <v>39027</v>
          </cell>
          <cell r="J530">
            <v>39034</v>
          </cell>
          <cell r="K530" t="str">
            <v>CANJICENTRO ACE/ARIEL EN AUTOSERVICIO</v>
          </cell>
          <cell r="L530" t="str">
            <v>0012</v>
          </cell>
          <cell r="M530" t="str">
            <v xml:space="preserve"> PROCTER &amp; GAMBLE</v>
          </cell>
          <cell r="N530" t="str">
            <v>PAOLA MAINERO</v>
          </cell>
          <cell r="Q530" t="str">
            <v>PG</v>
          </cell>
          <cell r="S530" t="str">
            <v>AUDIPROM</v>
          </cell>
          <cell r="T530" t="str">
            <v>CON-CRO</v>
          </cell>
          <cell r="U530" t="str">
            <v>DETERGENTE</v>
          </cell>
          <cell r="W530" t="str">
            <v>Papel</v>
          </cell>
          <cell r="X530" t="str">
            <v>DF</v>
          </cell>
          <cell r="AB530"/>
          <cell r="AG530">
            <v>7</v>
          </cell>
          <cell r="AH530">
            <v>7</v>
          </cell>
          <cell r="AM530">
            <v>39066</v>
          </cell>
          <cell r="AO530">
            <v>39082</v>
          </cell>
          <cell r="AQ530">
            <v>25677</v>
          </cell>
        </row>
        <row r="531">
          <cell r="A531">
            <v>527</v>
          </cell>
          <cell r="D531" t="str">
            <v>T</v>
          </cell>
          <cell r="E531">
            <v>10509</v>
          </cell>
          <cell r="F531" t="str">
            <v>Proy</v>
          </cell>
          <cell r="G531">
            <v>6</v>
          </cell>
          <cell r="H531">
            <v>39022</v>
          </cell>
          <cell r="J531">
            <v>39104</v>
          </cell>
          <cell r="K531" t="str">
            <v>CAJERAS</v>
          </cell>
          <cell r="L531" t="str">
            <v>0012</v>
          </cell>
          <cell r="M531" t="str">
            <v xml:space="preserve"> PROCTER &amp; GAMBLE</v>
          </cell>
          <cell r="N531" t="str">
            <v>CARLA OLEA</v>
          </cell>
          <cell r="O531" t="str">
            <v>MX06C928</v>
          </cell>
          <cell r="P531" t="str">
            <v>Downy Acti Splash - Check Outs Sampling  Effectiveness</v>
          </cell>
          <cell r="Q531" t="str">
            <v>LE</v>
          </cell>
          <cell r="R531" t="str">
            <v>MF</v>
          </cell>
          <cell r="S531" t="str">
            <v>PSE</v>
          </cell>
          <cell r="U531" t="str">
            <v>Suavizante</v>
          </cell>
          <cell r="V531" t="str">
            <v>Intercept</v>
          </cell>
          <cell r="W531" t="str">
            <v>Papel</v>
          </cell>
          <cell r="X531" t="str">
            <v>DF</v>
          </cell>
          <cell r="AB531"/>
          <cell r="AD531">
            <v>259</v>
          </cell>
          <cell r="AE531">
            <v>120</v>
          </cell>
          <cell r="AG531">
            <v>379</v>
          </cell>
          <cell r="AH531">
            <v>379</v>
          </cell>
          <cell r="AQ531">
            <v>157800</v>
          </cell>
          <cell r="AU531">
            <v>0.5</v>
          </cell>
          <cell r="AZ531" t="str">
            <v>$158,800 por campo + $21,000.00 por AUDITORÍA Cambios de costos por falla en el sampleo = más recursos de campo</v>
          </cell>
        </row>
        <row r="532">
          <cell r="A532">
            <v>528</v>
          </cell>
          <cell r="D532" t="str">
            <v>T</v>
          </cell>
          <cell r="E532">
            <v>10510</v>
          </cell>
          <cell r="F532" t="str">
            <v>Prop</v>
          </cell>
          <cell r="G532">
            <v>7</v>
          </cell>
          <cell r="H532">
            <v>39022</v>
          </cell>
          <cell r="K532" t="str">
            <v>JABONES</v>
          </cell>
          <cell r="L532" t="str">
            <v>0012</v>
          </cell>
          <cell r="M532" t="str">
            <v xml:space="preserve"> PROCTER &amp; GAMBLE</v>
          </cell>
          <cell r="N532" t="str">
            <v>YOLANDA DEL VALLE</v>
          </cell>
          <cell r="Q532" t="str">
            <v>LB</v>
          </cell>
          <cell r="AB532"/>
        </row>
        <row r="533">
          <cell r="A533">
            <v>529</v>
          </cell>
          <cell r="D533" t="str">
            <v>T</v>
          </cell>
          <cell r="E533">
            <v>10511</v>
          </cell>
          <cell r="F533" t="str">
            <v>Proy</v>
          </cell>
          <cell r="G533">
            <v>6</v>
          </cell>
          <cell r="H533">
            <v>39022</v>
          </cell>
          <cell r="I533">
            <v>39034</v>
          </cell>
          <cell r="K533" t="str">
            <v>DERMATÓLOGOS</v>
          </cell>
          <cell r="L533" t="str">
            <v>0012</v>
          </cell>
          <cell r="M533" t="str">
            <v xml:space="preserve"> PROCTER &amp; GAMBLE</v>
          </cell>
          <cell r="N533" t="str">
            <v>DAVID SEGUI</v>
          </cell>
          <cell r="O533" t="str">
            <v>PTOP1051106</v>
          </cell>
          <cell r="P533" t="str">
            <v>DERMATOLOGOS</v>
          </cell>
          <cell r="Q533" t="str">
            <v>LB</v>
          </cell>
          <cell r="S533" t="str">
            <v>U&amp;A</v>
          </cell>
          <cell r="T533" t="str">
            <v>CON-CUI</v>
          </cell>
          <cell r="U533" t="str">
            <v>SHAMPOO</v>
          </cell>
          <cell r="V533" t="str">
            <v>Pre -Reclutamiento</v>
          </cell>
          <cell r="W533" t="str">
            <v>Papel</v>
          </cell>
          <cell r="X533" t="str">
            <v>DF/GDL/MTY</v>
          </cell>
          <cell r="AB533"/>
          <cell r="AD533">
            <v>89</v>
          </cell>
          <cell r="AG533">
            <v>89</v>
          </cell>
          <cell r="AM533">
            <v>39098</v>
          </cell>
          <cell r="AN533">
            <v>39098</v>
          </cell>
          <cell r="AO533">
            <v>39101</v>
          </cell>
          <cell r="AP533">
            <v>39101</v>
          </cell>
          <cell r="AQ533">
            <v>112500</v>
          </cell>
          <cell r="AU533">
            <v>1</v>
          </cell>
        </row>
        <row r="534">
          <cell r="A534">
            <v>530</v>
          </cell>
          <cell r="D534" t="str">
            <v>C</v>
          </cell>
          <cell r="E534">
            <v>10512</v>
          </cell>
          <cell r="F534" t="str">
            <v>Prop</v>
          </cell>
          <cell r="G534">
            <v>7</v>
          </cell>
          <cell r="H534">
            <v>39022</v>
          </cell>
          <cell r="K534" t="str">
            <v>SATIGAS</v>
          </cell>
          <cell r="L534" t="str">
            <v>0120</v>
          </cell>
          <cell r="M534" t="str">
            <v>GAS NATURAL</v>
          </cell>
          <cell r="N534" t="str">
            <v>KARELIA SILVA</v>
          </cell>
          <cell r="Q534" t="str">
            <v>LB</v>
          </cell>
          <cell r="U534" t="str">
            <v>Shampoo</v>
          </cell>
          <cell r="V534" t="str">
            <v>Listado - Base de Datos</v>
          </cell>
          <cell r="W534" t="str">
            <v>Papel</v>
          </cell>
          <cell r="X534" t="str">
            <v>DF/GDL/MTY</v>
          </cell>
          <cell r="AB534"/>
          <cell r="AG534">
            <v>120</v>
          </cell>
          <cell r="AH534">
            <v>120</v>
          </cell>
        </row>
        <row r="535">
          <cell r="A535">
            <v>531</v>
          </cell>
          <cell r="D535" t="str">
            <v>A</v>
          </cell>
          <cell r="E535">
            <v>10513</v>
          </cell>
          <cell r="F535" t="str">
            <v>Proy</v>
          </cell>
          <cell r="G535">
            <v>6</v>
          </cell>
          <cell r="H535">
            <v>39022</v>
          </cell>
          <cell r="I535">
            <v>39032</v>
          </cell>
          <cell r="J535">
            <v>39027</v>
          </cell>
          <cell r="K535" t="str">
            <v>SKUS</v>
          </cell>
          <cell r="L535" t="str">
            <v>0012</v>
          </cell>
          <cell r="M535" t="str">
            <v xml:space="preserve"> PROCTER &amp; GAMBLE</v>
          </cell>
          <cell r="N535" t="str">
            <v>JUAN PABLO CALVERT</v>
          </cell>
          <cell r="Q535" t="str">
            <v>PG</v>
          </cell>
          <cell r="S535" t="str">
            <v>AUDIPROM</v>
          </cell>
          <cell r="T535" t="str">
            <v>CON-CUI</v>
          </cell>
          <cell r="U535" t="str">
            <v>LAVATRASTES</v>
          </cell>
          <cell r="W535" t="str">
            <v>Papel</v>
          </cell>
          <cell r="X535" t="str">
            <v>DF</v>
          </cell>
          <cell r="AB535"/>
          <cell r="AG535">
            <v>240</v>
          </cell>
          <cell r="AH535">
            <v>240</v>
          </cell>
          <cell r="AM535">
            <v>39081</v>
          </cell>
          <cell r="AQ535">
            <v>40576</v>
          </cell>
        </row>
        <row r="536">
          <cell r="A536">
            <v>532</v>
          </cell>
          <cell r="B536">
            <v>1</v>
          </cell>
          <cell r="E536">
            <v>10514</v>
          </cell>
          <cell r="F536" t="str">
            <v>Proy</v>
          </cell>
          <cell r="G536">
            <v>6</v>
          </cell>
          <cell r="H536">
            <v>39022</v>
          </cell>
          <cell r="I536">
            <v>39023</v>
          </cell>
          <cell r="J536">
            <v>39039</v>
          </cell>
          <cell r="K536" t="str">
            <v>C&amp;SPIT VAIL</v>
          </cell>
          <cell r="L536" t="str">
            <v>0012</v>
          </cell>
          <cell r="M536" t="str">
            <v xml:space="preserve"> PROCTER &amp; GAMBLE</v>
          </cell>
          <cell r="N536" t="str">
            <v>Carlos López</v>
          </cell>
          <cell r="O536" t="str">
            <v>MX06C398</v>
          </cell>
          <cell r="P536" t="str">
            <v>Vail C&amp;SPIT - Mexico</v>
          </cell>
          <cell r="Q536" t="str">
            <v>MJO</v>
          </cell>
          <cell r="R536" t="str">
            <v>MG</v>
          </cell>
          <cell r="S536" t="str">
            <v>C&amp;P</v>
          </cell>
          <cell r="T536" t="str">
            <v>CON-CRO</v>
          </cell>
          <cell r="U536" t="str">
            <v>DETERGENTE</v>
          </cell>
          <cell r="V536" t="str">
            <v>Casa por Casa</v>
          </cell>
          <cell r="W536" t="str">
            <v>Papel</v>
          </cell>
          <cell r="X536" t="str">
            <v>DF</v>
          </cell>
          <cell r="Y536">
            <v>5</v>
          </cell>
          <cell r="Z536">
            <v>240</v>
          </cell>
          <cell r="AB536">
            <v>105</v>
          </cell>
          <cell r="AC536">
            <v>4</v>
          </cell>
          <cell r="AD536">
            <v>460</v>
          </cell>
          <cell r="AE536">
            <v>410</v>
          </cell>
          <cell r="AG536">
            <v>870</v>
          </cell>
          <cell r="AH536">
            <v>870</v>
          </cell>
          <cell r="AM536">
            <v>39066</v>
          </cell>
          <cell r="AN536">
            <v>39066</v>
          </cell>
          <cell r="AO536">
            <v>39084</v>
          </cell>
          <cell r="AP536">
            <v>39084</v>
          </cell>
          <cell r="AQ536">
            <v>234600</v>
          </cell>
          <cell r="AU536">
            <v>1</v>
          </cell>
        </row>
        <row r="537">
          <cell r="A537">
            <v>533</v>
          </cell>
          <cell r="B537">
            <v>1</v>
          </cell>
          <cell r="D537" t="str">
            <v>T</v>
          </cell>
          <cell r="E537">
            <v>10515</v>
          </cell>
          <cell r="F537" t="str">
            <v>proy</v>
          </cell>
          <cell r="G537">
            <v>6</v>
          </cell>
          <cell r="H537">
            <v>39022</v>
          </cell>
          <cell r="I537">
            <v>39048</v>
          </cell>
          <cell r="J537">
            <v>39093</v>
          </cell>
          <cell r="K537" t="str">
            <v>C&amp;SPIT VERSACE</v>
          </cell>
          <cell r="L537" t="str">
            <v>0012</v>
          </cell>
          <cell r="M537" t="str">
            <v xml:space="preserve"> PROCTER &amp; GAMBLE</v>
          </cell>
          <cell r="N537" t="str">
            <v>Andrea Bracho</v>
          </cell>
          <cell r="O537" t="str">
            <v>MX06D325</v>
          </cell>
          <cell r="P537" t="str">
            <v>Versace - C&amp;SPIT - Mexico</v>
          </cell>
          <cell r="Q537" t="str">
            <v>MJO</v>
          </cell>
          <cell r="R537" t="str">
            <v>MG</v>
          </cell>
          <cell r="S537" t="str">
            <v>C&amp;P</v>
          </cell>
          <cell r="T537" t="str">
            <v>CON-CRO</v>
          </cell>
          <cell r="U537" t="str">
            <v>DETERGENTE</v>
          </cell>
          <cell r="V537" t="str">
            <v>Casa por Casa</v>
          </cell>
          <cell r="W537" t="str">
            <v>Papel</v>
          </cell>
          <cell r="X537" t="str">
            <v>DF</v>
          </cell>
          <cell r="Y537">
            <v>5</v>
          </cell>
          <cell r="Z537">
            <v>250</v>
          </cell>
          <cell r="AB537">
            <v>109.16666666666667</v>
          </cell>
          <cell r="AC537">
            <v>4</v>
          </cell>
          <cell r="AD537">
            <v>1290</v>
          </cell>
          <cell r="AE537">
            <v>900</v>
          </cell>
          <cell r="AG537">
            <v>2190</v>
          </cell>
          <cell r="AH537">
            <v>2190</v>
          </cell>
          <cell r="AM537">
            <v>39128</v>
          </cell>
          <cell r="AN537">
            <v>39128</v>
          </cell>
          <cell r="AO537">
            <v>39142</v>
          </cell>
          <cell r="AP537">
            <v>39134</v>
          </cell>
          <cell r="AQ537">
            <v>505300</v>
          </cell>
          <cell r="AU537">
            <v>1</v>
          </cell>
        </row>
        <row r="538">
          <cell r="A538">
            <v>534</v>
          </cell>
          <cell r="B538">
            <v>1</v>
          </cell>
          <cell r="E538">
            <v>10516</v>
          </cell>
          <cell r="F538" t="str">
            <v>Proy</v>
          </cell>
          <cell r="G538">
            <v>6</v>
          </cell>
          <cell r="H538">
            <v>39023</v>
          </cell>
          <cell r="I538">
            <v>39036</v>
          </cell>
          <cell r="J538">
            <v>39044</v>
          </cell>
          <cell r="K538" t="str">
            <v>OBSESSION</v>
          </cell>
          <cell r="L538" t="str">
            <v>0012</v>
          </cell>
          <cell r="M538" t="str">
            <v xml:space="preserve"> PROCTER &amp; GAMBLE</v>
          </cell>
          <cell r="N538" t="str">
            <v>Carlos López</v>
          </cell>
          <cell r="O538" t="str">
            <v>MX06D509</v>
          </cell>
          <cell r="P538" t="str">
            <v>Obsession Screener - Downy Mexico</v>
          </cell>
          <cell r="Q538" t="str">
            <v>MJO</v>
          </cell>
          <cell r="R538" t="str">
            <v>MF</v>
          </cell>
          <cell r="S538" t="str">
            <v>C/I SCREENING</v>
          </cell>
          <cell r="T538" t="str">
            <v>CON-CRO</v>
          </cell>
          <cell r="U538" t="str">
            <v>DETERGENTE</v>
          </cell>
          <cell r="V538" t="str">
            <v>Casa por Casa</v>
          </cell>
          <cell r="W538" t="str">
            <v>Papel</v>
          </cell>
          <cell r="X538" t="str">
            <v>DF</v>
          </cell>
          <cell r="Y538">
            <v>4</v>
          </cell>
          <cell r="Z538">
            <v>100</v>
          </cell>
          <cell r="AB538">
            <v>45.666666666666664</v>
          </cell>
          <cell r="AC538">
            <v>4</v>
          </cell>
          <cell r="AD538">
            <v>300</v>
          </cell>
          <cell r="AG538">
            <v>300</v>
          </cell>
          <cell r="AH538">
            <v>300</v>
          </cell>
          <cell r="AL538">
            <v>301</v>
          </cell>
          <cell r="AM538">
            <v>39049</v>
          </cell>
          <cell r="AN538">
            <v>39051</v>
          </cell>
          <cell r="AO538">
            <v>39059</v>
          </cell>
          <cell r="AP538">
            <v>39059</v>
          </cell>
          <cell r="AQ538">
            <v>84500</v>
          </cell>
          <cell r="AU538">
            <v>1</v>
          </cell>
        </row>
        <row r="539">
          <cell r="A539">
            <v>535</v>
          </cell>
          <cell r="D539" t="str">
            <v>D</v>
          </cell>
          <cell r="E539">
            <v>10517</v>
          </cell>
          <cell r="F539" t="str">
            <v>Prop</v>
          </cell>
          <cell r="G539">
            <v>7</v>
          </cell>
          <cell r="H539">
            <v>39024</v>
          </cell>
          <cell r="K539" t="str">
            <v>IMPRESORAS</v>
          </cell>
          <cell r="L539" t="str">
            <v>0089</v>
          </cell>
          <cell r="M539" t="str">
            <v>ACNIELSEN IR NY</v>
          </cell>
          <cell r="N539" t="str">
            <v>SHARON WILSON</v>
          </cell>
          <cell r="Q539" t="str">
            <v>LB</v>
          </cell>
          <cell r="AB539"/>
        </row>
        <row r="540">
          <cell r="A540">
            <v>536</v>
          </cell>
          <cell r="D540" t="str">
            <v>A</v>
          </cell>
          <cell r="E540">
            <v>10518</v>
          </cell>
          <cell r="F540" t="str">
            <v>Proy</v>
          </cell>
          <cell r="G540">
            <v>6</v>
          </cell>
          <cell r="H540">
            <v>39027</v>
          </cell>
          <cell r="I540">
            <v>39028</v>
          </cell>
          <cell r="J540">
            <v>39036</v>
          </cell>
          <cell r="K540" t="str">
            <v>NATURELLA</v>
          </cell>
          <cell r="L540" t="str">
            <v>0012</v>
          </cell>
          <cell r="M540" t="str">
            <v xml:space="preserve"> PROCTER &amp; GAMBLE</v>
          </cell>
          <cell r="N540" t="str">
            <v>Marina Cervantes</v>
          </cell>
          <cell r="Q540" t="str">
            <v>PG</v>
          </cell>
          <cell r="S540" t="str">
            <v>AUDIPROM</v>
          </cell>
          <cell r="T540" t="str">
            <v>CON-FEM</v>
          </cell>
          <cell r="U540" t="str">
            <v>TOALLAS FEMENINAS</v>
          </cell>
          <cell r="W540" t="str">
            <v>Papel</v>
          </cell>
          <cell r="X540" t="str">
            <v>DF,GDL,MTY,CUL,MER,CHIH</v>
          </cell>
          <cell r="AB540"/>
          <cell r="AG540">
            <v>240</v>
          </cell>
          <cell r="AH540">
            <v>192</v>
          </cell>
          <cell r="AI540">
            <v>48</v>
          </cell>
          <cell r="AM540">
            <v>39029</v>
          </cell>
          <cell r="AO540">
            <v>39075</v>
          </cell>
          <cell r="AQ540">
            <v>41742</v>
          </cell>
        </row>
        <row r="541">
          <cell r="A541">
            <v>537</v>
          </cell>
          <cell r="D541" t="str">
            <v>C</v>
          </cell>
          <cell r="E541">
            <v>10519</v>
          </cell>
          <cell r="F541" t="str">
            <v>Proy</v>
          </cell>
          <cell r="G541">
            <v>6</v>
          </cell>
          <cell r="H541">
            <v>39027</v>
          </cell>
          <cell r="I541">
            <v>39027</v>
          </cell>
          <cell r="J541">
            <v>39045</v>
          </cell>
          <cell r="K541" t="str">
            <v>MS H&amp;S MUSCLE MERMAID</v>
          </cell>
          <cell r="L541" t="str">
            <v>0012</v>
          </cell>
          <cell r="M541" t="str">
            <v xml:space="preserve"> PROCTER &amp; GAMBLE</v>
          </cell>
          <cell r="N541" t="str">
            <v>PILAR GONZALEZ PACHECO</v>
          </cell>
          <cell r="O541" t="str">
            <v>GT06C060</v>
          </cell>
          <cell r="P541" t="str">
            <v xml:space="preserve">H&amp;S Soothing/Esencias Marinas
 Concept test
</v>
          </cell>
          <cell r="Q541" t="str">
            <v>AA</v>
          </cell>
          <cell r="R541" t="str">
            <v>HR</v>
          </cell>
          <cell r="S541" t="str">
            <v>MST</v>
          </cell>
          <cell r="T541" t="str">
            <v>CON-CUI</v>
          </cell>
          <cell r="U541" t="str">
            <v>SHAMPOO</v>
          </cell>
          <cell r="V541" t="str">
            <v>Intercept</v>
          </cell>
          <cell r="W541" t="str">
            <v>CAWI / Web</v>
          </cell>
          <cell r="X541" t="str">
            <v>GUATEMALA</v>
          </cell>
          <cell r="Y541">
            <v>3</v>
          </cell>
          <cell r="Z541">
            <v>65</v>
          </cell>
          <cell r="AA541">
            <v>40</v>
          </cell>
          <cell r="AB541">
            <v>35.416666666666664</v>
          </cell>
          <cell r="AC541">
            <v>7</v>
          </cell>
          <cell r="AG541">
            <v>600</v>
          </cell>
          <cell r="AK541">
            <v>600</v>
          </cell>
          <cell r="AM541">
            <v>39054</v>
          </cell>
          <cell r="AN541">
            <v>39054</v>
          </cell>
          <cell r="AO541">
            <v>39062</v>
          </cell>
          <cell r="AP541">
            <v>39062</v>
          </cell>
          <cell r="AQ541">
            <v>3000</v>
          </cell>
          <cell r="AR541">
            <v>15495</v>
          </cell>
        </row>
        <row r="542">
          <cell r="A542">
            <v>538</v>
          </cell>
          <cell r="D542" t="str">
            <v>D</v>
          </cell>
          <cell r="E542">
            <v>10520</v>
          </cell>
          <cell r="F542" t="str">
            <v>Proy</v>
          </cell>
          <cell r="G542">
            <v>6</v>
          </cell>
          <cell r="K542" t="str">
            <v>PINGÜINO</v>
          </cell>
          <cell r="L542" t="str">
            <v>0027</v>
          </cell>
          <cell r="M542" t="str">
            <v>RESEARCH INTERNACIONAL, SA</v>
          </cell>
          <cell r="N542" t="str">
            <v>RENE MARIN</v>
          </cell>
          <cell r="Q542" t="str">
            <v>EV</v>
          </cell>
          <cell r="R542" t="str">
            <v>MG</v>
          </cell>
          <cell r="S542" t="str">
            <v>CONCEPT</v>
          </cell>
          <cell r="T542" t="str">
            <v>CON-ALI</v>
          </cell>
          <cell r="U542" t="str">
            <v>GOMA DE MASCAR</v>
          </cell>
          <cell r="V542" t="str">
            <v>Intercept</v>
          </cell>
          <cell r="W542" t="str">
            <v>CAPI / PDA</v>
          </cell>
          <cell r="X542" t="str">
            <v>MEXICO, BRAZIL, ARGENTINA</v>
          </cell>
          <cell r="Y542">
            <v>12</v>
          </cell>
          <cell r="Z542">
            <v>65</v>
          </cell>
          <cell r="AA542">
            <v>30</v>
          </cell>
          <cell r="AB542">
            <v>43.083333333333336</v>
          </cell>
        </row>
        <row r="543">
          <cell r="A543">
            <v>539</v>
          </cell>
          <cell r="D543" t="str">
            <v>D</v>
          </cell>
          <cell r="E543">
            <v>10521</v>
          </cell>
          <cell r="F543" t="str">
            <v>Proy</v>
          </cell>
          <cell r="G543">
            <v>6</v>
          </cell>
          <cell r="K543" t="str">
            <v>MULTIMARKETS</v>
          </cell>
          <cell r="L543" t="str">
            <v>0027</v>
          </cell>
          <cell r="M543" t="str">
            <v>RESEARCH INTERNACIONAL, SA</v>
          </cell>
          <cell r="N543" t="str">
            <v>RENE MARIN</v>
          </cell>
          <cell r="Q543" t="str">
            <v>EV</v>
          </cell>
          <cell r="R543" t="str">
            <v>AB</v>
          </cell>
          <cell r="S543" t="str">
            <v>CONCEPT</v>
          </cell>
          <cell r="T543" t="str">
            <v>CON-ALI</v>
          </cell>
          <cell r="U543" t="str">
            <v>GOMA DE MASCAR</v>
          </cell>
          <cell r="V543" t="str">
            <v>Intercept</v>
          </cell>
          <cell r="W543" t="str">
            <v>CAPI / PDA</v>
          </cell>
          <cell r="X543" t="str">
            <v>MEXICO, BRAZIL, ARGENTINA</v>
          </cell>
          <cell r="Y543">
            <v>12</v>
          </cell>
          <cell r="Z543">
            <v>65</v>
          </cell>
          <cell r="AA543">
            <v>30</v>
          </cell>
          <cell r="AB543">
            <v>43.083333333333336</v>
          </cell>
        </row>
        <row r="544">
          <cell r="A544">
            <v>540</v>
          </cell>
          <cell r="D544" t="str">
            <v>D</v>
          </cell>
          <cell r="E544">
            <v>10522</v>
          </cell>
          <cell r="F544" t="str">
            <v>Proy</v>
          </cell>
          <cell r="G544">
            <v>6</v>
          </cell>
          <cell r="K544" t="str">
            <v>HEAIRCHY</v>
          </cell>
          <cell r="L544" t="str">
            <v>0027</v>
          </cell>
          <cell r="M544" t="str">
            <v>RESEARCH INTERNACIONAL, SA</v>
          </cell>
          <cell r="N544" t="str">
            <v>RENE MARIN</v>
          </cell>
          <cell r="Q544" t="str">
            <v>EV</v>
          </cell>
          <cell r="R544" t="str">
            <v>MG</v>
          </cell>
          <cell r="S544" t="str">
            <v>CONCEPT</v>
          </cell>
          <cell r="T544" t="str">
            <v>CON-ALI</v>
          </cell>
          <cell r="U544" t="str">
            <v>GOMA DE MASCAR</v>
          </cell>
          <cell r="V544" t="str">
            <v>Intercept</v>
          </cell>
          <cell r="W544" t="str">
            <v>CAPI / PDA</v>
          </cell>
          <cell r="X544" t="str">
            <v>MEXICO, BRAZIL, ARGENTINA</v>
          </cell>
          <cell r="Y544">
            <v>12</v>
          </cell>
          <cell r="Z544">
            <v>65</v>
          </cell>
          <cell r="AA544">
            <v>30</v>
          </cell>
          <cell r="AB544">
            <v>43.083333333333336</v>
          </cell>
        </row>
        <row r="545">
          <cell r="A545">
            <v>541</v>
          </cell>
          <cell r="D545" t="str">
            <v>T</v>
          </cell>
          <cell r="E545">
            <v>10523</v>
          </cell>
          <cell r="F545" t="str">
            <v>Prop</v>
          </cell>
          <cell r="G545">
            <v>7</v>
          </cell>
          <cell r="H545">
            <v>39028</v>
          </cell>
          <cell r="K545" t="str">
            <v>Bundle Screener with Van Westerndorp</v>
          </cell>
          <cell r="L545" t="str">
            <v>0012</v>
          </cell>
          <cell r="M545" t="str">
            <v xml:space="preserve"> PROCTER &amp; GAMBLE</v>
          </cell>
          <cell r="N545" t="str">
            <v>ADAN RAMOS</v>
          </cell>
          <cell r="Q545" t="str">
            <v>AA</v>
          </cell>
          <cell r="R545" t="str">
            <v>TBD</v>
          </cell>
          <cell r="S545" t="str">
            <v>PCT</v>
          </cell>
          <cell r="T545" t="str">
            <v>CON-CUI</v>
          </cell>
          <cell r="U545" t="str">
            <v>SHAMPOO</v>
          </cell>
          <cell r="V545" t="str">
            <v>Intercept</v>
          </cell>
          <cell r="W545" t="str">
            <v>CAWI / Web</v>
          </cell>
          <cell r="X545" t="str">
            <v>DF</v>
          </cell>
          <cell r="Y545">
            <v>8</v>
          </cell>
          <cell r="Z545">
            <v>60</v>
          </cell>
          <cell r="AA545">
            <v>10</v>
          </cell>
          <cell r="AB545">
            <v>34.333333333333336</v>
          </cell>
          <cell r="AG545">
            <v>200</v>
          </cell>
          <cell r="AH545">
            <v>200</v>
          </cell>
          <cell r="AQ545">
            <v>63374</v>
          </cell>
        </row>
        <row r="546">
          <cell r="A546">
            <v>542</v>
          </cell>
          <cell r="D546" t="str">
            <v>F</v>
          </cell>
          <cell r="E546">
            <v>10524</v>
          </cell>
          <cell r="F546" t="str">
            <v>Proy</v>
          </cell>
          <cell r="G546">
            <v>6</v>
          </cell>
          <cell r="H546">
            <v>39028</v>
          </cell>
          <cell r="I546">
            <v>39028</v>
          </cell>
          <cell r="J546">
            <v>39031</v>
          </cell>
          <cell r="K546" t="str">
            <v>FGI'S NATURELLA(KOTEX USERS)</v>
          </cell>
          <cell r="L546" t="str">
            <v>0012</v>
          </cell>
          <cell r="M546" t="str">
            <v xml:space="preserve"> PROCTER &amp; GAMBLE</v>
          </cell>
          <cell r="N546" t="str">
            <v>RUBEN LEO</v>
          </cell>
          <cell r="O546" t="str">
            <v>MX06C866</v>
          </cell>
          <cell r="P546" t="str">
            <v>Naturella Luna Focus Group for claims</v>
          </cell>
          <cell r="Q546" t="str">
            <v>AA</v>
          </cell>
          <cell r="S546" t="str">
            <v>MST</v>
          </cell>
          <cell r="T546" t="str">
            <v>CON-CUI</v>
          </cell>
          <cell r="U546" t="str">
            <v>PROTECION FEMENINA</v>
          </cell>
          <cell r="V546" t="str">
            <v>Pre -Reclutamiento</v>
          </cell>
          <cell r="W546" t="str">
            <v>Focus groups</v>
          </cell>
          <cell r="X546" t="str">
            <v>DF</v>
          </cell>
          <cell r="AB546"/>
          <cell r="AQ546">
            <v>37100</v>
          </cell>
        </row>
        <row r="547">
          <cell r="A547">
            <v>543</v>
          </cell>
          <cell r="D547" t="str">
            <v>T</v>
          </cell>
          <cell r="E547">
            <v>10525</v>
          </cell>
          <cell r="F547" t="str">
            <v>Prop</v>
          </cell>
          <cell r="G547">
            <v>1</v>
          </cell>
          <cell r="H547">
            <v>39028</v>
          </cell>
          <cell r="K547" t="str">
            <v>CT KOLESTON LARGE SIZES</v>
          </cell>
          <cell r="L547" t="str">
            <v>0012</v>
          </cell>
          <cell r="M547" t="str">
            <v xml:space="preserve"> PROCTER &amp; GAMBLE</v>
          </cell>
          <cell r="N547" t="str">
            <v>MARLIZ MEJIA</v>
          </cell>
          <cell r="Q547" t="str">
            <v>AA</v>
          </cell>
          <cell r="S547" t="str">
            <v>CONCEPT</v>
          </cell>
          <cell r="T547" t="str">
            <v>CON-CUI</v>
          </cell>
          <cell r="U547" t="str">
            <v>HAIR CARE</v>
          </cell>
          <cell r="V547" t="str">
            <v>Intercept</v>
          </cell>
          <cell r="W547" t="str">
            <v>Papel</v>
          </cell>
          <cell r="X547" t="str">
            <v>DF</v>
          </cell>
          <cell r="Y547">
            <v>8</v>
          </cell>
          <cell r="Z547">
            <v>50</v>
          </cell>
          <cell r="AA547">
            <v>20</v>
          </cell>
          <cell r="AB547">
            <v>31.5</v>
          </cell>
          <cell r="AG547">
            <v>400</v>
          </cell>
          <cell r="AH547">
            <v>400</v>
          </cell>
          <cell r="AQ547">
            <v>96480</v>
          </cell>
        </row>
        <row r="548">
          <cell r="A548">
            <v>544</v>
          </cell>
          <cell r="D548" t="str">
            <v>F</v>
          </cell>
          <cell r="E548">
            <v>10526</v>
          </cell>
          <cell r="F548" t="str">
            <v>Proy</v>
          </cell>
          <cell r="G548">
            <v>6</v>
          </cell>
          <cell r="H548">
            <v>39028</v>
          </cell>
          <cell r="I548">
            <v>39028</v>
          </cell>
          <cell r="J548">
            <v>39031</v>
          </cell>
          <cell r="K548" t="str">
            <v>RECLUTAMIENTO VIDEO</v>
          </cell>
          <cell r="L548" t="str">
            <v>0012</v>
          </cell>
          <cell r="M548" t="str">
            <v xml:space="preserve"> PROCTER &amp; GAMBLE</v>
          </cell>
          <cell r="N548" t="str">
            <v>CARLA OLEA</v>
          </cell>
          <cell r="O548" t="str">
            <v>NO HABRÁ</v>
          </cell>
          <cell r="P548" t="str">
            <v>RECRUITMENT FOR VIDEO</v>
          </cell>
          <cell r="Q548" t="str">
            <v>LC</v>
          </cell>
          <cell r="R548" t="str">
            <v>NA</v>
          </cell>
          <cell r="S548" t="str">
            <v>U&amp;A</v>
          </cell>
          <cell r="T548" t="str">
            <v>CON-CUI</v>
          </cell>
          <cell r="U548" t="str">
            <v>VARIOS</v>
          </cell>
          <cell r="V548" t="str">
            <v>Pre -Reclutamiento</v>
          </cell>
          <cell r="W548" t="str">
            <v>Entrevistas en profundidad</v>
          </cell>
          <cell r="X548" t="str">
            <v>DF</v>
          </cell>
          <cell r="AB548"/>
          <cell r="AG548">
            <v>8</v>
          </cell>
          <cell r="AH548">
            <v>8</v>
          </cell>
          <cell r="AM548">
            <v>39031</v>
          </cell>
          <cell r="AN548">
            <v>39396</v>
          </cell>
          <cell r="AO548">
            <v>39403</v>
          </cell>
          <cell r="AP548">
            <v>39403</v>
          </cell>
          <cell r="AQ548">
            <v>14000</v>
          </cell>
          <cell r="AU548">
            <v>1</v>
          </cell>
        </row>
        <row r="549">
          <cell r="A549">
            <v>545</v>
          </cell>
          <cell r="B549">
            <v>1</v>
          </cell>
          <cell r="D549" t="str">
            <v>C</v>
          </cell>
          <cell r="E549">
            <v>10527</v>
          </cell>
          <cell r="F549" t="str">
            <v>Proy</v>
          </cell>
          <cell r="G549">
            <v>6</v>
          </cell>
          <cell r="H549">
            <v>39029</v>
          </cell>
          <cell r="I549">
            <v>39032</v>
          </cell>
          <cell r="K549" t="str">
            <v xml:space="preserve">DREAM </v>
          </cell>
          <cell r="L549" t="str">
            <v>0012</v>
          </cell>
          <cell r="M549" t="str">
            <v xml:space="preserve"> PROCTER &amp; GAMBLE</v>
          </cell>
          <cell r="N549" t="str">
            <v>Jeanine Kenigstein</v>
          </cell>
          <cell r="O549" t="str">
            <v>MX06D076</v>
          </cell>
          <cell r="P549" t="str">
            <v xml:space="preserve">CT </v>
          </cell>
          <cell r="Q549" t="str">
            <v>LM</v>
          </cell>
          <cell r="R549" t="str">
            <v>TBD</v>
          </cell>
          <cell r="S549" t="str">
            <v>CONCEPT</v>
          </cell>
          <cell r="T549" t="str">
            <v>CON-FEM</v>
          </cell>
          <cell r="U549" t="str">
            <v>TOALLAS FEMENINAS</v>
          </cell>
          <cell r="V549" t="str">
            <v>Intercept</v>
          </cell>
          <cell r="W549" t="str">
            <v>CAWI / Web</v>
          </cell>
          <cell r="X549" t="str">
            <v>DF</v>
          </cell>
          <cell r="Y549">
            <v>6</v>
          </cell>
          <cell r="Z549">
            <v>50</v>
          </cell>
          <cell r="AA549">
            <v>40</v>
          </cell>
          <cell r="AB549">
            <v>32.166666666666664</v>
          </cell>
          <cell r="AD549">
            <v>1780</v>
          </cell>
          <cell r="AG549">
            <v>1780</v>
          </cell>
          <cell r="AH549">
            <v>1780</v>
          </cell>
          <cell r="AM549">
            <v>39045</v>
          </cell>
          <cell r="AU549">
            <v>1</v>
          </cell>
        </row>
        <row r="550">
          <cell r="A550">
            <v>546</v>
          </cell>
          <cell r="B550">
            <v>1</v>
          </cell>
          <cell r="C550" t="str">
            <v>ES</v>
          </cell>
          <cell r="D550" t="str">
            <v>C</v>
          </cell>
          <cell r="E550">
            <v>10528</v>
          </cell>
          <cell r="F550" t="str">
            <v>Proy</v>
          </cell>
          <cell r="G550">
            <v>6</v>
          </cell>
          <cell r="H550">
            <v>39038</v>
          </cell>
          <cell r="I550">
            <v>39142</v>
          </cell>
          <cell r="J550">
            <v>39184</v>
          </cell>
          <cell r="K550" t="str">
            <v>DIAMANTE 2</v>
          </cell>
          <cell r="L550" t="str">
            <v>0012</v>
          </cell>
          <cell r="M550" t="str">
            <v xml:space="preserve"> PROCTER &amp; GAMBLE</v>
          </cell>
          <cell r="N550" t="str">
            <v>Sandra Hermes</v>
          </cell>
          <cell r="O550" t="str">
            <v>MX065354</v>
          </cell>
          <cell r="Q550" t="str">
            <v>LM</v>
          </cell>
          <cell r="S550" t="str">
            <v>EQUITY</v>
          </cell>
          <cell r="T550" t="str">
            <v>CON-HOG</v>
          </cell>
          <cell r="U550" t="str">
            <v>LAVATRASTES</v>
          </cell>
          <cell r="V550" t="str">
            <v>Casa por Casa</v>
          </cell>
          <cell r="W550" t="str">
            <v>Papel</v>
          </cell>
          <cell r="X550" t="str">
            <v>DF</v>
          </cell>
          <cell r="Y550">
            <v>6</v>
          </cell>
          <cell r="Z550">
            <v>90</v>
          </cell>
          <cell r="AA550">
            <v>120</v>
          </cell>
          <cell r="AB550">
            <v>59.5</v>
          </cell>
          <cell r="AD550">
            <v>500</v>
          </cell>
          <cell r="AG550">
            <v>500</v>
          </cell>
          <cell r="AH550">
            <v>500</v>
          </cell>
          <cell r="AL550">
            <v>500</v>
          </cell>
        </row>
        <row r="551">
          <cell r="A551">
            <v>547</v>
          </cell>
          <cell r="B551">
            <v>1</v>
          </cell>
          <cell r="C551" t="str">
            <v>ES</v>
          </cell>
          <cell r="D551" t="str">
            <v>C</v>
          </cell>
          <cell r="E551">
            <v>10529</v>
          </cell>
          <cell r="F551" t="str">
            <v>Proy</v>
          </cell>
          <cell r="G551">
            <v>1</v>
          </cell>
          <cell r="H551">
            <v>39038</v>
          </cell>
          <cell r="I551">
            <v>39142</v>
          </cell>
          <cell r="K551" t="str">
            <v>GOLD 2</v>
          </cell>
          <cell r="L551" t="str">
            <v>0012</v>
          </cell>
          <cell r="M551" t="str">
            <v xml:space="preserve"> PROCTER &amp; GAMBLE</v>
          </cell>
          <cell r="N551" t="str">
            <v>Sandra Hermes</v>
          </cell>
          <cell r="Q551" t="str">
            <v>LM</v>
          </cell>
          <cell r="S551" t="str">
            <v>EQUITY</v>
          </cell>
          <cell r="T551" t="str">
            <v>CON-HOG</v>
          </cell>
          <cell r="U551" t="str">
            <v xml:space="preserve">LIMPIADOR  </v>
          </cell>
          <cell r="V551" t="str">
            <v>Casa por Casa</v>
          </cell>
          <cell r="W551" t="str">
            <v>Papel</v>
          </cell>
          <cell r="X551" t="str">
            <v>DF</v>
          </cell>
          <cell r="Y551">
            <v>6</v>
          </cell>
          <cell r="Z551">
            <v>90</v>
          </cell>
          <cell r="AA551">
            <v>120</v>
          </cell>
          <cell r="AB551">
            <v>59.5</v>
          </cell>
          <cell r="AD551">
            <v>500</v>
          </cell>
        </row>
        <row r="552">
          <cell r="A552">
            <v>548</v>
          </cell>
          <cell r="B552">
            <v>1</v>
          </cell>
          <cell r="C552" t="str">
            <v>ES</v>
          </cell>
          <cell r="D552" t="str">
            <v>C</v>
          </cell>
          <cell r="E552">
            <v>10530</v>
          </cell>
          <cell r="F552" t="str">
            <v>Proy</v>
          </cell>
          <cell r="G552">
            <v>1</v>
          </cell>
          <cell r="H552">
            <v>39038</v>
          </cell>
          <cell r="I552">
            <v>39142</v>
          </cell>
          <cell r="K552" t="str">
            <v>EMERALD 2</v>
          </cell>
          <cell r="L552" t="str">
            <v>0012</v>
          </cell>
          <cell r="M552" t="str">
            <v xml:space="preserve"> PROCTER &amp; GAMBLE</v>
          </cell>
          <cell r="N552" t="str">
            <v>Sandra Hermes</v>
          </cell>
          <cell r="Q552" t="str">
            <v>LM</v>
          </cell>
          <cell r="S552" t="str">
            <v>EQUITY</v>
          </cell>
          <cell r="T552" t="str">
            <v>CON-HOG</v>
          </cell>
          <cell r="U552" t="str">
            <v>LAVATRASTES</v>
          </cell>
          <cell r="V552" t="str">
            <v>Casa por Casa</v>
          </cell>
          <cell r="W552" t="str">
            <v>Papel</v>
          </cell>
          <cell r="X552" t="str">
            <v>DF</v>
          </cell>
          <cell r="Y552">
            <v>6</v>
          </cell>
          <cell r="Z552">
            <v>90</v>
          </cell>
          <cell r="AA552">
            <v>120</v>
          </cell>
          <cell r="AB552">
            <v>59.5</v>
          </cell>
          <cell r="AD552">
            <v>500</v>
          </cell>
        </row>
        <row r="553">
          <cell r="A553">
            <v>549</v>
          </cell>
          <cell r="D553" t="str">
            <v>A</v>
          </cell>
          <cell r="E553">
            <v>10531</v>
          </cell>
          <cell r="F553" t="str">
            <v>Proy</v>
          </cell>
          <cell r="G553">
            <v>6</v>
          </cell>
          <cell r="H553">
            <v>39029</v>
          </cell>
          <cell r="I553">
            <v>39030</v>
          </cell>
          <cell r="J553">
            <v>39031</v>
          </cell>
          <cell r="K553" t="str">
            <v>DEMOCONSULTORAS</v>
          </cell>
          <cell r="L553" t="str">
            <v>0012</v>
          </cell>
          <cell r="M553" t="str">
            <v xml:space="preserve"> PROCTER &amp; GAMBLE</v>
          </cell>
          <cell r="N553" t="str">
            <v>Josè Alberto Bravo</v>
          </cell>
          <cell r="Q553" t="str">
            <v>PG</v>
          </cell>
          <cell r="S553" t="str">
            <v>AUDIPROM</v>
          </cell>
          <cell r="T553" t="str">
            <v>CON-CUI</v>
          </cell>
          <cell r="U553" t="str">
            <v>PAPEL DE BAÑO</v>
          </cell>
          <cell r="W553" t="str">
            <v>Papel</v>
          </cell>
          <cell r="X553" t="str">
            <v>DF,GDL,MTY,TIJ,AGS,VER,SLP</v>
          </cell>
          <cell r="AB553"/>
          <cell r="AG553">
            <v>368</v>
          </cell>
          <cell r="AH553">
            <v>304</v>
          </cell>
          <cell r="AI553">
            <v>64</v>
          </cell>
          <cell r="AM553">
            <v>39082</v>
          </cell>
          <cell r="AO553">
            <v>39083</v>
          </cell>
          <cell r="AQ553">
            <v>153620</v>
          </cell>
        </row>
        <row r="554">
          <cell r="A554">
            <v>550</v>
          </cell>
          <cell r="D554" t="str">
            <v>T</v>
          </cell>
          <cell r="E554">
            <v>10532</v>
          </cell>
          <cell r="F554" t="str">
            <v>Prop</v>
          </cell>
          <cell r="G554">
            <v>1</v>
          </cell>
          <cell r="H554">
            <v>39029</v>
          </cell>
          <cell r="K554" t="str">
            <v>BUNDLE BENCHMARKING CONCEPT TEST</v>
          </cell>
          <cell r="L554" t="str">
            <v>0012</v>
          </cell>
          <cell r="M554" t="str">
            <v xml:space="preserve"> PROCTER &amp; GAMBLE</v>
          </cell>
          <cell r="N554" t="str">
            <v>MARLIZ MEJIA</v>
          </cell>
          <cell r="Q554" t="str">
            <v>AA</v>
          </cell>
          <cell r="S554" t="str">
            <v>CONCEPT</v>
          </cell>
          <cell r="T554" t="str">
            <v>CON-CUI</v>
          </cell>
          <cell r="U554" t="str">
            <v>HAIR CARE &amp; HAIR COLOR</v>
          </cell>
          <cell r="V554" t="str">
            <v>Intercept</v>
          </cell>
          <cell r="W554" t="str">
            <v>CAWI / Web</v>
          </cell>
          <cell r="X554" t="str">
            <v>DF</v>
          </cell>
          <cell r="Y554">
            <v>10</v>
          </cell>
          <cell r="Z554">
            <v>60</v>
          </cell>
          <cell r="AA554">
            <v>0</v>
          </cell>
          <cell r="AB554">
            <v>35</v>
          </cell>
          <cell r="AC554">
            <v>6</v>
          </cell>
          <cell r="AD554">
            <v>750</v>
          </cell>
          <cell r="AG554">
            <v>750</v>
          </cell>
          <cell r="AH554">
            <v>750</v>
          </cell>
          <cell r="AQ554">
            <v>178100</v>
          </cell>
        </row>
        <row r="555">
          <cell r="A555">
            <v>551</v>
          </cell>
          <cell r="D555" t="str">
            <v>C</v>
          </cell>
          <cell r="E555">
            <v>10533</v>
          </cell>
          <cell r="F555" t="str">
            <v>Prop</v>
          </cell>
          <cell r="G555">
            <v>7</v>
          </cell>
          <cell r="H555">
            <v>39024</v>
          </cell>
          <cell r="K555" t="str">
            <v>PQS EN POLVO</v>
          </cell>
          <cell r="L555" t="str">
            <v>0080</v>
          </cell>
          <cell r="M555" t="str">
            <v>KRAFT FOODS MEXICO</v>
          </cell>
          <cell r="N555" t="str">
            <v>KARYN MARTINEZ</v>
          </cell>
          <cell r="P555" t="str">
            <v>CLIGHT VS BE LIGHT</v>
          </cell>
          <cell r="Q555" t="str">
            <v>IP</v>
          </cell>
          <cell r="S555" t="str">
            <v>PRODUCT</v>
          </cell>
          <cell r="T555" t="str">
            <v>CON-ALI</v>
          </cell>
          <cell r="U555" t="str">
            <v>BEBIDA EN POLVO</v>
          </cell>
          <cell r="V555" t="str">
            <v>Intercept</v>
          </cell>
          <cell r="W555" t="str">
            <v>Papel</v>
          </cell>
          <cell r="X555" t="str">
            <v>DF</v>
          </cell>
          <cell r="Y555">
            <v>3</v>
          </cell>
          <cell r="Z555">
            <v>70</v>
          </cell>
          <cell r="AA555">
            <v>60</v>
          </cell>
          <cell r="AB555">
            <v>40.166666666666664</v>
          </cell>
          <cell r="AC555">
            <v>4</v>
          </cell>
          <cell r="AD555">
            <v>500</v>
          </cell>
          <cell r="AG555">
            <v>500</v>
          </cell>
          <cell r="AH555">
            <v>500</v>
          </cell>
          <cell r="AQ555">
            <v>274600</v>
          </cell>
        </row>
        <row r="556">
          <cell r="A556">
            <v>552</v>
          </cell>
          <cell r="D556" t="str">
            <v>C</v>
          </cell>
          <cell r="E556">
            <v>10534</v>
          </cell>
          <cell r="F556" t="str">
            <v>Prop</v>
          </cell>
          <cell r="G556">
            <v>7</v>
          </cell>
          <cell r="H556">
            <v>39024</v>
          </cell>
          <cell r="K556" t="str">
            <v>AQUA</v>
          </cell>
          <cell r="L556" t="str">
            <v>0080</v>
          </cell>
          <cell r="M556" t="str">
            <v>KRAFT FOODS MEXICO</v>
          </cell>
          <cell r="N556" t="str">
            <v>KARYN MARTINEZ</v>
          </cell>
          <cell r="P556" t="str">
            <v>CLIGHT VS LEVITE</v>
          </cell>
          <cell r="Q556" t="str">
            <v>IP</v>
          </cell>
          <cell r="S556" t="str">
            <v>PRODUCT</v>
          </cell>
          <cell r="T556" t="str">
            <v>CON-ALI</v>
          </cell>
          <cell r="U556" t="str">
            <v>BEBIDAS DE SABOR</v>
          </cell>
          <cell r="V556" t="str">
            <v>Intercept</v>
          </cell>
          <cell r="W556" t="str">
            <v>Papel</v>
          </cell>
          <cell r="X556" t="str">
            <v>DF</v>
          </cell>
          <cell r="Y556">
            <v>3</v>
          </cell>
          <cell r="Z556">
            <v>70</v>
          </cell>
          <cell r="AA556">
            <v>60</v>
          </cell>
          <cell r="AB556">
            <v>40.166666666666664</v>
          </cell>
          <cell r="AC556">
            <v>4</v>
          </cell>
          <cell r="AD556">
            <v>500</v>
          </cell>
          <cell r="AG556">
            <v>500</v>
          </cell>
          <cell r="AH556">
            <v>500</v>
          </cell>
          <cell r="AQ556">
            <v>283260</v>
          </cell>
        </row>
        <row r="557">
          <cell r="A557">
            <v>553</v>
          </cell>
          <cell r="D557" t="str">
            <v>A</v>
          </cell>
          <cell r="E557">
            <v>10535</v>
          </cell>
          <cell r="F557" t="str">
            <v>Proy</v>
          </cell>
          <cell r="G557">
            <v>6</v>
          </cell>
          <cell r="H557">
            <v>39031</v>
          </cell>
          <cell r="I557">
            <v>39032</v>
          </cell>
          <cell r="J557">
            <v>39034</v>
          </cell>
          <cell r="K557" t="str">
            <v>CONCEPTOS H&amp;S</v>
          </cell>
          <cell r="L557" t="str">
            <v>0012</v>
          </cell>
          <cell r="M557" t="str">
            <v xml:space="preserve"> PROCTER &amp; GAMBLE</v>
          </cell>
          <cell r="N557" t="str">
            <v>Alan David Palau</v>
          </cell>
          <cell r="Q557" t="str">
            <v>PG</v>
          </cell>
          <cell r="S557" t="str">
            <v>PCT</v>
          </cell>
          <cell r="T557" t="str">
            <v>CON-CUI</v>
          </cell>
          <cell r="U557" t="str">
            <v>SHAMPOO</v>
          </cell>
          <cell r="V557" t="str">
            <v>Intercept</v>
          </cell>
          <cell r="W557" t="str">
            <v>Papel</v>
          </cell>
          <cell r="X557" t="str">
            <v>DF</v>
          </cell>
          <cell r="Y557">
            <v>0</v>
          </cell>
          <cell r="Z557">
            <v>6</v>
          </cell>
          <cell r="AA557">
            <v>0</v>
          </cell>
          <cell r="AB557">
            <v>2.5</v>
          </cell>
          <cell r="AC557">
            <v>10</v>
          </cell>
          <cell r="AG557">
            <v>150</v>
          </cell>
          <cell r="AH557">
            <v>150</v>
          </cell>
          <cell r="AM557">
            <v>39035</v>
          </cell>
          <cell r="AO557">
            <v>39036</v>
          </cell>
          <cell r="AQ557">
            <v>13314</v>
          </cell>
        </row>
        <row r="558">
          <cell r="A558">
            <v>554</v>
          </cell>
          <cell r="D558" t="str">
            <v>F</v>
          </cell>
          <cell r="E558">
            <v>10536</v>
          </cell>
          <cell r="F558" t="str">
            <v>Proy</v>
          </cell>
          <cell r="G558">
            <v>6</v>
          </cell>
          <cell r="H558">
            <v>39031</v>
          </cell>
          <cell r="I558">
            <v>39035</v>
          </cell>
          <cell r="J558">
            <v>39043</v>
          </cell>
          <cell r="K558" t="str">
            <v>CHARMIN FANTASIA FGI'S</v>
          </cell>
          <cell r="L558" t="str">
            <v>0012</v>
          </cell>
          <cell r="M558" t="str">
            <v xml:space="preserve"> PROCTER &amp; GAMBLE</v>
          </cell>
          <cell r="N558" t="str">
            <v>María Cordero</v>
          </cell>
          <cell r="O558" t="str">
            <v>MX06D003</v>
          </cell>
          <cell r="P558" t="str">
            <v>Fantasia &amp; Value Equaion Executions FGI's</v>
          </cell>
          <cell r="Q558" t="str">
            <v>AA</v>
          </cell>
          <cell r="R558" t="str">
            <v>LP</v>
          </cell>
          <cell r="S558" t="str">
            <v>MST</v>
          </cell>
          <cell r="T558" t="str">
            <v>CON-SAN</v>
          </cell>
          <cell r="U558" t="str">
            <v>PAPEL HIGIENICO</v>
          </cell>
          <cell r="V558" t="str">
            <v>Pre -Reclutamiento</v>
          </cell>
          <cell r="W558" t="str">
            <v>Focus groups</v>
          </cell>
          <cell r="X558" t="str">
            <v>DF</v>
          </cell>
          <cell r="AB558"/>
          <cell r="AM558">
            <v>39044</v>
          </cell>
          <cell r="AN558">
            <v>39044</v>
          </cell>
          <cell r="AO558">
            <v>39049</v>
          </cell>
          <cell r="AP558">
            <v>39049</v>
          </cell>
          <cell r="AQ558">
            <v>73100</v>
          </cell>
        </row>
        <row r="559">
          <cell r="A559">
            <v>555</v>
          </cell>
          <cell r="D559" t="str">
            <v>F</v>
          </cell>
          <cell r="E559">
            <v>10537</v>
          </cell>
          <cell r="F559" t="str">
            <v>Prop</v>
          </cell>
          <cell r="G559">
            <v>7</v>
          </cell>
          <cell r="H559">
            <v>39031</v>
          </cell>
          <cell r="K559" t="str">
            <v>BK FGI'S POSTRES</v>
          </cell>
          <cell r="L559" t="str">
            <v>0003</v>
          </cell>
          <cell r="M559" t="str">
            <v>BURGER KING CORPORATION</v>
          </cell>
          <cell r="N559" t="str">
            <v>Paula Ruíz</v>
          </cell>
          <cell r="O559" t="str">
            <v>na</v>
          </cell>
          <cell r="Q559" t="str">
            <v>LE</v>
          </cell>
          <cell r="AB559"/>
        </row>
        <row r="560">
          <cell r="A560">
            <v>556</v>
          </cell>
          <cell r="D560" t="str">
            <v>C</v>
          </cell>
          <cell r="E560">
            <v>10538</v>
          </cell>
          <cell r="F560" t="str">
            <v>Prop</v>
          </cell>
          <cell r="G560">
            <v>7</v>
          </cell>
          <cell r="H560">
            <v>39031</v>
          </cell>
          <cell r="K560" t="str">
            <v>BK CT MONADICO</v>
          </cell>
          <cell r="L560" t="str">
            <v>0003</v>
          </cell>
          <cell r="M560" t="str">
            <v>BURGER KING CORPORATION</v>
          </cell>
          <cell r="N560" t="str">
            <v>Paula Ruíz</v>
          </cell>
          <cell r="O560" t="str">
            <v>NA</v>
          </cell>
          <cell r="Q560" t="str">
            <v>LE</v>
          </cell>
          <cell r="AB560"/>
        </row>
        <row r="561">
          <cell r="A561">
            <v>557</v>
          </cell>
          <cell r="D561" t="str">
            <v>F</v>
          </cell>
          <cell r="E561">
            <v>10539</v>
          </cell>
          <cell r="F561" t="str">
            <v>Proy</v>
          </cell>
          <cell r="G561">
            <v>6</v>
          </cell>
          <cell r="H561">
            <v>39034</v>
          </cell>
          <cell r="K561" t="str">
            <v>REGIAS</v>
          </cell>
          <cell r="L561" t="str">
            <v>0012</v>
          </cell>
          <cell r="M561" t="str">
            <v xml:space="preserve"> PROCTER &amp; GAMBLE</v>
          </cell>
          <cell r="N561" t="str">
            <v>ROXANA IGLESIAS</v>
          </cell>
          <cell r="O561" t="str">
            <v>MX06D204</v>
          </cell>
          <cell r="P561" t="str">
            <v>In-home Visits Monterrey D. Campos</v>
          </cell>
          <cell r="Q561" t="str">
            <v>LB</v>
          </cell>
          <cell r="S561" t="str">
            <v>U&amp;A</v>
          </cell>
          <cell r="T561" t="str">
            <v>CON-CRO</v>
          </cell>
          <cell r="U561" t="str">
            <v>DETERGENTE</v>
          </cell>
          <cell r="V561" t="str">
            <v>Casa por Casa</v>
          </cell>
          <cell r="W561" t="str">
            <v>In home visits</v>
          </cell>
          <cell r="X561" t="str">
            <v>MTY</v>
          </cell>
          <cell r="AB561"/>
          <cell r="AD561">
            <v>2</v>
          </cell>
          <cell r="AG561">
            <v>2</v>
          </cell>
          <cell r="AH561">
            <v>2</v>
          </cell>
          <cell r="AM561">
            <v>39036</v>
          </cell>
          <cell r="AN561">
            <v>39036</v>
          </cell>
          <cell r="AO561">
            <v>39036</v>
          </cell>
          <cell r="AP561">
            <v>39036</v>
          </cell>
          <cell r="AQ561">
            <v>6000</v>
          </cell>
          <cell r="AU561">
            <v>1</v>
          </cell>
        </row>
        <row r="562">
          <cell r="A562">
            <v>558</v>
          </cell>
          <cell r="D562" t="str">
            <v>A</v>
          </cell>
          <cell r="E562">
            <v>10540</v>
          </cell>
          <cell r="F562" t="str">
            <v>Proy</v>
          </cell>
          <cell r="G562">
            <v>6</v>
          </cell>
          <cell r="H562">
            <v>39034</v>
          </cell>
          <cell r="I562">
            <v>39036</v>
          </cell>
          <cell r="J562">
            <v>39042</v>
          </cell>
          <cell r="K562" t="str">
            <v>DURACELL-PRESTOBARBA</v>
          </cell>
          <cell r="L562" t="str">
            <v>0012</v>
          </cell>
          <cell r="M562" t="str">
            <v xml:space="preserve"> PROCTER &amp; GAMBLE</v>
          </cell>
          <cell r="N562" t="str">
            <v>Alberto Velarde G.</v>
          </cell>
          <cell r="Q562" t="str">
            <v>PG</v>
          </cell>
          <cell r="S562" t="str">
            <v>AUDIPROM</v>
          </cell>
          <cell r="T562" t="str">
            <v>CON-CUI</v>
          </cell>
          <cell r="U562" t="str">
            <v>ratrillos</v>
          </cell>
          <cell r="W562" t="str">
            <v>Papel</v>
          </cell>
          <cell r="X562" t="str">
            <v>DF,MTY,GDL,TIJ,CUL,PUE,TORR,MER,CHIH,VER,QUER,LEON</v>
          </cell>
          <cell r="AB562"/>
          <cell r="AG562">
            <v>372</v>
          </cell>
          <cell r="AH562">
            <v>240</v>
          </cell>
          <cell r="AI562">
            <v>132</v>
          </cell>
          <cell r="AM562">
            <v>39082</v>
          </cell>
          <cell r="AO562">
            <v>39084</v>
          </cell>
          <cell r="AQ562">
            <v>53260</v>
          </cell>
        </row>
        <row r="563">
          <cell r="A563">
            <v>559</v>
          </cell>
          <cell r="D563" t="str">
            <v>A</v>
          </cell>
          <cell r="E563">
            <v>10541</v>
          </cell>
          <cell r="F563" t="str">
            <v>Proy</v>
          </cell>
          <cell r="G563">
            <v>6</v>
          </cell>
          <cell r="H563">
            <v>39035</v>
          </cell>
          <cell r="I563">
            <v>39037</v>
          </cell>
          <cell r="J563">
            <v>39048</v>
          </cell>
          <cell r="K563" t="str">
            <v>CHARMIN POP EN CHEDRAUI</v>
          </cell>
          <cell r="L563" t="str">
            <v>0012</v>
          </cell>
          <cell r="M563" t="str">
            <v xml:space="preserve"> PROCTER &amp; GAMBLE</v>
          </cell>
          <cell r="N563" t="str">
            <v>Tannia Rodriguez H.</v>
          </cell>
          <cell r="Q563" t="str">
            <v>PG</v>
          </cell>
          <cell r="S563" t="str">
            <v>AUDIPROM</v>
          </cell>
          <cell r="T563" t="str">
            <v>CON-BEB</v>
          </cell>
          <cell r="X563" t="str">
            <v>df, ver</v>
          </cell>
          <cell r="AB563"/>
          <cell r="AG563">
            <v>100</v>
          </cell>
          <cell r="AH563">
            <v>40</v>
          </cell>
          <cell r="AI563">
            <v>60</v>
          </cell>
          <cell r="AM563">
            <v>39074</v>
          </cell>
          <cell r="AO563">
            <v>39077</v>
          </cell>
          <cell r="AQ563">
            <v>8208</v>
          </cell>
        </row>
        <row r="564">
          <cell r="A564">
            <v>560</v>
          </cell>
          <cell r="D564" t="str">
            <v>F</v>
          </cell>
          <cell r="E564">
            <v>10542</v>
          </cell>
          <cell r="F564" t="str">
            <v>Prop</v>
          </cell>
          <cell r="G564">
            <v>7</v>
          </cell>
          <cell r="H564">
            <v>39035</v>
          </cell>
          <cell r="K564" t="str">
            <v>AMORE FGI'S</v>
          </cell>
          <cell r="L564" t="str">
            <v>0012</v>
          </cell>
          <cell r="M564" t="str">
            <v xml:space="preserve"> PROCTER &amp; GAMBLE</v>
          </cell>
          <cell r="N564" t="str">
            <v>Erandy Macías</v>
          </cell>
          <cell r="O564" t="str">
            <v>TBD</v>
          </cell>
          <cell r="P564" t="str">
            <v>TBD</v>
          </cell>
          <cell r="Q564" t="str">
            <v>LE</v>
          </cell>
          <cell r="R564" t="str">
            <v>LP</v>
          </cell>
          <cell r="T564" t="str">
            <v>CON-CUI</v>
          </cell>
          <cell r="U564" t="str">
            <v>AMORE PADS</v>
          </cell>
          <cell r="W564" t="str">
            <v>Focus groups</v>
          </cell>
          <cell r="X564" t="str">
            <v>DF</v>
          </cell>
          <cell r="AB564"/>
          <cell r="AD564">
            <v>2</v>
          </cell>
          <cell r="AG564">
            <v>2</v>
          </cell>
          <cell r="AH564">
            <v>2</v>
          </cell>
          <cell r="AQ564">
            <v>30735</v>
          </cell>
        </row>
        <row r="565">
          <cell r="A565">
            <v>561</v>
          </cell>
          <cell r="D565" t="str">
            <v>F</v>
          </cell>
          <cell r="E565">
            <v>10543</v>
          </cell>
          <cell r="F565" t="str">
            <v>Proy</v>
          </cell>
          <cell r="G565">
            <v>6</v>
          </cell>
          <cell r="H565">
            <v>39036</v>
          </cell>
          <cell r="K565" t="str">
            <v>PELO REGIO</v>
          </cell>
          <cell r="L565" t="str">
            <v>0012</v>
          </cell>
          <cell r="M565" t="str">
            <v xml:space="preserve"> PROCTER &amp; GAMBLE</v>
          </cell>
          <cell r="N565" t="str">
            <v>FELIPE CORREA</v>
          </cell>
          <cell r="O565" t="str">
            <v>MX06E063</v>
          </cell>
          <cell r="P565" t="str">
            <v>Return of the Jedi (Pantene Pert)</v>
          </cell>
          <cell r="Q565" t="str">
            <v>LB</v>
          </cell>
          <cell r="S565" t="str">
            <v>U&amp;A</v>
          </cell>
          <cell r="T565" t="str">
            <v>CON-CUI</v>
          </cell>
          <cell r="U565" t="str">
            <v>SHAMPOO</v>
          </cell>
          <cell r="V565" t="str">
            <v>Pre -Reclutamiento</v>
          </cell>
          <cell r="W565" t="str">
            <v>Focus groups</v>
          </cell>
          <cell r="X565" t="str">
            <v>MTY</v>
          </cell>
          <cell r="AB565"/>
          <cell r="AD565">
            <v>6</v>
          </cell>
          <cell r="AG565">
            <v>6</v>
          </cell>
          <cell r="AH565">
            <v>6</v>
          </cell>
          <cell r="AM565">
            <v>39065</v>
          </cell>
          <cell r="AN565">
            <v>39065</v>
          </cell>
          <cell r="AO565">
            <v>39072</v>
          </cell>
          <cell r="AP565">
            <v>39072</v>
          </cell>
          <cell r="AQ565">
            <v>152500</v>
          </cell>
          <cell r="AU565">
            <v>1</v>
          </cell>
        </row>
        <row r="566">
          <cell r="A566">
            <v>562</v>
          </cell>
          <cell r="D566" t="str">
            <v>C</v>
          </cell>
          <cell r="E566">
            <v>10544</v>
          </cell>
          <cell r="F566" t="str">
            <v>Prop</v>
          </cell>
          <cell r="G566">
            <v>7</v>
          </cell>
          <cell r="H566">
            <v>39036</v>
          </cell>
          <cell r="K566" t="str">
            <v>ANÁLISIS PANEL LAVATRASTES</v>
          </cell>
          <cell r="L566" t="str">
            <v>0012</v>
          </cell>
          <cell r="M566" t="str">
            <v xml:space="preserve"> PROCTER &amp; GAMBLE</v>
          </cell>
          <cell r="N566" t="str">
            <v>Sandra Hermes</v>
          </cell>
          <cell r="Q566" t="str">
            <v>LB</v>
          </cell>
          <cell r="AB566"/>
        </row>
        <row r="567">
          <cell r="A567">
            <v>563</v>
          </cell>
          <cell r="B567">
            <v>1</v>
          </cell>
          <cell r="D567" t="str">
            <v>T</v>
          </cell>
          <cell r="E567">
            <v>10545</v>
          </cell>
          <cell r="F567" t="str">
            <v>Proy</v>
          </cell>
          <cell r="G567">
            <v>6</v>
          </cell>
          <cell r="H567">
            <v>39036</v>
          </cell>
          <cell r="I567">
            <v>39048</v>
          </cell>
          <cell r="J567">
            <v>39056</v>
          </cell>
          <cell r="K567" t="str">
            <v>GRACE</v>
          </cell>
          <cell r="L567" t="str">
            <v>0012</v>
          </cell>
          <cell r="M567" t="str">
            <v xml:space="preserve"> PROCTER &amp; GAMBLE</v>
          </cell>
          <cell r="N567" t="str">
            <v>GABRIEL ROBALLO</v>
          </cell>
          <cell r="O567" t="str">
            <v>MX06D641</v>
          </cell>
          <cell r="P567" t="str">
            <v>Grace CT-Liners</v>
          </cell>
          <cell r="Q567" t="str">
            <v>LM</v>
          </cell>
          <cell r="R567" t="str">
            <v>MG</v>
          </cell>
          <cell r="S567" t="str">
            <v>CONCEPT</v>
          </cell>
          <cell r="T567" t="str">
            <v>CON-FEM</v>
          </cell>
          <cell r="U567" t="str">
            <v>PANTYLINERS</v>
          </cell>
          <cell r="V567" t="str">
            <v>Intercept</v>
          </cell>
          <cell r="W567" t="str">
            <v>CAWI / Web</v>
          </cell>
          <cell r="X567" t="str">
            <v>DF</v>
          </cell>
          <cell r="Y567">
            <v>4</v>
          </cell>
          <cell r="Z567">
            <v>70</v>
          </cell>
          <cell r="AB567">
            <v>33.166666666666664</v>
          </cell>
          <cell r="AD567">
            <v>600</v>
          </cell>
          <cell r="AG567">
            <v>600</v>
          </cell>
          <cell r="AH567">
            <v>600</v>
          </cell>
          <cell r="AL567">
            <v>600</v>
          </cell>
          <cell r="AO567">
            <v>39101</v>
          </cell>
          <cell r="AP567">
            <v>39094</v>
          </cell>
          <cell r="AQ567">
            <v>177050</v>
          </cell>
          <cell r="AU567">
            <v>1</v>
          </cell>
        </row>
        <row r="568">
          <cell r="A568">
            <v>564</v>
          </cell>
          <cell r="D568" t="str">
            <v>F</v>
          </cell>
          <cell r="E568">
            <v>10546</v>
          </cell>
          <cell r="F568" t="str">
            <v>Proy</v>
          </cell>
          <cell r="G568">
            <v>6</v>
          </cell>
          <cell r="H568">
            <v>39037</v>
          </cell>
          <cell r="I568">
            <v>39037</v>
          </cell>
          <cell r="J568">
            <v>39062</v>
          </cell>
          <cell r="K568" t="str">
            <v>FGI'S PARTHENON</v>
          </cell>
          <cell r="L568" t="str">
            <v>0012</v>
          </cell>
          <cell r="M568" t="str">
            <v xml:space="preserve"> PROCTER &amp; GAMBLE</v>
          </cell>
          <cell r="N568" t="str">
            <v>ADAM RAMOS</v>
          </cell>
          <cell r="O568" t="str">
            <v>MX06D448</v>
          </cell>
          <cell r="P568" t="str">
            <v>Parthenon Early Assessment</v>
          </cell>
          <cell r="Q568" t="str">
            <v>AA</v>
          </cell>
          <cell r="S568" t="str">
            <v>MST</v>
          </cell>
          <cell r="T568" t="str">
            <v>CON-CUI</v>
          </cell>
          <cell r="U568" t="str">
            <v>SHAMPOO</v>
          </cell>
          <cell r="V568" t="str">
            <v>Pre -Reclutamiento</v>
          </cell>
          <cell r="W568" t="str">
            <v>Focus groups</v>
          </cell>
          <cell r="X568" t="str">
            <v>DF</v>
          </cell>
          <cell r="AB568"/>
          <cell r="AM568">
            <v>39064</v>
          </cell>
          <cell r="AN568">
            <v>39064</v>
          </cell>
          <cell r="AO568">
            <v>39065</v>
          </cell>
          <cell r="AP568">
            <v>39065</v>
          </cell>
          <cell r="AQ568">
            <v>100622</v>
          </cell>
        </row>
        <row r="569">
          <cell r="A569">
            <v>565</v>
          </cell>
          <cell r="D569" t="str">
            <v>C</v>
          </cell>
          <cell r="E569">
            <v>10547</v>
          </cell>
          <cell r="F569" t="str">
            <v>Proy</v>
          </cell>
          <cell r="G569">
            <v>6</v>
          </cell>
          <cell r="H569">
            <v>39034</v>
          </cell>
          <cell r="I569">
            <v>39044</v>
          </cell>
          <cell r="J569">
            <v>39050</v>
          </cell>
          <cell r="K569" t="str">
            <v>MS CHARMIN FANTASIA</v>
          </cell>
          <cell r="L569" t="str">
            <v>0012</v>
          </cell>
          <cell r="M569" t="str">
            <v xml:space="preserve"> PROCTER &amp; GAMBLE</v>
          </cell>
          <cell r="N569" t="str">
            <v>María Cordero</v>
          </cell>
          <cell r="O569" t="str">
            <v>MX06D647</v>
          </cell>
          <cell r="P569" t="str">
            <v>Charmin Fantasia In-store Message Screener</v>
          </cell>
          <cell r="Q569" t="str">
            <v>AA</v>
          </cell>
          <cell r="S569" t="str">
            <v>MST</v>
          </cell>
          <cell r="T569" t="str">
            <v>CON-SAN</v>
          </cell>
          <cell r="U569" t="str">
            <v>PAPEL HIGIÉNICO</v>
          </cell>
          <cell r="V569" t="str">
            <v>Intercept</v>
          </cell>
          <cell r="W569" t="str">
            <v>CAWI / Web</v>
          </cell>
          <cell r="X569" t="str">
            <v>DF</v>
          </cell>
          <cell r="Y569">
            <v>3</v>
          </cell>
          <cell r="Z569">
            <v>65</v>
          </cell>
          <cell r="AA569">
            <v>40</v>
          </cell>
          <cell r="AB569">
            <v>35.416666666666664</v>
          </cell>
          <cell r="AC569">
            <v>8</v>
          </cell>
          <cell r="AG569">
            <v>900</v>
          </cell>
          <cell r="AH569">
            <v>900</v>
          </cell>
          <cell r="AM569">
            <v>39060</v>
          </cell>
          <cell r="AN569">
            <v>39060</v>
          </cell>
          <cell r="AO569">
            <v>39073</v>
          </cell>
          <cell r="AP569">
            <v>39073</v>
          </cell>
          <cell r="AQ569">
            <v>132812</v>
          </cell>
        </row>
        <row r="570">
          <cell r="A570">
            <v>566</v>
          </cell>
          <cell r="D570" t="str">
            <v>D</v>
          </cell>
          <cell r="E570">
            <v>10548</v>
          </cell>
          <cell r="F570" t="str">
            <v>Prop</v>
          </cell>
          <cell r="H570">
            <v>39038</v>
          </cell>
          <cell r="K570" t="str">
            <v>NOW</v>
          </cell>
          <cell r="L570" t="str">
            <v>0035</v>
          </cell>
          <cell r="M570" t="str">
            <v>TNS NFO</v>
          </cell>
          <cell r="N570" t="str">
            <v>BETH BOEHM</v>
          </cell>
          <cell r="Q570" t="str">
            <v>LB</v>
          </cell>
          <cell r="AB570"/>
        </row>
        <row r="571">
          <cell r="A571">
            <v>567</v>
          </cell>
          <cell r="D571" t="str">
            <v>F</v>
          </cell>
          <cell r="E571">
            <v>10549</v>
          </cell>
          <cell r="F571" t="str">
            <v>Proy</v>
          </cell>
          <cell r="G571">
            <v>6</v>
          </cell>
          <cell r="H571">
            <v>39038</v>
          </cell>
          <cell r="I571">
            <v>39404</v>
          </cell>
          <cell r="J571">
            <v>39048</v>
          </cell>
          <cell r="K571" t="str">
            <v xml:space="preserve">VIE Y CLASIC COMEX  </v>
          </cell>
          <cell r="L571" t="str">
            <v>0055</v>
          </cell>
          <cell r="M571" t="str">
            <v>LEBRIJA RUBIO PUBLICIDAD, S.A</v>
          </cell>
          <cell r="N571" t="str">
            <v>Cecilia Albarran</v>
          </cell>
          <cell r="Q571" t="str">
            <v>PG</v>
          </cell>
          <cell r="T571" t="str">
            <v>CON-BAB</v>
          </cell>
          <cell r="U571" t="str">
            <v>PAÑALES</v>
          </cell>
          <cell r="W571" t="str">
            <v>Focus groups</v>
          </cell>
          <cell r="X571" t="str">
            <v>DF</v>
          </cell>
          <cell r="AB571"/>
          <cell r="AG571">
            <v>4</v>
          </cell>
          <cell r="AH571">
            <v>4</v>
          </cell>
          <cell r="AQ571">
            <v>92000</v>
          </cell>
        </row>
        <row r="572">
          <cell r="A572">
            <v>568</v>
          </cell>
          <cell r="D572" t="str">
            <v>T</v>
          </cell>
          <cell r="E572">
            <v>10550</v>
          </cell>
          <cell r="F572" t="str">
            <v>Proy</v>
          </cell>
          <cell r="G572">
            <v>2</v>
          </cell>
          <cell r="H572">
            <v>39038</v>
          </cell>
          <cell r="I572">
            <v>39041</v>
          </cell>
          <cell r="J572">
            <v>39049</v>
          </cell>
          <cell r="K572" t="str">
            <v>SOAC REVISTA - 13A VUELTA</v>
          </cell>
          <cell r="L572" t="str">
            <v>0012</v>
          </cell>
          <cell r="M572" t="str">
            <v xml:space="preserve"> PROCTER &amp; GAMBLE</v>
          </cell>
          <cell r="N572" t="str">
            <v>Eneth Arenas</v>
          </cell>
          <cell r="Q572" t="str">
            <v>PG</v>
          </cell>
          <cell r="S572" t="str">
            <v>PSE</v>
          </cell>
          <cell r="T572" t="str">
            <v>MUL-MUL</v>
          </cell>
          <cell r="U572" t="str">
            <v>VARIOS</v>
          </cell>
          <cell r="V572" t="str">
            <v>Casa por Casa</v>
          </cell>
          <cell r="W572" t="str">
            <v>Papel</v>
          </cell>
          <cell r="X572" t="str">
            <v>DF, MTY,GDL, PUEBLA</v>
          </cell>
          <cell r="AB572"/>
          <cell r="AG572">
            <v>700</v>
          </cell>
          <cell r="AH572">
            <v>620</v>
          </cell>
          <cell r="AM572">
            <v>39060</v>
          </cell>
          <cell r="AO572">
            <v>39066</v>
          </cell>
          <cell r="AQ572">
            <v>98042</v>
          </cell>
        </row>
        <row r="573">
          <cell r="A573">
            <v>569</v>
          </cell>
          <cell r="D573" t="str">
            <v>F</v>
          </cell>
          <cell r="E573">
            <v>10551</v>
          </cell>
          <cell r="F573" t="str">
            <v>Prop</v>
          </cell>
          <cell r="G573">
            <v>7</v>
          </cell>
          <cell r="H573">
            <v>39038</v>
          </cell>
          <cell r="K573" t="str">
            <v>FGI'S PANMPERS</v>
          </cell>
          <cell r="L573" t="str">
            <v>0012</v>
          </cell>
          <cell r="M573" t="str">
            <v xml:space="preserve"> PROCTER &amp; GAMBLE</v>
          </cell>
          <cell r="N573" t="str">
            <v>ANA LOMBERA</v>
          </cell>
          <cell r="Q573" t="str">
            <v>AA</v>
          </cell>
          <cell r="T573" t="str">
            <v>CON-BAB</v>
          </cell>
          <cell r="U573" t="str">
            <v>PAÑALES</v>
          </cell>
          <cell r="V573" t="str">
            <v>Pre -Reclutamiento</v>
          </cell>
          <cell r="W573" t="str">
            <v>Focus groups</v>
          </cell>
          <cell r="AB573"/>
          <cell r="AQ573">
            <v>75876</v>
          </cell>
        </row>
        <row r="574">
          <cell r="A574">
            <v>570</v>
          </cell>
          <cell r="D574" t="str">
            <v>F</v>
          </cell>
          <cell r="E574">
            <v>10552</v>
          </cell>
          <cell r="F574" t="str">
            <v>Proy</v>
          </cell>
          <cell r="G574">
            <v>6</v>
          </cell>
          <cell r="H574">
            <v>39042</v>
          </cell>
          <cell r="J574">
            <v>39045</v>
          </cell>
          <cell r="K574" t="str">
            <v>DIENTES FGI'S</v>
          </cell>
          <cell r="L574" t="str">
            <v>0012</v>
          </cell>
          <cell r="M574" t="str">
            <v xml:space="preserve"> PROCTER &amp; GAMBLE</v>
          </cell>
          <cell r="N574" t="str">
            <v>ALBERTO ZAMORA</v>
          </cell>
          <cell r="O574" t="str">
            <v>MX06D640</v>
          </cell>
          <cell r="P574" t="str">
            <v>Oral-B Communication Concepts Prequalification</v>
          </cell>
          <cell r="Q574" t="str">
            <v>LE</v>
          </cell>
          <cell r="R574" t="str">
            <v>LP</v>
          </cell>
          <cell r="S574" t="str">
            <v>PCT</v>
          </cell>
          <cell r="T574" t="str">
            <v>CON-CUI</v>
          </cell>
          <cell r="U574" t="str">
            <v>Pasta de Dientes</v>
          </cell>
          <cell r="W574" t="str">
            <v>Focus groups</v>
          </cell>
          <cell r="X574" t="str">
            <v>DF</v>
          </cell>
          <cell r="AB574"/>
          <cell r="AD574">
            <v>3</v>
          </cell>
          <cell r="AG574">
            <v>3</v>
          </cell>
          <cell r="AH574">
            <v>3</v>
          </cell>
          <cell r="AM574">
            <v>39045</v>
          </cell>
          <cell r="AQ574">
            <v>71000</v>
          </cell>
          <cell r="AU574">
            <v>1</v>
          </cell>
        </row>
        <row r="575">
          <cell r="A575">
            <v>571</v>
          </cell>
          <cell r="D575" t="str">
            <v>F</v>
          </cell>
          <cell r="E575">
            <v>10553</v>
          </cell>
          <cell r="F575" t="str">
            <v>Proy</v>
          </cell>
          <cell r="G575">
            <v>6</v>
          </cell>
          <cell r="H575">
            <v>39042</v>
          </cell>
          <cell r="K575" t="str">
            <v>Capitán</v>
          </cell>
          <cell r="L575" t="str">
            <v>0012</v>
          </cell>
          <cell r="M575" t="str">
            <v xml:space="preserve"> PROCTER &amp; GAMBLE</v>
          </cell>
          <cell r="N575" t="str">
            <v>CARLA OLEA</v>
          </cell>
          <cell r="O575" t="str">
            <v xml:space="preserve">MX066466 </v>
          </cell>
          <cell r="P575" t="str">
            <v>SHAMPOO REINVENTION WALMART</v>
          </cell>
          <cell r="Q575" t="str">
            <v>LB</v>
          </cell>
          <cell r="S575" t="str">
            <v>CONCEPT</v>
          </cell>
          <cell r="T575" t="str">
            <v>CON-CUI</v>
          </cell>
          <cell r="U575" t="str">
            <v>shampoo</v>
          </cell>
          <cell r="V575" t="str">
            <v>Pre -Reclutamiento</v>
          </cell>
          <cell r="W575" t="str">
            <v>Focus groups</v>
          </cell>
          <cell r="X575" t="str">
            <v>MTY</v>
          </cell>
          <cell r="AB575"/>
          <cell r="AD575">
            <v>4</v>
          </cell>
          <cell r="AG575">
            <v>4</v>
          </cell>
          <cell r="AM575">
            <v>39048</v>
          </cell>
          <cell r="AN575">
            <v>39048</v>
          </cell>
          <cell r="AO575">
            <v>39050</v>
          </cell>
          <cell r="AP575">
            <v>39050</v>
          </cell>
          <cell r="AQ575">
            <v>135900</v>
          </cell>
          <cell r="AU575">
            <v>1</v>
          </cell>
          <cell r="AX575" t="str">
            <v>SI</v>
          </cell>
        </row>
        <row r="576">
          <cell r="A576">
            <v>572</v>
          </cell>
          <cell r="D576" t="str">
            <v>F</v>
          </cell>
          <cell r="E576">
            <v>10554</v>
          </cell>
          <cell r="F576" t="str">
            <v>Proy</v>
          </cell>
          <cell r="G576">
            <v>6</v>
          </cell>
          <cell r="H576">
            <v>39042</v>
          </cell>
          <cell r="J576">
            <v>39045</v>
          </cell>
          <cell r="K576" t="str">
            <v>INHOME-BOMBERAZO</v>
          </cell>
          <cell r="L576" t="str">
            <v>0012</v>
          </cell>
          <cell r="M576" t="str">
            <v xml:space="preserve"> PROCTER &amp; GAMBLE</v>
          </cell>
          <cell r="N576" t="str">
            <v>AMERICA FEIJOO</v>
          </cell>
          <cell r="O576" t="str">
            <v>MX06D561</v>
          </cell>
          <cell r="P576" t="str">
            <v>Multi Brand Commercial Innovation In-home Visits</v>
          </cell>
          <cell r="Q576" t="str">
            <v>LE</v>
          </cell>
          <cell r="R576" t="str">
            <v>LC</v>
          </cell>
          <cell r="U576" t="str">
            <v>Varios - Multimarca</v>
          </cell>
          <cell r="W576" t="str">
            <v>In home visits</v>
          </cell>
          <cell r="X576" t="str">
            <v>DF</v>
          </cell>
          <cell r="AB576"/>
          <cell r="AD576">
            <v>3</v>
          </cell>
          <cell r="AG576">
            <v>3</v>
          </cell>
          <cell r="AH576">
            <v>3</v>
          </cell>
          <cell r="AM576">
            <v>39045</v>
          </cell>
          <cell r="AQ576">
            <v>6600</v>
          </cell>
          <cell r="AU576">
            <v>1</v>
          </cell>
        </row>
        <row r="577">
          <cell r="A577">
            <v>573</v>
          </cell>
          <cell r="D577" t="str">
            <v>D</v>
          </cell>
          <cell r="E577">
            <v>10555</v>
          </cell>
          <cell r="F577" t="str">
            <v>Prop</v>
          </cell>
          <cell r="G577">
            <v>7</v>
          </cell>
          <cell r="H577">
            <v>39042</v>
          </cell>
          <cell r="K577" t="str">
            <v>INGLÉS</v>
          </cell>
          <cell r="L577" t="str">
            <v>0121</v>
          </cell>
          <cell r="M577" t="str">
            <v>Qualitative Insights</v>
          </cell>
          <cell r="N577" t="str">
            <v>Oliver Moadel</v>
          </cell>
          <cell r="Q577" t="str">
            <v>LB</v>
          </cell>
          <cell r="AB577"/>
        </row>
        <row r="578">
          <cell r="A578">
            <v>574</v>
          </cell>
          <cell r="D578" t="str">
            <v>C</v>
          </cell>
          <cell r="E578">
            <v>10556</v>
          </cell>
          <cell r="F578" t="str">
            <v>Prop</v>
          </cell>
          <cell r="G578">
            <v>7</v>
          </cell>
          <cell r="H578">
            <v>39042</v>
          </cell>
          <cell r="K578" t="str">
            <v>SOCIEDAD</v>
          </cell>
          <cell r="L578" t="str">
            <v>0122</v>
          </cell>
          <cell r="M578" t="str">
            <v>SOCIEDAD HIPOTECARIA FEDERAL</v>
          </cell>
          <cell r="Q578" t="str">
            <v>LB</v>
          </cell>
          <cell r="AB578"/>
        </row>
        <row r="579">
          <cell r="A579">
            <v>575</v>
          </cell>
          <cell r="B579">
            <v>1</v>
          </cell>
          <cell r="D579" t="str">
            <v>T</v>
          </cell>
          <cell r="E579">
            <v>10557</v>
          </cell>
          <cell r="F579" t="str">
            <v>Proy</v>
          </cell>
          <cell r="G579">
            <v>6</v>
          </cell>
          <cell r="H579">
            <v>39043</v>
          </cell>
          <cell r="I579">
            <v>39063</v>
          </cell>
          <cell r="J579">
            <v>39097</v>
          </cell>
          <cell r="K579" t="str">
            <v>ORION C&amp;SPIT VENEZUELA</v>
          </cell>
          <cell r="L579" t="str">
            <v>0012</v>
          </cell>
          <cell r="M579" t="str">
            <v xml:space="preserve"> PROCTER &amp; GAMBLE</v>
          </cell>
          <cell r="N579" t="str">
            <v>Víctor Trujillo</v>
          </cell>
          <cell r="O579" t="str">
            <v>VE06E303</v>
          </cell>
          <cell r="P579" t="str">
            <v>Ariel and Ace vs. Las Llaves C&amp;SPIT</v>
          </cell>
          <cell r="Q579" t="str">
            <v>MJO</v>
          </cell>
          <cell r="R579" t="str">
            <v>HR</v>
          </cell>
          <cell r="S579" t="str">
            <v>PRODUCT</v>
          </cell>
          <cell r="T579" t="str">
            <v>CON-CRO</v>
          </cell>
          <cell r="U579" t="str">
            <v>Detergente</v>
          </cell>
          <cell r="V579" t="str">
            <v>Casa por Casa</v>
          </cell>
          <cell r="W579" t="str">
            <v>Papel</v>
          </cell>
          <cell r="X579" t="str">
            <v>Venezuela</v>
          </cell>
          <cell r="Y579">
            <v>4</v>
          </cell>
          <cell r="Z579">
            <v>250</v>
          </cell>
          <cell r="AB579">
            <v>108.16666666666667</v>
          </cell>
          <cell r="AC579" t="str">
            <v>NA</v>
          </cell>
          <cell r="AD579">
            <v>675</v>
          </cell>
          <cell r="AE579">
            <v>600</v>
          </cell>
          <cell r="AG579">
            <v>1275</v>
          </cell>
          <cell r="AK579">
            <v>1275</v>
          </cell>
          <cell r="AM579">
            <v>39135</v>
          </cell>
          <cell r="AN579">
            <v>39135</v>
          </cell>
          <cell r="AO579">
            <v>39167</v>
          </cell>
          <cell r="AP579">
            <v>39164</v>
          </cell>
          <cell r="AR579">
            <v>28800</v>
          </cell>
          <cell r="AS579">
            <v>23752</v>
          </cell>
          <cell r="AT579">
            <v>5048</v>
          </cell>
          <cell r="AU579">
            <v>1</v>
          </cell>
        </row>
        <row r="580">
          <cell r="A580">
            <v>576</v>
          </cell>
          <cell r="B580">
            <v>1</v>
          </cell>
          <cell r="D580" t="str">
            <v>T</v>
          </cell>
          <cell r="E580">
            <v>10558</v>
          </cell>
          <cell r="F580" t="str">
            <v>Proy</v>
          </cell>
          <cell r="G580">
            <v>6</v>
          </cell>
          <cell r="H580">
            <v>39042</v>
          </cell>
          <cell r="I580">
            <v>39045</v>
          </cell>
          <cell r="J580">
            <v>39056</v>
          </cell>
          <cell r="K580" t="str">
            <v>GOOD FOR YOU</v>
          </cell>
          <cell r="L580" t="str">
            <v>0012</v>
          </cell>
          <cell r="M580" t="str">
            <v xml:space="preserve"> PROCTER &amp; GAMBLE</v>
          </cell>
          <cell r="N580" t="str">
            <v>CÉSAR X. SÁNCHEZ</v>
          </cell>
          <cell r="O580" t="str">
            <v>MX06C638</v>
          </cell>
          <cell r="P580" t="str">
            <v>Conceptual Ingredients - Exploratory Research</v>
          </cell>
          <cell r="Q580" t="str">
            <v>MJO</v>
          </cell>
          <cell r="R580" t="str">
            <v>AB</v>
          </cell>
          <cell r="S580" t="str">
            <v>C/I SCREENING</v>
          </cell>
          <cell r="T580" t="str">
            <v>CON-CUI</v>
          </cell>
          <cell r="U580" t="str">
            <v>Jabon de tocador</v>
          </cell>
          <cell r="V580" t="str">
            <v>Intercept</v>
          </cell>
          <cell r="W580" t="str">
            <v>CAPI / PDA</v>
          </cell>
          <cell r="X580" t="str">
            <v>DF</v>
          </cell>
          <cell r="Y580">
            <v>0</v>
          </cell>
          <cell r="Z580">
            <v>100</v>
          </cell>
          <cell r="AB580">
            <v>41.666666666666664</v>
          </cell>
          <cell r="AC580">
            <v>5</v>
          </cell>
          <cell r="AD580">
            <v>400</v>
          </cell>
          <cell r="AG580">
            <v>400</v>
          </cell>
          <cell r="AM580">
            <v>39066</v>
          </cell>
          <cell r="AN580">
            <v>39066</v>
          </cell>
          <cell r="AO580">
            <v>39074</v>
          </cell>
          <cell r="AP580">
            <v>39074</v>
          </cell>
          <cell r="AQ580">
            <v>140700</v>
          </cell>
          <cell r="AU580">
            <v>1</v>
          </cell>
        </row>
        <row r="581">
          <cell r="A581">
            <v>577</v>
          </cell>
          <cell r="D581" t="str">
            <v>F</v>
          </cell>
          <cell r="E581">
            <v>10559</v>
          </cell>
          <cell r="F581" t="str">
            <v>Proy</v>
          </cell>
          <cell r="G581">
            <v>6</v>
          </cell>
          <cell r="H581">
            <v>39043</v>
          </cell>
          <cell r="K581" t="str">
            <v>MEDICAMENTOS</v>
          </cell>
          <cell r="L581" t="str">
            <v>0012</v>
          </cell>
          <cell r="M581" t="str">
            <v xml:space="preserve"> PROCTER &amp; GAMBLE</v>
          </cell>
          <cell r="N581" t="str">
            <v>FELIPE CORREA</v>
          </cell>
          <cell r="O581" t="str">
            <v>MX070933</v>
          </cell>
          <cell r="Q581" t="str">
            <v>LB</v>
          </cell>
          <cell r="S581" t="str">
            <v>U&amp;A</v>
          </cell>
          <cell r="T581" t="str">
            <v>CON-MED</v>
          </cell>
          <cell r="U581" t="str">
            <v>MEDICAMENTO</v>
          </cell>
          <cell r="V581" t="str">
            <v>Pre -Reclutamiento</v>
          </cell>
          <cell r="W581" t="str">
            <v>Focus groups</v>
          </cell>
          <cell r="X581" t="str">
            <v>DF</v>
          </cell>
          <cell r="AB581"/>
          <cell r="AD581">
            <v>4</v>
          </cell>
          <cell r="AG581">
            <v>4</v>
          </cell>
          <cell r="AQ581">
            <v>93000</v>
          </cell>
        </row>
        <row r="582">
          <cell r="A582">
            <v>578</v>
          </cell>
          <cell r="D582" t="str">
            <v>T</v>
          </cell>
          <cell r="E582">
            <v>10560</v>
          </cell>
          <cell r="F582" t="str">
            <v>Prop</v>
          </cell>
          <cell r="G582">
            <v>7</v>
          </cell>
          <cell r="H582">
            <v>39043</v>
          </cell>
          <cell r="K582" t="str">
            <v>DERMALATAM</v>
          </cell>
          <cell r="L582" t="str">
            <v>0012</v>
          </cell>
          <cell r="M582" t="str">
            <v xml:space="preserve"> PROCTER &amp; GAMBLE</v>
          </cell>
          <cell r="N582" t="str">
            <v>DAVID SEGUI</v>
          </cell>
          <cell r="Q582" t="str">
            <v>LB</v>
          </cell>
          <cell r="AB582"/>
        </row>
        <row r="583">
          <cell r="A583">
            <v>579</v>
          </cell>
          <cell r="D583" t="str">
            <v>C</v>
          </cell>
          <cell r="E583">
            <v>10561</v>
          </cell>
          <cell r="F583" t="str">
            <v>Prop</v>
          </cell>
          <cell r="G583">
            <v>7</v>
          </cell>
          <cell r="H583">
            <v>39043</v>
          </cell>
          <cell r="K583" t="str">
            <v>HOTEL</v>
          </cell>
          <cell r="L583" t="str">
            <v>0099</v>
          </cell>
          <cell r="M583" t="str">
            <v>Montenegro Comunicaciones</v>
          </cell>
          <cell r="N583" t="str">
            <v>Tere Montemayor</v>
          </cell>
          <cell r="Q583" t="str">
            <v>LB</v>
          </cell>
          <cell r="AB583"/>
        </row>
        <row r="584">
          <cell r="A584">
            <v>580</v>
          </cell>
          <cell r="D584" t="str">
            <v>C</v>
          </cell>
          <cell r="E584">
            <v>10562</v>
          </cell>
          <cell r="F584" t="str">
            <v>Proy</v>
          </cell>
          <cell r="G584">
            <v>6</v>
          </cell>
          <cell r="H584">
            <v>39044</v>
          </cell>
          <cell r="K584" t="str">
            <v>PROTECION</v>
          </cell>
          <cell r="L584" t="str">
            <v>0123</v>
          </cell>
          <cell r="M584" t="str">
            <v xml:space="preserve">Church&amp;Dwight </v>
          </cell>
          <cell r="N584" t="str">
            <v>ESTEBAN HERNÁNDEZ</v>
          </cell>
          <cell r="Q584" t="str">
            <v>LB</v>
          </cell>
          <cell r="S584" t="str">
            <v>U&amp;A</v>
          </cell>
          <cell r="T584" t="str">
            <v>CON-MED</v>
          </cell>
          <cell r="U584" t="str">
            <v>CONDON</v>
          </cell>
          <cell r="V584" t="str">
            <v>Casa por Casa</v>
          </cell>
          <cell r="W584" t="str">
            <v>PAPEL</v>
          </cell>
          <cell r="X584" t="str">
            <v>DF/GDL/MTY/VBER/LEON</v>
          </cell>
          <cell r="AB584"/>
          <cell r="AD584">
            <v>870</v>
          </cell>
          <cell r="AG584">
            <v>870</v>
          </cell>
          <cell r="AM584">
            <v>39109</v>
          </cell>
          <cell r="AN584">
            <v>39112</v>
          </cell>
          <cell r="AO584">
            <v>39129</v>
          </cell>
          <cell r="AQ584">
            <v>307000</v>
          </cell>
          <cell r="AU584">
            <v>0.5</v>
          </cell>
        </row>
        <row r="585">
          <cell r="A585">
            <v>581</v>
          </cell>
          <cell r="D585" t="str">
            <v>C</v>
          </cell>
          <cell r="E585">
            <v>10563</v>
          </cell>
          <cell r="F585" t="str">
            <v>Prop</v>
          </cell>
          <cell r="G585">
            <v>7</v>
          </cell>
          <cell r="H585">
            <v>39044</v>
          </cell>
          <cell r="K585" t="str">
            <v>EMBARAZO</v>
          </cell>
          <cell r="L585" t="str">
            <v>0123</v>
          </cell>
          <cell r="M585" t="str">
            <v xml:space="preserve">Church&amp;Dwight </v>
          </cell>
          <cell r="N585" t="str">
            <v>Alejandra González</v>
          </cell>
          <cell r="Q585" t="str">
            <v>LB</v>
          </cell>
          <cell r="AB585"/>
        </row>
        <row r="586">
          <cell r="A586">
            <v>582</v>
          </cell>
          <cell r="D586" t="str">
            <v>F</v>
          </cell>
          <cell r="E586">
            <v>10564</v>
          </cell>
          <cell r="F586" t="str">
            <v>Prop</v>
          </cell>
          <cell r="G586">
            <v>7</v>
          </cell>
          <cell r="H586">
            <v>39044</v>
          </cell>
          <cell r="K586" t="str">
            <v>TEQUITIENDA</v>
          </cell>
          <cell r="L586" t="str">
            <v>0012</v>
          </cell>
          <cell r="M586" t="str">
            <v xml:space="preserve"> PROCTER &amp; GAMBLE</v>
          </cell>
          <cell r="N586" t="str">
            <v>ROXANA IGLESIAS</v>
          </cell>
          <cell r="Q586" t="str">
            <v>LB</v>
          </cell>
          <cell r="AB586"/>
        </row>
        <row r="587">
          <cell r="A587">
            <v>583</v>
          </cell>
          <cell r="D587" t="str">
            <v>C</v>
          </cell>
          <cell r="E587">
            <v>10565</v>
          </cell>
          <cell r="F587" t="str">
            <v>Prop</v>
          </cell>
          <cell r="G587">
            <v>7</v>
          </cell>
          <cell r="H587">
            <v>39044</v>
          </cell>
          <cell r="J587">
            <v>39090</v>
          </cell>
          <cell r="K587" t="str">
            <v>Target_ID</v>
          </cell>
          <cell r="L587" t="str">
            <v>0003</v>
          </cell>
          <cell r="M587" t="str">
            <v>BURGER KING CORPORATION</v>
          </cell>
          <cell r="N587" t="str">
            <v>Paula Ruíz</v>
          </cell>
          <cell r="O587" t="str">
            <v>NA</v>
          </cell>
          <cell r="P587" t="str">
            <v>NA</v>
          </cell>
          <cell r="Q587" t="str">
            <v>LE</v>
          </cell>
          <cell r="S587" t="str">
            <v>SHOPPER</v>
          </cell>
          <cell r="T587" t="str">
            <v>CON-ALI</v>
          </cell>
          <cell r="U587" t="str">
            <v>HAMBURGUESAS</v>
          </cell>
          <cell r="V587" t="str">
            <v>INTERCEPT</v>
          </cell>
          <cell r="W587" t="str">
            <v>PAPEL</v>
          </cell>
          <cell r="X587" t="str">
            <v>DF,GDL,MTY,MERIDA,TIJUANA</v>
          </cell>
          <cell r="AB587"/>
          <cell r="AG587">
            <v>2000</v>
          </cell>
          <cell r="AH587">
            <v>1200</v>
          </cell>
          <cell r="AI587">
            <v>800</v>
          </cell>
          <cell r="AM587">
            <v>39099</v>
          </cell>
          <cell r="AQ587">
            <v>236000</v>
          </cell>
          <cell r="AZ587" t="str">
            <v>Cancelado porque otro proveedor lo ofreció más barato.</v>
          </cell>
        </row>
        <row r="588">
          <cell r="A588">
            <v>584</v>
          </cell>
          <cell r="B588">
            <v>1</v>
          </cell>
          <cell r="D588" t="str">
            <v>T</v>
          </cell>
          <cell r="E588">
            <v>10566</v>
          </cell>
          <cell r="F588" t="str">
            <v>Proy</v>
          </cell>
          <cell r="G588">
            <v>6</v>
          </cell>
          <cell r="H588">
            <v>39044</v>
          </cell>
          <cell r="I588">
            <v>39107</v>
          </cell>
          <cell r="J588">
            <v>39109</v>
          </cell>
          <cell r="K588" t="str">
            <v>BELOVED GENESIS</v>
          </cell>
          <cell r="L588" t="str">
            <v>0012</v>
          </cell>
          <cell r="M588" t="str">
            <v xml:space="preserve"> PROCTER &amp; GAMBLE</v>
          </cell>
          <cell r="N588" t="str">
            <v>Renato Kobbi</v>
          </cell>
          <cell r="O588" t="str">
            <v>MX070966</v>
          </cell>
          <cell r="P588" t="str">
            <v>BELOVED – C&amp;SPIT - Mexico</v>
          </cell>
          <cell r="Q588" t="str">
            <v>MJO</v>
          </cell>
          <cell r="R588" t="str">
            <v>HR</v>
          </cell>
          <cell r="S588" t="str">
            <v>C&amp;P</v>
          </cell>
          <cell r="T588" t="str">
            <v>CON-CRO</v>
          </cell>
          <cell r="U588" t="str">
            <v>DETERGENTE</v>
          </cell>
          <cell r="V588" t="str">
            <v>Casa por Casa</v>
          </cell>
          <cell r="W588" t="str">
            <v>Papel</v>
          </cell>
          <cell r="X588" t="str">
            <v>DF</v>
          </cell>
          <cell r="Y588">
            <v>5</v>
          </cell>
          <cell r="Z588">
            <v>260</v>
          </cell>
          <cell r="AB588">
            <v>113.33333333333333</v>
          </cell>
          <cell r="AC588">
            <v>5</v>
          </cell>
          <cell r="AD588">
            <v>3930</v>
          </cell>
          <cell r="AE588">
            <v>1650</v>
          </cell>
          <cell r="AG588">
            <v>5580</v>
          </cell>
          <cell r="AH588">
            <v>5580</v>
          </cell>
          <cell r="AM588">
            <v>39253</v>
          </cell>
          <cell r="AN588">
            <v>39259</v>
          </cell>
          <cell r="AO588">
            <v>39267</v>
          </cell>
          <cell r="AP588">
            <v>39271</v>
          </cell>
          <cell r="AQ588">
            <v>926790</v>
          </cell>
          <cell r="AU588">
            <v>0.75</v>
          </cell>
        </row>
        <row r="589">
          <cell r="A589">
            <v>585</v>
          </cell>
          <cell r="D589" t="str">
            <v>A</v>
          </cell>
          <cell r="E589">
            <v>10567</v>
          </cell>
          <cell r="F589" t="str">
            <v>Proy</v>
          </cell>
          <cell r="G589">
            <v>2</v>
          </cell>
          <cell r="H589">
            <v>39043</v>
          </cell>
          <cell r="I589">
            <v>39044</v>
          </cell>
          <cell r="J589">
            <v>39045</v>
          </cell>
          <cell r="K589" t="str">
            <v>INVENTARIOS - GSP - POP</v>
          </cell>
          <cell r="L589" t="str">
            <v>0012</v>
          </cell>
          <cell r="M589" t="str">
            <v xml:space="preserve"> PROCTER &amp; GAMBLE</v>
          </cell>
          <cell r="N589" t="str">
            <v>LIZBETH CAMBEROS</v>
          </cell>
          <cell r="Q589" t="str">
            <v>PG</v>
          </cell>
          <cell r="R589" t="str">
            <v>JMM</v>
          </cell>
          <cell r="S589" t="str">
            <v>AUDIPROM</v>
          </cell>
          <cell r="T589" t="str">
            <v>MUL-MUL</v>
          </cell>
          <cell r="U589" t="str">
            <v>N/A</v>
          </cell>
          <cell r="W589" t="str">
            <v>Papel</v>
          </cell>
          <cell r="X589" t="str">
            <v>DF</v>
          </cell>
          <cell r="AB589"/>
          <cell r="AG589">
            <v>1</v>
          </cell>
          <cell r="AH589">
            <v>1</v>
          </cell>
          <cell r="AL589">
            <v>1</v>
          </cell>
          <cell r="AM589">
            <v>39046</v>
          </cell>
          <cell r="AO589">
            <v>39050</v>
          </cell>
          <cell r="AQ589">
            <v>2768</v>
          </cell>
        </row>
        <row r="590">
          <cell r="A590">
            <v>586</v>
          </cell>
          <cell r="D590" t="str">
            <v>F</v>
          </cell>
          <cell r="E590">
            <v>10568</v>
          </cell>
          <cell r="F590" t="str">
            <v>Proy</v>
          </cell>
          <cell r="G590">
            <v>6</v>
          </cell>
          <cell r="H590">
            <v>39048</v>
          </cell>
          <cell r="I590">
            <v>39051</v>
          </cell>
          <cell r="J590">
            <v>39058</v>
          </cell>
          <cell r="K590" t="str">
            <v>FGI's YOGA CONCEPT SCREENER</v>
          </cell>
          <cell r="L590" t="str">
            <v>0012</v>
          </cell>
          <cell r="M590" t="str">
            <v xml:space="preserve"> PROCTER &amp; GAMBLE</v>
          </cell>
          <cell r="N590" t="str">
            <v>ADAN RAMOS</v>
          </cell>
          <cell r="O590" t="str">
            <v>MX06D732</v>
          </cell>
          <cell r="P590" t="str">
            <v>Yoga Qualitative Concept Screener</v>
          </cell>
          <cell r="Q590" t="str">
            <v>AA</v>
          </cell>
          <cell r="R590" t="str">
            <v>LP</v>
          </cell>
          <cell r="S590" t="str">
            <v>MST</v>
          </cell>
          <cell r="T590" t="str">
            <v>CON-CUI</v>
          </cell>
          <cell r="U590" t="str">
            <v>SHAMPOO</v>
          </cell>
          <cell r="V590" t="str">
            <v>Pre -Reclutamiento</v>
          </cell>
          <cell r="W590" t="str">
            <v>Focus groups</v>
          </cell>
          <cell r="X590" t="str">
            <v>DF</v>
          </cell>
          <cell r="AB590"/>
          <cell r="AM590">
            <v>39059</v>
          </cell>
          <cell r="AN590">
            <v>39059</v>
          </cell>
          <cell r="AO590">
            <v>39065</v>
          </cell>
          <cell r="AP590">
            <v>39065</v>
          </cell>
          <cell r="AQ590">
            <v>69352</v>
          </cell>
        </row>
        <row r="591">
          <cell r="A591">
            <v>587</v>
          </cell>
          <cell r="B591">
            <v>1</v>
          </cell>
          <cell r="D591" t="str">
            <v>T</v>
          </cell>
          <cell r="E591">
            <v>10569</v>
          </cell>
          <cell r="F591" t="str">
            <v>Prop</v>
          </cell>
          <cell r="G591">
            <v>7</v>
          </cell>
          <cell r="H591">
            <v>39048</v>
          </cell>
          <cell r="K591" t="str">
            <v>TADAO SNIFF</v>
          </cell>
          <cell r="L591" t="str">
            <v>0012</v>
          </cell>
          <cell r="M591" t="str">
            <v xml:space="preserve"> PROCTER &amp; GAMBLE</v>
          </cell>
          <cell r="N591" t="str">
            <v>CÉSAR X. SÁNCHEZ</v>
          </cell>
          <cell r="O591" t="str">
            <v>MX06D138</v>
          </cell>
          <cell r="P591" t="str">
            <v>PCC LA Sniff Methodology Validation</v>
          </cell>
          <cell r="Q591" t="str">
            <v>MJO</v>
          </cell>
          <cell r="R591" t="str">
            <v>TBD</v>
          </cell>
          <cell r="S591" t="str">
            <v>CONCEPT</v>
          </cell>
          <cell r="T591" t="str">
            <v>CON-CUI</v>
          </cell>
          <cell r="U591" t="str">
            <v>Jabon de tocador</v>
          </cell>
          <cell r="V591" t="str">
            <v>Intercept</v>
          </cell>
          <cell r="W591" t="str">
            <v>Papel</v>
          </cell>
          <cell r="X591" t="str">
            <v>DF</v>
          </cell>
          <cell r="Y591">
            <v>3</v>
          </cell>
          <cell r="Z591">
            <v>100</v>
          </cell>
          <cell r="AB591">
            <v>44.666666666666664</v>
          </cell>
          <cell r="AC591">
            <v>4</v>
          </cell>
          <cell r="AD591">
            <v>300</v>
          </cell>
          <cell r="AG591">
            <v>300</v>
          </cell>
          <cell r="AQ591">
            <v>370400</v>
          </cell>
        </row>
        <row r="592">
          <cell r="A592">
            <v>588</v>
          </cell>
          <cell r="D592" t="str">
            <v>D</v>
          </cell>
          <cell r="E592">
            <v>10570</v>
          </cell>
          <cell r="F592" t="str">
            <v>Prop</v>
          </cell>
          <cell r="G592">
            <v>7</v>
          </cell>
          <cell r="H592">
            <v>39049</v>
          </cell>
          <cell r="K592" t="str">
            <v>CORPORACIONES</v>
          </cell>
          <cell r="L592" t="str">
            <v>0089</v>
          </cell>
          <cell r="M592" t="str">
            <v>ACNIELSEN IR NY</v>
          </cell>
          <cell r="N592" t="str">
            <v>JOANE DELANEY</v>
          </cell>
          <cell r="Q592" t="str">
            <v>LB</v>
          </cell>
          <cell r="AB592"/>
        </row>
        <row r="593">
          <cell r="A593">
            <v>589</v>
          </cell>
          <cell r="B593">
            <v>1</v>
          </cell>
          <cell r="C593" t="str">
            <v>ES</v>
          </cell>
          <cell r="D593" t="str">
            <v>C</v>
          </cell>
          <cell r="E593">
            <v>10571</v>
          </cell>
          <cell r="F593" t="str">
            <v>Prop</v>
          </cell>
          <cell r="G593">
            <v>6</v>
          </cell>
          <cell r="H593">
            <v>39048</v>
          </cell>
          <cell r="K593" t="str">
            <v>EQUITY BRASIL</v>
          </cell>
          <cell r="L593" t="str">
            <v>0012</v>
          </cell>
          <cell r="M593" t="str">
            <v xml:space="preserve"> PROCTER &amp; GAMBLE</v>
          </cell>
          <cell r="N593" t="str">
            <v>Danielle Casotti</v>
          </cell>
          <cell r="O593" t="str">
            <v>BR175750</v>
          </cell>
          <cell r="P593" t="str">
            <v>ES DIAPERS</v>
          </cell>
          <cell r="Q593" t="str">
            <v>LM</v>
          </cell>
          <cell r="R593" t="str">
            <v>MF</v>
          </cell>
          <cell r="S593" t="str">
            <v>EQUITY</v>
          </cell>
          <cell r="T593" t="str">
            <v>CON-BAB</v>
          </cell>
          <cell r="U593" t="str">
            <v>PañaLES</v>
          </cell>
          <cell r="V593" t="str">
            <v>Casa por Casa</v>
          </cell>
          <cell r="W593" t="str">
            <v>Papel</v>
          </cell>
          <cell r="X593" t="str">
            <v>BR</v>
          </cell>
          <cell r="Y593">
            <v>4</v>
          </cell>
          <cell r="Z593">
            <v>80</v>
          </cell>
          <cell r="AA593">
            <v>100</v>
          </cell>
          <cell r="AB593">
            <v>50.666666666666664</v>
          </cell>
          <cell r="AD593">
            <v>450</v>
          </cell>
          <cell r="AG593">
            <v>600</v>
          </cell>
          <cell r="AK593">
            <v>600</v>
          </cell>
          <cell r="AO593">
            <v>39272</v>
          </cell>
          <cell r="AP593">
            <v>39272</v>
          </cell>
          <cell r="AS593">
            <v>63480</v>
          </cell>
          <cell r="AT593">
            <v>34000</v>
          </cell>
          <cell r="AU593">
            <v>1</v>
          </cell>
        </row>
        <row r="594">
          <cell r="A594">
            <v>590</v>
          </cell>
          <cell r="B594">
            <v>1</v>
          </cell>
          <cell r="E594">
            <v>10572</v>
          </cell>
          <cell r="F594" t="str">
            <v>Proy</v>
          </cell>
          <cell r="G594">
            <v>6</v>
          </cell>
          <cell r="H594">
            <v>39050</v>
          </cell>
          <cell r="I594">
            <v>39051</v>
          </cell>
          <cell r="J594">
            <v>39066</v>
          </cell>
          <cell r="K594" t="str">
            <v>VELLUTINI</v>
          </cell>
          <cell r="L594" t="str">
            <v>0012</v>
          </cell>
          <cell r="M594" t="str">
            <v xml:space="preserve"> PROCTER &amp; GAMBLE</v>
          </cell>
          <cell r="N594" t="str">
            <v>Claudia Acosta</v>
          </cell>
          <cell r="O594" t="str">
            <v>AR069776</v>
          </cell>
          <cell r="Q594" t="str">
            <v>LM</v>
          </cell>
          <cell r="R594" t="str">
            <v>NA</v>
          </cell>
          <cell r="S594" t="str">
            <v>U&amp;A</v>
          </cell>
          <cell r="T594" t="str">
            <v>CON-HOG</v>
          </cell>
          <cell r="U594" t="str">
            <v>LAVATRASTES</v>
          </cell>
          <cell r="V594" t="str">
            <v>Pre -Reclutamiento</v>
          </cell>
          <cell r="W594" t="str">
            <v>In home visits</v>
          </cell>
          <cell r="X594" t="str">
            <v>DF</v>
          </cell>
          <cell r="Y594">
            <v>90</v>
          </cell>
          <cell r="AB594">
            <v>90</v>
          </cell>
          <cell r="AD594">
            <v>4</v>
          </cell>
          <cell r="AG594">
            <v>4</v>
          </cell>
          <cell r="AH594">
            <v>4</v>
          </cell>
          <cell r="AM594">
            <v>39066</v>
          </cell>
          <cell r="AO594">
            <v>39066</v>
          </cell>
          <cell r="AP594">
            <v>39066</v>
          </cell>
          <cell r="AQ594">
            <v>7933</v>
          </cell>
          <cell r="AU594">
            <v>1</v>
          </cell>
        </row>
        <row r="595">
          <cell r="A595">
            <v>591</v>
          </cell>
          <cell r="D595" t="str">
            <v>F</v>
          </cell>
          <cell r="E595">
            <v>10573</v>
          </cell>
          <cell r="F595" t="str">
            <v>Prop</v>
          </cell>
          <cell r="G595">
            <v>7</v>
          </cell>
          <cell r="H595">
            <v>39051</v>
          </cell>
          <cell r="K595" t="str">
            <v>ACNIR MONEY TRANSFER SURVEY (QUALITATIVE)</v>
          </cell>
          <cell r="L595" t="str">
            <v>0089</v>
          </cell>
          <cell r="M595" t="str">
            <v>ACNIELSEN IR NY</v>
          </cell>
          <cell r="N595" t="str">
            <v>Joanne Delaney</v>
          </cell>
          <cell r="O595" t="str">
            <v>NA</v>
          </cell>
          <cell r="P595" t="str">
            <v>NA</v>
          </cell>
          <cell r="Q595" t="str">
            <v>AA</v>
          </cell>
          <cell r="S595" t="str">
            <v>U&amp;A</v>
          </cell>
          <cell r="T595" t="str">
            <v xml:space="preserve">NEC-NEC </v>
          </cell>
          <cell r="U595" t="str">
            <v>REMESAS BANCARIAS</v>
          </cell>
          <cell r="V595" t="str">
            <v>Pre -Reclutamiento</v>
          </cell>
          <cell r="W595" t="str">
            <v>Focus groups</v>
          </cell>
          <cell r="X595" t="str">
            <v>DF</v>
          </cell>
          <cell r="AB595"/>
          <cell r="AR595">
            <v>12879</v>
          </cell>
        </row>
        <row r="596">
          <cell r="A596">
            <v>592</v>
          </cell>
          <cell r="D596" t="str">
            <v>D</v>
          </cell>
          <cell r="E596">
            <v>10574</v>
          </cell>
          <cell r="F596" t="str">
            <v>Prop</v>
          </cell>
          <cell r="G596">
            <v>7</v>
          </cell>
          <cell r="H596">
            <v>39051</v>
          </cell>
          <cell r="K596" t="str">
            <v>ACNIR MONEY TRANSFER SURVEY (QUANTITATIVE)</v>
          </cell>
          <cell r="L596" t="str">
            <v>0089</v>
          </cell>
          <cell r="M596" t="str">
            <v>ACNIELSEN IR NY</v>
          </cell>
          <cell r="N596" t="str">
            <v>Joanne Delaney</v>
          </cell>
          <cell r="O596" t="str">
            <v>NA</v>
          </cell>
          <cell r="P596" t="str">
            <v>NA</v>
          </cell>
          <cell r="Q596" t="str">
            <v>AA</v>
          </cell>
          <cell r="S596" t="str">
            <v>U&amp;A</v>
          </cell>
          <cell r="T596" t="str">
            <v xml:space="preserve">NEC-NEC </v>
          </cell>
          <cell r="U596" t="str">
            <v>REMESAS BANCARIAS</v>
          </cell>
          <cell r="V596" t="str">
            <v>Listado - Base de Datos</v>
          </cell>
          <cell r="W596" t="str">
            <v>CATI / In2Form</v>
          </cell>
          <cell r="X596" t="str">
            <v>DF</v>
          </cell>
          <cell r="AB596"/>
          <cell r="AR596">
            <v>10414</v>
          </cell>
        </row>
        <row r="597">
          <cell r="A597">
            <v>593</v>
          </cell>
          <cell r="D597" t="str">
            <v>F</v>
          </cell>
          <cell r="E597">
            <v>10575</v>
          </cell>
          <cell r="F597" t="str">
            <v>Proy</v>
          </cell>
          <cell r="G597">
            <v>6</v>
          </cell>
          <cell r="H597">
            <v>39055</v>
          </cell>
          <cell r="I597">
            <v>39057</v>
          </cell>
          <cell r="J597">
            <v>39057</v>
          </cell>
          <cell r="K597" t="str">
            <v>OS ALIZEE</v>
          </cell>
          <cell r="L597" t="str">
            <v>0012</v>
          </cell>
          <cell r="M597" t="str">
            <v xml:space="preserve"> PROCTER &amp; GAMBLE</v>
          </cell>
          <cell r="N597" t="str">
            <v>Maite Ertze</v>
          </cell>
          <cell r="O597" t="str">
            <v>MX06D924</v>
          </cell>
          <cell r="P597" t="str">
            <v>OS ALIZEE</v>
          </cell>
          <cell r="Q597" t="str">
            <v>PG</v>
          </cell>
          <cell r="R597" t="str">
            <v>NA</v>
          </cell>
          <cell r="S597" t="str">
            <v>PCT</v>
          </cell>
          <cell r="T597" t="str">
            <v>CON-CUI</v>
          </cell>
          <cell r="U597" t="str">
            <v>DESODORANTE</v>
          </cell>
          <cell r="V597" t="str">
            <v>Pre -Reclutamiento</v>
          </cell>
          <cell r="W597" t="str">
            <v>Focus groups</v>
          </cell>
          <cell r="X597" t="str">
            <v>DF</v>
          </cell>
          <cell r="AB597"/>
          <cell r="AM597">
            <v>39057</v>
          </cell>
          <cell r="AO597">
            <v>39062</v>
          </cell>
          <cell r="AQ597">
            <v>34000</v>
          </cell>
        </row>
        <row r="598">
          <cell r="A598">
            <v>594</v>
          </cell>
          <cell r="D598" t="str">
            <v>D</v>
          </cell>
          <cell r="E598">
            <v>10576</v>
          </cell>
          <cell r="F598" t="str">
            <v>Prop</v>
          </cell>
          <cell r="G598">
            <v>7</v>
          </cell>
          <cell r="H598">
            <v>39055</v>
          </cell>
          <cell r="K598" t="str">
            <v>JELOUMOTO</v>
          </cell>
          <cell r="L598" t="str">
            <v>0089</v>
          </cell>
          <cell r="M598" t="str">
            <v>ACNIELSEN IR NY</v>
          </cell>
          <cell r="N598" t="str">
            <v>Joanne Delaney</v>
          </cell>
          <cell r="Q598" t="str">
            <v>LB</v>
          </cell>
          <cell r="AB598"/>
        </row>
        <row r="599">
          <cell r="A599">
            <v>595</v>
          </cell>
          <cell r="B599">
            <v>1</v>
          </cell>
          <cell r="D599" t="str">
            <v>T</v>
          </cell>
          <cell r="E599">
            <v>10577</v>
          </cell>
          <cell r="F599" t="str">
            <v>Proy</v>
          </cell>
          <cell r="G599">
            <v>7</v>
          </cell>
          <cell r="H599">
            <v>39055</v>
          </cell>
          <cell r="K599" t="str">
            <v>GENESIS C&amp;SPIT</v>
          </cell>
          <cell r="L599" t="str">
            <v>0012</v>
          </cell>
          <cell r="M599" t="str">
            <v xml:space="preserve"> PROCTER &amp; GAMBLE</v>
          </cell>
          <cell r="N599" t="str">
            <v>Omar Fuentes</v>
          </cell>
          <cell r="O599" t="str">
            <v>TBD</v>
          </cell>
          <cell r="P599" t="str">
            <v>Genesis - C&amp;SPIT - Mexico</v>
          </cell>
          <cell r="Q599" t="str">
            <v>MJO</v>
          </cell>
          <cell r="R599" t="str">
            <v>TBD</v>
          </cell>
          <cell r="S599" t="str">
            <v>C&amp;P</v>
          </cell>
          <cell r="T599" t="str">
            <v>CON-CRO</v>
          </cell>
          <cell r="U599" t="str">
            <v>Detergente</v>
          </cell>
          <cell r="V599" t="str">
            <v>Casa por Casa</v>
          </cell>
          <cell r="W599" t="str">
            <v>Papel</v>
          </cell>
          <cell r="X599" t="str">
            <v>DF</v>
          </cell>
          <cell r="Y599">
            <v>6</v>
          </cell>
          <cell r="Z599">
            <v>250</v>
          </cell>
          <cell r="AB599">
            <v>110.16666666666667</v>
          </cell>
          <cell r="AC599">
            <v>5</v>
          </cell>
          <cell r="AD599">
            <v>1400</v>
          </cell>
          <cell r="AE599">
            <v>1000</v>
          </cell>
          <cell r="AG599">
            <v>2400</v>
          </cell>
          <cell r="AH599">
            <v>2400</v>
          </cell>
        </row>
        <row r="600">
          <cell r="A600">
            <v>596</v>
          </cell>
          <cell r="D600" t="str">
            <v>C</v>
          </cell>
          <cell r="E600">
            <v>10578</v>
          </cell>
          <cell r="F600" t="str">
            <v>Proy</v>
          </cell>
          <cell r="G600">
            <v>6</v>
          </cell>
          <cell r="H600">
            <v>39055</v>
          </cell>
          <cell r="J600">
            <v>39097</v>
          </cell>
          <cell r="K600" t="str">
            <v>BK BLAST MERIDA</v>
          </cell>
          <cell r="L600" t="str">
            <v>0003</v>
          </cell>
          <cell r="M600" t="str">
            <v>BURGER KING CORPORATION</v>
          </cell>
          <cell r="N600" t="str">
            <v>Paula Ruíz</v>
          </cell>
          <cell r="O600" t="str">
            <v>NA</v>
          </cell>
          <cell r="P600" t="str">
            <v>NA</v>
          </cell>
          <cell r="Q600" t="str">
            <v>LE</v>
          </cell>
          <cell r="R600" t="str">
            <v>AV</v>
          </cell>
          <cell r="S600" t="str">
            <v>PRODUCT</v>
          </cell>
          <cell r="T600" t="str">
            <v>CON-ALI</v>
          </cell>
          <cell r="U600" t="str">
            <v>BkStorm - helado</v>
          </cell>
          <cell r="V600" t="str">
            <v>Intercept</v>
          </cell>
          <cell r="W600" t="str">
            <v>Papel</v>
          </cell>
          <cell r="X600" t="str">
            <v>MERIDA</v>
          </cell>
          <cell r="AB600"/>
          <cell r="AD600">
            <v>100</v>
          </cell>
          <cell r="AG600">
            <v>100</v>
          </cell>
          <cell r="AI600">
            <v>100</v>
          </cell>
          <cell r="AM600">
            <v>39117</v>
          </cell>
          <cell r="AQ600">
            <v>47000</v>
          </cell>
          <cell r="AU600">
            <v>1</v>
          </cell>
        </row>
        <row r="601">
          <cell r="A601">
            <v>597</v>
          </cell>
          <cell r="D601" t="str">
            <v>T</v>
          </cell>
          <cell r="E601">
            <v>10579</v>
          </cell>
          <cell r="F601" t="str">
            <v>Prop</v>
          </cell>
          <cell r="G601">
            <v>7</v>
          </cell>
          <cell r="H601">
            <v>39055</v>
          </cell>
          <cell r="K601" t="str">
            <v>CCM CERVECIERRE</v>
          </cell>
          <cell r="L601" t="str">
            <v>0095</v>
          </cell>
          <cell r="M601" t="str">
            <v>CERVECERIA CUAUHTEMOC MOCTEZUMA</v>
          </cell>
          <cell r="N601" t="str">
            <v>FERNANDO CAMACHO CORTEZ</v>
          </cell>
          <cell r="O601" t="str">
            <v>NA</v>
          </cell>
          <cell r="P601" t="str">
            <v>NA</v>
          </cell>
          <cell r="Q601" t="str">
            <v>AA</v>
          </cell>
          <cell r="R601" t="str">
            <v>TBT</v>
          </cell>
          <cell r="T601" t="str">
            <v>CON-BEB</v>
          </cell>
          <cell r="U601" t="str">
            <v>CERVEZA</v>
          </cell>
          <cell r="W601" t="str">
            <v>Papel</v>
          </cell>
          <cell r="X601" t="str">
            <v>DF, CUERN, TOLUCA, ACAPULCO</v>
          </cell>
          <cell r="Y601">
            <v>0</v>
          </cell>
          <cell r="Z601">
            <v>60</v>
          </cell>
          <cell r="AA601">
            <v>35</v>
          </cell>
          <cell r="AB601">
            <v>29.666666666666668</v>
          </cell>
          <cell r="AC601">
            <v>5</v>
          </cell>
          <cell r="AD601">
            <v>2800</v>
          </cell>
          <cell r="AG601">
            <v>2800</v>
          </cell>
          <cell r="AH601">
            <v>1888</v>
          </cell>
          <cell r="AI601">
            <v>912</v>
          </cell>
          <cell r="AM601">
            <v>39064</v>
          </cell>
          <cell r="AQ601">
            <v>467761.4033015474</v>
          </cell>
        </row>
        <row r="602">
          <cell r="A602">
            <v>598</v>
          </cell>
          <cell r="B602">
            <v>1</v>
          </cell>
          <cell r="D602" t="str">
            <v>D</v>
          </cell>
          <cell r="E602">
            <v>10580</v>
          </cell>
          <cell r="F602" t="str">
            <v>Prop</v>
          </cell>
          <cell r="H602">
            <v>39057</v>
          </cell>
          <cell r="K602" t="str">
            <v>UPSTREAM</v>
          </cell>
          <cell r="L602" t="str">
            <v>0035</v>
          </cell>
          <cell r="M602" t="str">
            <v>TNS NFO</v>
          </cell>
          <cell r="N602" t="str">
            <v>Dewayne Ray</v>
          </cell>
          <cell r="O602" t="str">
            <v>NA</v>
          </cell>
          <cell r="P602" t="str">
            <v>METAMUCIL UPSTREAM</v>
          </cell>
          <cell r="Q602" t="str">
            <v>LM</v>
          </cell>
          <cell r="R602" t="str">
            <v>TBD</v>
          </cell>
          <cell r="S602" t="str">
            <v>C/I SCREENING</v>
          </cell>
          <cell r="T602" t="str">
            <v>CON-MED</v>
          </cell>
          <cell r="U602" t="str">
            <v>LAXANTE</v>
          </cell>
          <cell r="V602" t="str">
            <v>Casa por Casa</v>
          </cell>
          <cell r="W602" t="str">
            <v>Papel</v>
          </cell>
          <cell r="X602" t="str">
            <v>BRAZIL</v>
          </cell>
          <cell r="Y602">
            <v>4</v>
          </cell>
          <cell r="Z602">
            <v>90</v>
          </cell>
          <cell r="AA602">
            <v>30</v>
          </cell>
          <cell r="AB602">
            <v>45.5</v>
          </cell>
          <cell r="AT602">
            <v>4000</v>
          </cell>
        </row>
        <row r="603">
          <cell r="A603">
            <v>599</v>
          </cell>
          <cell r="B603">
            <v>1</v>
          </cell>
          <cell r="D603" t="str">
            <v>T</v>
          </cell>
          <cell r="E603">
            <v>10581</v>
          </cell>
          <cell r="F603" t="str">
            <v>Proy</v>
          </cell>
          <cell r="G603">
            <v>6</v>
          </cell>
          <cell r="H603">
            <v>39042</v>
          </cell>
          <cell r="I603">
            <v>39058</v>
          </cell>
          <cell r="J603">
            <v>39428</v>
          </cell>
          <cell r="K603" t="str">
            <v>ACE IDEA FACTORY</v>
          </cell>
          <cell r="L603" t="str">
            <v>0012</v>
          </cell>
          <cell r="M603" t="str">
            <v xml:space="preserve"> PROCTER &amp; GAMBLE</v>
          </cell>
          <cell r="N603" t="str">
            <v>Fábio Prezoto</v>
          </cell>
          <cell r="O603" t="str">
            <v>MX06E150</v>
          </cell>
          <cell r="P603" t="str">
            <v>ACE IDEA FACTORY</v>
          </cell>
          <cell r="Q603" t="str">
            <v>MJO</v>
          </cell>
          <cell r="R603" t="str">
            <v>HR</v>
          </cell>
          <cell r="S603" t="str">
            <v>CONCEPT</v>
          </cell>
          <cell r="T603" t="str">
            <v>CON-CRO</v>
          </cell>
          <cell r="U603" t="str">
            <v>DETERGENTE</v>
          </cell>
          <cell r="V603" t="str">
            <v>Casa por Casa</v>
          </cell>
          <cell r="W603" t="str">
            <v>Papel</v>
          </cell>
          <cell r="X603" t="str">
            <v>DF, GDL, MTY</v>
          </cell>
          <cell r="Y603">
            <v>4</v>
          </cell>
          <cell r="Z603">
            <v>120</v>
          </cell>
          <cell r="AB603">
            <v>54</v>
          </cell>
          <cell r="AC603">
            <v>4</v>
          </cell>
          <cell r="AD603">
            <v>1057</v>
          </cell>
          <cell r="AG603">
            <v>1057</v>
          </cell>
          <cell r="AH603">
            <v>1057</v>
          </cell>
          <cell r="AM603">
            <v>39070</v>
          </cell>
          <cell r="AN603">
            <v>39435</v>
          </cell>
          <cell r="AO603">
            <v>39091</v>
          </cell>
          <cell r="AP603">
            <v>39090</v>
          </cell>
          <cell r="AQ603">
            <v>240200</v>
          </cell>
          <cell r="AU603">
            <v>1</v>
          </cell>
        </row>
        <row r="604">
          <cell r="A604">
            <v>600</v>
          </cell>
          <cell r="D604" t="str">
            <v>T</v>
          </cell>
          <cell r="E604">
            <v>10582</v>
          </cell>
          <cell r="F604" t="str">
            <v>Prop</v>
          </cell>
          <cell r="G604">
            <v>7</v>
          </cell>
          <cell r="H604">
            <v>39057</v>
          </cell>
          <cell r="J604">
            <v>39063</v>
          </cell>
          <cell r="K604" t="str">
            <v>ADEVAL CONEJITO</v>
          </cell>
          <cell r="L604" t="str">
            <v>0012</v>
          </cell>
          <cell r="M604" t="str">
            <v xml:space="preserve"> PROCTER &amp; GAMBLE</v>
          </cell>
          <cell r="N604" t="str">
            <v>ALBERTO ZAMORA</v>
          </cell>
          <cell r="O604" t="str">
            <v>TBD</v>
          </cell>
          <cell r="P604" t="str">
            <v>TBD</v>
          </cell>
          <cell r="Q604" t="str">
            <v>LE</v>
          </cell>
          <cell r="R604" t="str">
            <v>TBD</v>
          </cell>
          <cell r="S604" t="str">
            <v>AdEval</v>
          </cell>
          <cell r="T604" t="str">
            <v>CON-OTR</v>
          </cell>
          <cell r="U604" t="str">
            <v>PILAS Duracell</v>
          </cell>
          <cell r="V604" t="str">
            <v>Intercept</v>
          </cell>
          <cell r="W604" t="str">
            <v>Papel</v>
          </cell>
          <cell r="X604" t="str">
            <v>DF</v>
          </cell>
          <cell r="AB604"/>
          <cell r="AZ604" t="str">
            <v>No era estudio prioritario y se canceló</v>
          </cell>
        </row>
        <row r="605">
          <cell r="A605">
            <v>601</v>
          </cell>
          <cell r="D605" t="str">
            <v>C</v>
          </cell>
          <cell r="E605">
            <v>10583</v>
          </cell>
          <cell r="F605" t="str">
            <v>Prop</v>
          </cell>
          <cell r="G605">
            <v>7</v>
          </cell>
          <cell r="H605">
            <v>39057</v>
          </cell>
          <cell r="K605" t="str">
            <v>TALLERES</v>
          </cell>
          <cell r="L605" t="str">
            <v>0008</v>
          </cell>
          <cell r="M605" t="str">
            <v>CASTROL DE MEXICO, S.A. DE C.</v>
          </cell>
          <cell r="N605" t="str">
            <v>PEDRO HERNÁNDEZ</v>
          </cell>
          <cell r="Q605" t="str">
            <v>LB</v>
          </cell>
          <cell r="AB605"/>
        </row>
        <row r="606">
          <cell r="A606">
            <v>602</v>
          </cell>
          <cell r="D606" t="str">
            <v>F</v>
          </cell>
          <cell r="E606">
            <v>10584</v>
          </cell>
          <cell r="F606" t="str">
            <v>Proy</v>
          </cell>
          <cell r="G606">
            <v>6</v>
          </cell>
          <cell r="H606">
            <v>39057</v>
          </cell>
          <cell r="K606" t="str">
            <v>BLANCA ROMA</v>
          </cell>
          <cell r="L606" t="str">
            <v>0012</v>
          </cell>
          <cell r="M606" t="str">
            <v xml:space="preserve"> PROCTER &amp; GAMBLE</v>
          </cell>
          <cell r="N606" t="str">
            <v>ALEXANDRA DOOR</v>
          </cell>
          <cell r="O606" t="str">
            <v>SE HIZO SIN CRP NO LO PAGARAN.  ERA $57,800</v>
          </cell>
          <cell r="Q606" t="str">
            <v>LB</v>
          </cell>
          <cell r="AB606"/>
        </row>
        <row r="607">
          <cell r="A607">
            <v>603</v>
          </cell>
          <cell r="D607" t="str">
            <v>O</v>
          </cell>
          <cell r="E607">
            <v>10585</v>
          </cell>
          <cell r="F607" t="str">
            <v>Prop</v>
          </cell>
          <cell r="G607">
            <v>7</v>
          </cell>
          <cell r="H607">
            <v>39058</v>
          </cell>
          <cell r="J607">
            <v>39070</v>
          </cell>
          <cell r="K607" t="str">
            <v>MANGO</v>
          </cell>
          <cell r="L607" t="str">
            <v>0080</v>
          </cell>
          <cell r="M607" t="str">
            <v>KRAFT FOODS MEXICO</v>
          </cell>
          <cell r="N607" t="str">
            <v>KARYN MARTINEZ</v>
          </cell>
          <cell r="Q607" t="str">
            <v>IP</v>
          </cell>
          <cell r="S607" t="str">
            <v>PRODUCT</v>
          </cell>
          <cell r="T607" t="str">
            <v>CON-BEB</v>
          </cell>
          <cell r="U607" t="str">
            <v>BEBIDAS EN POLVO</v>
          </cell>
          <cell r="V607" t="str">
            <v>Pre -Reclutamiento</v>
          </cell>
          <cell r="X607" t="str">
            <v>DF</v>
          </cell>
          <cell r="AB607"/>
          <cell r="AC607">
            <v>60</v>
          </cell>
          <cell r="AD607">
            <v>60</v>
          </cell>
          <cell r="AG607">
            <v>60</v>
          </cell>
          <cell r="AH607">
            <v>60</v>
          </cell>
          <cell r="AM607">
            <v>39070</v>
          </cell>
          <cell r="AO607">
            <v>39070</v>
          </cell>
          <cell r="AQ607">
            <v>45350</v>
          </cell>
        </row>
        <row r="608">
          <cell r="A608">
            <v>604</v>
          </cell>
          <cell r="D608" t="str">
            <v>C</v>
          </cell>
          <cell r="E608">
            <v>10586</v>
          </cell>
          <cell r="F608" t="str">
            <v>Prop</v>
          </cell>
          <cell r="G608">
            <v>7</v>
          </cell>
          <cell r="H608">
            <v>39058</v>
          </cell>
          <cell r="J608">
            <v>39090</v>
          </cell>
          <cell r="K608" t="str">
            <v>TOUCHSCREEN</v>
          </cell>
          <cell r="L608" t="str">
            <v>0011</v>
          </cell>
          <cell r="M608" t="str">
            <v>GRUPO NACIONAL PROVINCIAL,S.A</v>
          </cell>
          <cell r="N608" t="str">
            <v>JESUS RAMOS</v>
          </cell>
          <cell r="Q608" t="str">
            <v>IP</v>
          </cell>
          <cell r="T608" t="str">
            <v>SER-BAN</v>
          </cell>
          <cell r="V608" t="str">
            <v>Intercept</v>
          </cell>
          <cell r="W608" t="str">
            <v>CAWI / Web</v>
          </cell>
          <cell r="X608" t="str">
            <v>df, gdl, mty</v>
          </cell>
          <cell r="Y608">
            <v>1</v>
          </cell>
          <cell r="Z608">
            <v>25</v>
          </cell>
          <cell r="AA608">
            <v>25</v>
          </cell>
          <cell r="AB608">
            <v>14.75</v>
          </cell>
          <cell r="AC608">
            <v>83</v>
          </cell>
          <cell r="AD608">
            <v>2500</v>
          </cell>
          <cell r="AE608">
            <v>2500</v>
          </cell>
          <cell r="AF608">
            <v>2500</v>
          </cell>
          <cell r="AG608">
            <v>15000</v>
          </cell>
          <cell r="AH608">
            <v>15000</v>
          </cell>
          <cell r="AM608">
            <v>39263</v>
          </cell>
        </row>
        <row r="609">
          <cell r="A609">
            <v>605</v>
          </cell>
          <cell r="D609" t="str">
            <v>F</v>
          </cell>
          <cell r="E609">
            <v>10587</v>
          </cell>
          <cell r="F609" t="str">
            <v>Proy</v>
          </cell>
          <cell r="G609">
            <v>6</v>
          </cell>
          <cell r="H609">
            <v>39062</v>
          </cell>
          <cell r="I609">
            <v>39065</v>
          </cell>
          <cell r="J609">
            <v>39071</v>
          </cell>
          <cell r="K609" t="str">
            <v>CENTRAL</v>
          </cell>
          <cell r="L609" t="str">
            <v>0012</v>
          </cell>
          <cell r="M609" t="str">
            <v xml:space="preserve"> PROCTER &amp; GAMBLE</v>
          </cell>
          <cell r="N609" t="str">
            <v>FELIPE CORREA</v>
          </cell>
          <cell r="O609" t="str">
            <v xml:space="preserve">MX06E350 </v>
          </cell>
          <cell r="P609" t="str">
            <v>Understanding CEDA`s Market</v>
          </cell>
          <cell r="Q609" t="str">
            <v>LB</v>
          </cell>
          <cell r="S609" t="str">
            <v>U&amp;A</v>
          </cell>
          <cell r="T609" t="str">
            <v>COM-OTR</v>
          </cell>
          <cell r="U609" t="str">
            <v>VARIOS</v>
          </cell>
          <cell r="V609" t="str">
            <v>Pre -Reclutamiento</v>
          </cell>
          <cell r="W609" t="str">
            <v>Focus groups</v>
          </cell>
          <cell r="X609" t="str">
            <v>DF</v>
          </cell>
          <cell r="AB609"/>
          <cell r="AD609">
            <v>2</v>
          </cell>
          <cell r="AG609">
            <v>2</v>
          </cell>
          <cell r="AM609">
            <v>39071</v>
          </cell>
          <cell r="AN609">
            <v>39071</v>
          </cell>
          <cell r="AO609">
            <v>39077</v>
          </cell>
          <cell r="AP609">
            <v>39077</v>
          </cell>
          <cell r="AQ609">
            <v>40500</v>
          </cell>
          <cell r="AU609">
            <v>1</v>
          </cell>
          <cell r="AX609" t="str">
            <v>SI</v>
          </cell>
        </row>
        <row r="610">
          <cell r="A610">
            <v>606</v>
          </cell>
          <cell r="D610" t="str">
            <v>F</v>
          </cell>
          <cell r="E610">
            <v>10588</v>
          </cell>
          <cell r="F610" t="str">
            <v>Prop</v>
          </cell>
          <cell r="H610">
            <v>39062</v>
          </cell>
          <cell r="J610">
            <v>39125</v>
          </cell>
          <cell r="K610" t="str">
            <v>EMIGRANDO</v>
          </cell>
          <cell r="L610" t="str">
            <v>0124</v>
          </cell>
          <cell r="M610" t="str">
            <v>Research House</v>
          </cell>
          <cell r="N610" t="str">
            <v>Gini Smith</v>
          </cell>
          <cell r="Q610" t="str">
            <v>LC</v>
          </cell>
          <cell r="S610" t="str">
            <v>U&amp;A</v>
          </cell>
          <cell r="T610" t="str">
            <v>INM-OTR</v>
          </cell>
          <cell r="U610" t="str">
            <v>EMIGRACION</v>
          </cell>
          <cell r="V610" t="str">
            <v>Pre -Reclutamiento</v>
          </cell>
          <cell r="W610" t="str">
            <v>Focus groups</v>
          </cell>
          <cell r="X610" t="str">
            <v>DF</v>
          </cell>
          <cell r="AB610"/>
          <cell r="AD610">
            <v>1</v>
          </cell>
          <cell r="AE610">
            <v>8</v>
          </cell>
          <cell r="AM610">
            <v>39123</v>
          </cell>
          <cell r="AO610">
            <v>39133</v>
          </cell>
          <cell r="AR610">
            <v>11610</v>
          </cell>
        </row>
        <row r="611">
          <cell r="A611">
            <v>607</v>
          </cell>
          <cell r="B611">
            <v>1</v>
          </cell>
          <cell r="D611" t="str">
            <v>C</v>
          </cell>
          <cell r="E611">
            <v>10589</v>
          </cell>
          <cell r="F611" t="str">
            <v>Proy</v>
          </cell>
          <cell r="G611">
            <v>6</v>
          </cell>
          <cell r="H611">
            <v>39063</v>
          </cell>
          <cell r="I611">
            <v>39092</v>
          </cell>
          <cell r="J611">
            <v>39097</v>
          </cell>
          <cell r="K611" t="str">
            <v>Pacifico</v>
          </cell>
          <cell r="L611" t="str">
            <v>0012</v>
          </cell>
          <cell r="M611" t="str">
            <v xml:space="preserve"> PROCTER &amp; GAMBLE</v>
          </cell>
          <cell r="N611" t="str">
            <v>Michelle Mandal</v>
          </cell>
          <cell r="O611" t="str">
            <v>MZ070501</v>
          </cell>
          <cell r="Q611" t="str">
            <v>LM</v>
          </cell>
          <cell r="S611" t="str">
            <v>CONCEPT</v>
          </cell>
          <cell r="T611" t="str">
            <v>CON-FEM</v>
          </cell>
          <cell r="U611" t="str">
            <v>TOALLAS</v>
          </cell>
          <cell r="V611" t="str">
            <v>Intercept</v>
          </cell>
          <cell r="W611" t="str">
            <v>CAWI / Web</v>
          </cell>
          <cell r="X611" t="str">
            <v>DF</v>
          </cell>
          <cell r="Y611">
            <v>3</v>
          </cell>
          <cell r="Z611">
            <v>60</v>
          </cell>
          <cell r="AA611">
            <v>40</v>
          </cell>
          <cell r="AB611">
            <v>33.333333333333336</v>
          </cell>
          <cell r="AD611">
            <v>1500</v>
          </cell>
          <cell r="AG611">
            <v>1500</v>
          </cell>
          <cell r="AH611">
            <v>1500</v>
          </cell>
          <cell r="AM611">
            <v>39113</v>
          </cell>
        </row>
        <row r="612">
          <cell r="A612">
            <v>608</v>
          </cell>
          <cell r="D612" t="str">
            <v>C</v>
          </cell>
          <cell r="E612">
            <v>10590</v>
          </cell>
          <cell r="F612" t="str">
            <v>Proy</v>
          </cell>
          <cell r="G612">
            <v>6</v>
          </cell>
          <cell r="H612">
            <v>39062</v>
          </cell>
          <cell r="I612">
            <v>39157</v>
          </cell>
          <cell r="J612">
            <v>39207</v>
          </cell>
          <cell r="K612" t="str">
            <v>SNOWFLAKES 60/40</v>
          </cell>
          <cell r="L612" t="str">
            <v>0001</v>
          </cell>
          <cell r="M612" t="str">
            <v>CPW MEXICO, S. DE R.L. DE C.V</v>
          </cell>
          <cell r="N612" t="str">
            <v>Xiomara Martin</v>
          </cell>
          <cell r="Q612" t="str">
            <v>IP</v>
          </cell>
          <cell r="S612" t="str">
            <v>PRODUCT</v>
          </cell>
          <cell r="T612" t="str">
            <v>CON-ALI</v>
          </cell>
          <cell r="U612" t="str">
            <v>CEREAL</v>
          </cell>
          <cell r="V612" t="str">
            <v>Casa por Casa</v>
          </cell>
          <cell r="W612" t="str">
            <v>Papel</v>
          </cell>
          <cell r="X612" t="str">
            <v>BRASIL</v>
          </cell>
          <cell r="Y612">
            <v>5</v>
          </cell>
          <cell r="Z612">
            <v>60</v>
          </cell>
          <cell r="AA612">
            <v>75</v>
          </cell>
          <cell r="AB612">
            <v>40</v>
          </cell>
          <cell r="AD612">
            <v>260</v>
          </cell>
          <cell r="AE612">
            <v>200</v>
          </cell>
          <cell r="AG612">
            <v>460</v>
          </cell>
          <cell r="AK612">
            <v>460</v>
          </cell>
          <cell r="AM612">
            <v>39227</v>
          </cell>
          <cell r="AN612">
            <v>39227</v>
          </cell>
          <cell r="AO612">
            <v>39258</v>
          </cell>
          <cell r="AP612">
            <v>39258</v>
          </cell>
          <cell r="AR612">
            <v>34668</v>
          </cell>
          <cell r="AS612">
            <v>30668</v>
          </cell>
          <cell r="AT612">
            <v>4000</v>
          </cell>
          <cell r="AU612">
            <v>1</v>
          </cell>
          <cell r="AZ612" t="str">
            <v>LARC ENVIARA EL COSTO DE COORDINACION A GDV PUES SE FACTURO AL 100% EN BRASIL</v>
          </cell>
        </row>
        <row r="613">
          <cell r="A613">
            <v>609</v>
          </cell>
          <cell r="D613" t="str">
            <v>D</v>
          </cell>
          <cell r="E613">
            <v>10591</v>
          </cell>
          <cell r="F613" t="str">
            <v>Proy</v>
          </cell>
          <cell r="G613">
            <v>6</v>
          </cell>
          <cell r="J613">
            <v>39093</v>
          </cell>
          <cell r="K613" t="str">
            <v>AMAS DE CASA</v>
          </cell>
          <cell r="L613" t="str">
            <v>0081</v>
          </cell>
          <cell r="M613" t="str">
            <v>TNS TIME</v>
          </cell>
          <cell r="N613" t="str">
            <v>ALEJANDRO PINTO</v>
          </cell>
          <cell r="Q613" t="str">
            <v>LB</v>
          </cell>
          <cell r="S613" t="str">
            <v>SEGMENTA</v>
          </cell>
          <cell r="T613" t="str">
            <v>CON-OTR</v>
          </cell>
          <cell r="U613" t="str">
            <v>CLORO</v>
          </cell>
          <cell r="V613" t="str">
            <v>CASA POR CASA</v>
          </cell>
          <cell r="W613" t="str">
            <v>Papel</v>
          </cell>
          <cell r="X613" t="str">
            <v>DF, GDL, MTY</v>
          </cell>
          <cell r="Y613">
            <v>8</v>
          </cell>
          <cell r="Z613">
            <v>0</v>
          </cell>
          <cell r="AA613">
            <v>200</v>
          </cell>
          <cell r="AB613">
            <v>34.666666666666664</v>
          </cell>
          <cell r="AD613">
            <v>1240</v>
          </cell>
          <cell r="AG613">
            <v>1240</v>
          </cell>
          <cell r="AM613">
            <v>39093</v>
          </cell>
          <cell r="AO613">
            <v>39140</v>
          </cell>
          <cell r="AQ613">
            <v>504500</v>
          </cell>
          <cell r="AU613">
            <v>0.5</v>
          </cell>
        </row>
        <row r="614">
          <cell r="A614">
            <v>610</v>
          </cell>
          <cell r="D614" t="str">
            <v>C</v>
          </cell>
          <cell r="E614">
            <v>10592</v>
          </cell>
          <cell r="F614" t="str">
            <v>Prop</v>
          </cell>
          <cell r="G614">
            <v>7</v>
          </cell>
          <cell r="H614">
            <v>39063</v>
          </cell>
          <cell r="K614" t="str">
            <v>ZAPATERIA AEROPUERTO</v>
          </cell>
          <cell r="M614"/>
          <cell r="N614" t="str">
            <v>ARACELY</v>
          </cell>
          <cell r="Q614" t="str">
            <v>LB</v>
          </cell>
          <cell r="AB614"/>
        </row>
        <row r="615">
          <cell r="A615">
            <v>611</v>
          </cell>
          <cell r="D615" t="str">
            <v>T</v>
          </cell>
          <cell r="E615">
            <v>10593</v>
          </cell>
          <cell r="F615" t="str">
            <v>Proy</v>
          </cell>
          <cell r="G615">
            <v>6</v>
          </cell>
          <cell r="H615">
            <v>39066</v>
          </cell>
          <cell r="I615">
            <v>39094</v>
          </cell>
          <cell r="J615">
            <v>39104</v>
          </cell>
          <cell r="K615" t="str">
            <v>ORION VS LAS LLAVES SPBT VE</v>
          </cell>
          <cell r="L615" t="str">
            <v>0012</v>
          </cell>
          <cell r="M615" t="str">
            <v xml:space="preserve"> PROCTER &amp; GAMBLE</v>
          </cell>
          <cell r="N615" t="str">
            <v>MARIA FERNANDA FERRERO</v>
          </cell>
          <cell r="O615" t="str">
            <v>TPT129PG06</v>
          </cell>
          <cell r="P615" t="str">
            <v>VENEZUELA SPBT</v>
          </cell>
          <cell r="Q615" t="str">
            <v>MJO</v>
          </cell>
          <cell r="R615" t="str">
            <v>HR</v>
          </cell>
          <cell r="S615" t="str">
            <v>PRODUCT</v>
          </cell>
          <cell r="T615" t="str">
            <v>CON-CRO</v>
          </cell>
          <cell r="U615" t="str">
            <v>DETERGENTE</v>
          </cell>
          <cell r="V615" t="str">
            <v>CASA POR CASA</v>
          </cell>
          <cell r="W615" t="str">
            <v>Papel</v>
          </cell>
          <cell r="X615" t="str">
            <v>VENEZUELA</v>
          </cell>
          <cell r="Y615">
            <v>4</v>
          </cell>
          <cell r="Z615">
            <v>200</v>
          </cell>
          <cell r="AB615">
            <v>87.333333333333329</v>
          </cell>
          <cell r="AC615" t="str">
            <v>NA</v>
          </cell>
          <cell r="AD615">
            <v>280</v>
          </cell>
          <cell r="AE615">
            <v>240</v>
          </cell>
          <cell r="AG615">
            <v>520</v>
          </cell>
          <cell r="AK615">
            <v>520</v>
          </cell>
          <cell r="AM615">
            <v>39126</v>
          </cell>
          <cell r="AN615">
            <v>39126</v>
          </cell>
          <cell r="AO615">
            <v>39150</v>
          </cell>
          <cell r="AP615">
            <v>39148</v>
          </cell>
          <cell r="AR615">
            <v>13950</v>
          </cell>
          <cell r="AS615">
            <v>11431</v>
          </cell>
          <cell r="AT615">
            <v>2519</v>
          </cell>
          <cell r="AU615">
            <v>1</v>
          </cell>
        </row>
        <row r="616">
          <cell r="A616">
            <v>612</v>
          </cell>
          <cell r="B616">
            <v>1</v>
          </cell>
          <cell r="D616" t="str">
            <v>D</v>
          </cell>
          <cell r="E616">
            <v>10594</v>
          </cell>
          <cell r="F616" t="str">
            <v>Proy</v>
          </cell>
          <cell r="G616">
            <v>7</v>
          </cell>
          <cell r="H616">
            <v>39064</v>
          </cell>
          <cell r="I616">
            <v>39125</v>
          </cell>
          <cell r="J616">
            <v>39209</v>
          </cell>
          <cell r="K616" t="str">
            <v>Vicks Global BRAZIL Y MEXICO</v>
          </cell>
          <cell r="L616" t="str">
            <v>0035</v>
          </cell>
          <cell r="M616" t="str">
            <v>TNS NFO</v>
          </cell>
          <cell r="N616" t="str">
            <v>Dewayne Ray</v>
          </cell>
          <cell r="P616" t="str">
            <v>Vick Global</v>
          </cell>
          <cell r="Q616" t="str">
            <v>LM</v>
          </cell>
          <cell r="R616" t="str">
            <v>TBD</v>
          </cell>
          <cell r="S616" t="str">
            <v>C/I SCREENING</v>
          </cell>
          <cell r="T616" t="str">
            <v>CON-MED</v>
          </cell>
          <cell r="U616" t="str">
            <v>ANTIGRIPALES</v>
          </cell>
          <cell r="V616" t="str">
            <v>Casa por Casa</v>
          </cell>
          <cell r="W616" t="str">
            <v>Papel</v>
          </cell>
          <cell r="X616" t="str">
            <v>DF.GDL.MTY</v>
          </cell>
          <cell r="Y616">
            <v>10</v>
          </cell>
          <cell r="Z616">
            <v>90</v>
          </cell>
          <cell r="AA616">
            <v>30</v>
          </cell>
          <cell r="AB616">
            <v>51.5</v>
          </cell>
          <cell r="AD616">
            <v>900</v>
          </cell>
          <cell r="AQ616">
            <v>241780</v>
          </cell>
          <cell r="AS616">
            <v>51190</v>
          </cell>
          <cell r="AT616">
            <v>49500</v>
          </cell>
        </row>
        <row r="617">
          <cell r="A617">
            <v>613</v>
          </cell>
          <cell r="D617" t="str">
            <v>A</v>
          </cell>
          <cell r="E617">
            <v>10595</v>
          </cell>
          <cell r="F617" t="str">
            <v>Proy</v>
          </cell>
          <cell r="G617">
            <v>6</v>
          </cell>
          <cell r="H617">
            <v>39064</v>
          </cell>
          <cell r="I617">
            <v>39064</v>
          </cell>
          <cell r="J617">
            <v>39114</v>
          </cell>
          <cell r="K617" t="str">
            <v>ARIEL ROPATON (POP) Y ACE CITRON</v>
          </cell>
          <cell r="L617" t="str">
            <v>0012</v>
          </cell>
          <cell r="M617" t="str">
            <v xml:space="preserve"> PROCTER &amp; GAMBLE</v>
          </cell>
          <cell r="N617" t="str">
            <v>ROSALINDA GOMEZ</v>
          </cell>
          <cell r="Q617" t="str">
            <v>PG</v>
          </cell>
          <cell r="S617" t="str">
            <v>AUDIPROM</v>
          </cell>
          <cell r="T617" t="str">
            <v>CON-CRO</v>
          </cell>
          <cell r="U617" t="str">
            <v>DETERGENTE</v>
          </cell>
          <cell r="W617" t="str">
            <v>Papel</v>
          </cell>
          <cell r="X617" t="str">
            <v>DF,GDL,MTY,CUL,HMO,VER,TJ,CHIH,TMPS</v>
          </cell>
          <cell r="AB617"/>
          <cell r="AG617">
            <v>646</v>
          </cell>
          <cell r="AH617">
            <v>382</v>
          </cell>
          <cell r="AJ617">
            <v>264</v>
          </cell>
          <cell r="AK617">
            <v>646</v>
          </cell>
          <cell r="AM617">
            <v>39201</v>
          </cell>
          <cell r="AN617">
            <v>39201</v>
          </cell>
          <cell r="AO617">
            <v>39202</v>
          </cell>
          <cell r="AP617">
            <v>39202</v>
          </cell>
          <cell r="AQ617">
            <v>136328</v>
          </cell>
        </row>
        <row r="618">
          <cell r="A618">
            <v>614</v>
          </cell>
          <cell r="D618" t="str">
            <v>A</v>
          </cell>
          <cell r="E618">
            <v>10596</v>
          </cell>
          <cell r="F618" t="str">
            <v>Proy</v>
          </cell>
          <cell r="G618">
            <v>6</v>
          </cell>
          <cell r="H618">
            <v>39063</v>
          </cell>
          <cell r="I618">
            <v>39063</v>
          </cell>
          <cell r="J618">
            <v>39114</v>
          </cell>
          <cell r="K618" t="str">
            <v>DEMOS (ARIEL ROPATON)</v>
          </cell>
          <cell r="L618" t="str">
            <v>0012</v>
          </cell>
          <cell r="M618" t="str">
            <v xml:space="preserve"> PROCTER &amp; GAMBLE</v>
          </cell>
          <cell r="N618" t="str">
            <v>ROSALINDA GOMEZ</v>
          </cell>
          <cell r="Q618" t="str">
            <v>PG</v>
          </cell>
          <cell r="S618" t="str">
            <v>AUDIPROM</v>
          </cell>
          <cell r="T618" t="str">
            <v>CON-CRO</v>
          </cell>
          <cell r="U618" t="str">
            <v>DETERGENTE</v>
          </cell>
          <cell r="W618" t="str">
            <v>Papel</v>
          </cell>
          <cell r="X618" t="str">
            <v>DF,MTY,GDL,VER,MER,</v>
          </cell>
          <cell r="AB618"/>
          <cell r="AG618">
            <v>144</v>
          </cell>
          <cell r="AH618">
            <v>120</v>
          </cell>
          <cell r="AJ618">
            <v>24</v>
          </cell>
          <cell r="AK618">
            <v>144</v>
          </cell>
          <cell r="AM618">
            <v>39172</v>
          </cell>
          <cell r="AN618">
            <v>39172</v>
          </cell>
          <cell r="AO618">
            <v>39175</v>
          </cell>
          <cell r="AP618">
            <v>39175</v>
          </cell>
          <cell r="AQ618">
            <v>25626</v>
          </cell>
        </row>
        <row r="619">
          <cell r="A619">
            <v>615</v>
          </cell>
          <cell r="D619" t="str">
            <v>A</v>
          </cell>
          <cell r="E619">
            <v>10597</v>
          </cell>
          <cell r="F619" t="str">
            <v>Proy</v>
          </cell>
          <cell r="G619">
            <v>6</v>
          </cell>
          <cell r="H619">
            <v>39064</v>
          </cell>
          <cell r="I619">
            <v>39064</v>
          </cell>
          <cell r="J619">
            <v>39090</v>
          </cell>
          <cell r="K619" t="str">
            <v>DISPLAY DE ARIEL EN WM</v>
          </cell>
          <cell r="L619" t="str">
            <v>0012</v>
          </cell>
          <cell r="M619" t="str">
            <v xml:space="preserve"> PROCTER &amp; GAMBLE</v>
          </cell>
          <cell r="N619" t="str">
            <v>ROSALINDA GOMEZ</v>
          </cell>
          <cell r="Q619" t="str">
            <v>PG</v>
          </cell>
          <cell r="S619" t="str">
            <v>AUDIPROM</v>
          </cell>
          <cell r="T619" t="str">
            <v>CON-CRO</v>
          </cell>
          <cell r="U619" t="str">
            <v>DETERGENTE</v>
          </cell>
          <cell r="W619" t="str">
            <v>Papel</v>
          </cell>
          <cell r="X619" t="str">
            <v>DF,GDL,MTY,PUE,TOL,VER,LEON,CHIH</v>
          </cell>
          <cell r="AB619"/>
          <cell r="AG619">
            <v>760</v>
          </cell>
          <cell r="AH619">
            <v>684</v>
          </cell>
          <cell r="AJ619">
            <v>76</v>
          </cell>
          <cell r="AK619">
            <v>760</v>
          </cell>
          <cell r="AM619">
            <v>39201</v>
          </cell>
          <cell r="AN619">
            <v>39201</v>
          </cell>
          <cell r="AO619">
            <v>39203</v>
          </cell>
          <cell r="AP619">
            <v>39203</v>
          </cell>
          <cell r="AQ619">
            <v>87351</v>
          </cell>
        </row>
        <row r="620">
          <cell r="A620">
            <v>616</v>
          </cell>
          <cell r="D620" t="str">
            <v>A</v>
          </cell>
          <cell r="E620">
            <v>10598</v>
          </cell>
          <cell r="F620" t="str">
            <v>Proy</v>
          </cell>
          <cell r="G620">
            <v>6</v>
          </cell>
          <cell r="H620">
            <v>39051</v>
          </cell>
          <cell r="I620">
            <v>39064</v>
          </cell>
          <cell r="J620">
            <v>39124</v>
          </cell>
          <cell r="K620" t="str">
            <v>SELL OR SAMPLE DOWNY MAGNOLIA</v>
          </cell>
          <cell r="L620" t="str">
            <v>0012</v>
          </cell>
          <cell r="M620" t="str">
            <v xml:space="preserve"> PROCTER &amp; GAMBLE</v>
          </cell>
          <cell r="N620" t="str">
            <v>ROSALINDA GOMEZ</v>
          </cell>
          <cell r="Q620" t="str">
            <v>PG</v>
          </cell>
          <cell r="S620" t="str">
            <v>AUDIPROM</v>
          </cell>
          <cell r="T620" t="str">
            <v>CON-CRO</v>
          </cell>
          <cell r="U620" t="str">
            <v>SUAVIZANTE</v>
          </cell>
          <cell r="W620" t="str">
            <v>Papel</v>
          </cell>
          <cell r="X620" t="str">
            <v>DF,MTY,GDL,PUE,HMO,MR,CUL,VER</v>
          </cell>
          <cell r="AB620"/>
          <cell r="AG620">
            <v>352</v>
          </cell>
          <cell r="AH620">
            <v>272</v>
          </cell>
          <cell r="AJ620">
            <v>80</v>
          </cell>
          <cell r="AK620">
            <v>352</v>
          </cell>
          <cell r="AM620">
            <v>39141</v>
          </cell>
          <cell r="AN620">
            <v>39141</v>
          </cell>
          <cell r="AO620">
            <v>39147</v>
          </cell>
          <cell r="AP620">
            <v>39147</v>
          </cell>
          <cell r="AQ620">
            <v>61328</v>
          </cell>
        </row>
        <row r="621">
          <cell r="A621">
            <v>617</v>
          </cell>
          <cell r="D621" t="str">
            <v>F</v>
          </cell>
          <cell r="E621">
            <v>10599</v>
          </cell>
          <cell r="F621" t="str">
            <v>Proy</v>
          </cell>
          <cell r="G621">
            <v>6</v>
          </cell>
          <cell r="H621">
            <v>39065</v>
          </cell>
          <cell r="I621">
            <v>39430</v>
          </cell>
          <cell r="J621">
            <v>39072</v>
          </cell>
          <cell r="K621" t="str">
            <v>NO COMPRADORAS</v>
          </cell>
          <cell r="L621" t="str">
            <v>0012</v>
          </cell>
          <cell r="M621" t="str">
            <v xml:space="preserve"> PROCTER &amp; GAMBLE</v>
          </cell>
          <cell r="N621" t="str">
            <v xml:space="preserve">CARLA OLEA           </v>
          </cell>
          <cell r="O621" t="str">
            <v xml:space="preserve">MX06E404 </v>
          </cell>
          <cell r="P621" t="str">
            <v>Shampoo purchase barriers at WM Monterrey</v>
          </cell>
          <cell r="Q621" t="str">
            <v>LB</v>
          </cell>
          <cell r="S621" t="str">
            <v>U&amp;A</v>
          </cell>
          <cell r="T621" t="str">
            <v>CON-CUI</v>
          </cell>
          <cell r="U621" t="str">
            <v>SHAMPOO</v>
          </cell>
          <cell r="V621" t="str">
            <v>Pre -Reclutamiento</v>
          </cell>
          <cell r="W621" t="str">
            <v>Focus groups</v>
          </cell>
          <cell r="X621" t="str">
            <v>MTY</v>
          </cell>
          <cell r="AB621"/>
          <cell r="AD621">
            <v>2</v>
          </cell>
          <cell r="AG621">
            <v>2</v>
          </cell>
          <cell r="AM621">
            <v>39437</v>
          </cell>
          <cell r="AN621">
            <v>39437</v>
          </cell>
          <cell r="AO621">
            <v>39443</v>
          </cell>
          <cell r="AP621">
            <v>39443</v>
          </cell>
          <cell r="AQ621">
            <v>57500</v>
          </cell>
          <cell r="AU621">
            <v>1</v>
          </cell>
          <cell r="AX621" t="str">
            <v>SI</v>
          </cell>
        </row>
        <row r="622">
          <cell r="A622">
            <v>618</v>
          </cell>
          <cell r="D622" t="str">
            <v>O</v>
          </cell>
          <cell r="E622">
            <v>10600</v>
          </cell>
          <cell r="F622" t="str">
            <v>Prop</v>
          </cell>
          <cell r="G622">
            <v>7</v>
          </cell>
          <cell r="H622">
            <v>39065</v>
          </cell>
          <cell r="J622">
            <v>39092</v>
          </cell>
          <cell r="K622" t="str">
            <v>PROMOTIONAL</v>
          </cell>
          <cell r="L622" t="str">
            <v>0076</v>
          </cell>
          <cell r="M622" t="str">
            <v>MARKET TOOLS INC</v>
          </cell>
          <cell r="N622" t="str">
            <v>STUART WOOD</v>
          </cell>
          <cell r="Q622" t="str">
            <v>IP</v>
          </cell>
          <cell r="S622" t="str">
            <v>CONCEPT</v>
          </cell>
          <cell r="T622" t="str">
            <v>CON-ALI</v>
          </cell>
          <cell r="U622" t="str">
            <v>CEREAL</v>
          </cell>
          <cell r="V622" t="str">
            <v>Pre -Reclutamiento</v>
          </cell>
          <cell r="W622" t="str">
            <v>CAWI / Web</v>
          </cell>
          <cell r="X622" t="str">
            <v>DF</v>
          </cell>
          <cell r="Y622">
            <v>2</v>
          </cell>
          <cell r="Z622">
            <v>68</v>
          </cell>
          <cell r="AB622">
            <v>30.333333333333332</v>
          </cell>
          <cell r="AC622">
            <v>5</v>
          </cell>
          <cell r="AD622">
            <v>200</v>
          </cell>
          <cell r="AG622">
            <v>200</v>
          </cell>
          <cell r="AH622">
            <v>200</v>
          </cell>
          <cell r="AM622">
            <v>39094</v>
          </cell>
          <cell r="AO622">
            <v>39094</v>
          </cell>
          <cell r="AR622">
            <v>24400</v>
          </cell>
        </row>
        <row r="623">
          <cell r="A623">
            <v>619</v>
          </cell>
          <cell r="D623" t="str">
            <v>A</v>
          </cell>
          <cell r="E623">
            <v>10601</v>
          </cell>
          <cell r="F623" t="str">
            <v>Proy</v>
          </cell>
          <cell r="G623">
            <v>6</v>
          </cell>
          <cell r="H623">
            <v>39066</v>
          </cell>
          <cell r="I623">
            <v>39068</v>
          </cell>
          <cell r="J623">
            <v>39130</v>
          </cell>
          <cell r="K623" t="str">
            <v>EVENTOS ROPATON</v>
          </cell>
          <cell r="L623" t="str">
            <v>0012</v>
          </cell>
          <cell r="M623" t="str">
            <v xml:space="preserve"> PROCTER &amp; GAMBLE</v>
          </cell>
          <cell r="N623" t="str">
            <v>LUZ MARIA SUAREZ</v>
          </cell>
          <cell r="Q623" t="str">
            <v>PG</v>
          </cell>
          <cell r="S623" t="str">
            <v>AUDIPROM</v>
          </cell>
          <cell r="T623" t="str">
            <v>CON-CRO</v>
          </cell>
          <cell r="U623" t="str">
            <v>DETERGENTE</v>
          </cell>
          <cell r="W623" t="str">
            <v>Papel</v>
          </cell>
          <cell r="X623" t="str">
            <v>DF,MTY,GDL,VER,MER</v>
          </cell>
          <cell r="AB623"/>
          <cell r="AG623">
            <v>34</v>
          </cell>
          <cell r="AH623">
            <v>21</v>
          </cell>
          <cell r="AJ623">
            <v>13</v>
          </cell>
          <cell r="AM623">
            <v>39179</v>
          </cell>
          <cell r="AN623">
            <v>39179</v>
          </cell>
          <cell r="AO623">
            <v>39181</v>
          </cell>
          <cell r="AP623">
            <v>39181</v>
          </cell>
          <cell r="AQ623">
            <v>84316</v>
          </cell>
        </row>
        <row r="624">
          <cell r="A624">
            <v>620</v>
          </cell>
          <cell r="D624" t="str">
            <v>F</v>
          </cell>
          <cell r="E624">
            <v>10602</v>
          </cell>
          <cell r="F624" t="str">
            <v>Prop</v>
          </cell>
          <cell r="G624">
            <v>7</v>
          </cell>
          <cell r="H624">
            <v>39069</v>
          </cell>
          <cell r="K624" t="str">
            <v>MAIZ</v>
          </cell>
          <cell r="L624" t="str">
            <v>0125</v>
          </cell>
          <cell r="M624" t="str">
            <v>GRUMA</v>
          </cell>
          <cell r="N624" t="str">
            <v>JUAN MANUEL RINCON GALLARDO</v>
          </cell>
          <cell r="Q624" t="str">
            <v>LB</v>
          </cell>
          <cell r="AB624"/>
        </row>
        <row r="625">
          <cell r="A625">
            <v>621</v>
          </cell>
          <cell r="D625" t="str">
            <v>F</v>
          </cell>
          <cell r="E625">
            <v>10603</v>
          </cell>
          <cell r="F625" t="str">
            <v>Prop</v>
          </cell>
          <cell r="H625">
            <v>39069</v>
          </cell>
          <cell r="J625">
            <v>39083</v>
          </cell>
          <cell r="K625" t="str">
            <v>PIEL</v>
          </cell>
          <cell r="L625" t="str">
            <v>0126</v>
          </cell>
          <cell r="M625" t="str">
            <v>EUMARA AG</v>
          </cell>
          <cell r="N625" t="str">
            <v>Daniela Stephan</v>
          </cell>
          <cell r="Q625" t="str">
            <v>LC</v>
          </cell>
          <cell r="T625" t="str">
            <v>CON-CUI</v>
          </cell>
          <cell r="U625" t="str">
            <v>MEDICAMENTO</v>
          </cell>
          <cell r="V625" t="str">
            <v>Pre -Reclutamiento</v>
          </cell>
          <cell r="W625" t="str">
            <v>Entrevistas en profundidad</v>
          </cell>
          <cell r="X625" t="str">
            <v>DF</v>
          </cell>
          <cell r="AB625"/>
          <cell r="AD625">
            <v>7</v>
          </cell>
          <cell r="AG625">
            <v>7</v>
          </cell>
          <cell r="AH625">
            <v>7</v>
          </cell>
          <cell r="AM625">
            <v>39112</v>
          </cell>
          <cell r="AR625">
            <v>8620</v>
          </cell>
        </row>
        <row r="626">
          <cell r="A626">
            <v>622</v>
          </cell>
          <cell r="D626" t="str">
            <v>C</v>
          </cell>
          <cell r="E626">
            <v>10604</v>
          </cell>
          <cell r="F626" t="str">
            <v>Prop</v>
          </cell>
          <cell r="G626">
            <v>7</v>
          </cell>
          <cell r="H626">
            <v>39069</v>
          </cell>
          <cell r="K626" t="str">
            <v>SALSA STACKER</v>
          </cell>
          <cell r="L626" t="str">
            <v>0003</v>
          </cell>
          <cell r="M626" t="str">
            <v>BURGER KING CORPORATION</v>
          </cell>
          <cell r="N626" t="str">
            <v>Paula Ruíz</v>
          </cell>
          <cell r="O626" t="str">
            <v>NA</v>
          </cell>
          <cell r="P626" t="str">
            <v>NA</v>
          </cell>
          <cell r="Q626" t="str">
            <v>LE</v>
          </cell>
          <cell r="R626" t="str">
            <v>TBD</v>
          </cell>
          <cell r="S626" t="str">
            <v>PRODUCT</v>
          </cell>
          <cell r="T626" t="str">
            <v>CON-ALI</v>
          </cell>
          <cell r="U626" t="str">
            <v>Salsas de Hamburguesa</v>
          </cell>
          <cell r="V626" t="str">
            <v>Intercept</v>
          </cell>
          <cell r="W626" t="str">
            <v>Papel</v>
          </cell>
          <cell r="X626" t="str">
            <v>DF</v>
          </cell>
          <cell r="AB626"/>
          <cell r="AD626">
            <v>190</v>
          </cell>
          <cell r="AG626">
            <v>190</v>
          </cell>
          <cell r="AH626">
            <v>190</v>
          </cell>
          <cell r="AQ626">
            <v>67955</v>
          </cell>
        </row>
        <row r="627">
          <cell r="A627">
            <v>623</v>
          </cell>
          <cell r="D627" t="str">
            <v>C</v>
          </cell>
          <cell r="E627">
            <v>10605</v>
          </cell>
          <cell r="F627" t="str">
            <v>Prop</v>
          </cell>
          <cell r="G627">
            <v>7</v>
          </cell>
          <cell r="H627">
            <v>39070</v>
          </cell>
          <cell r="J627">
            <v>39090</v>
          </cell>
          <cell r="K627" t="str">
            <v>RADIO POST</v>
          </cell>
          <cell r="L627" t="str">
            <v>0003</v>
          </cell>
          <cell r="M627" t="str">
            <v>BURGER KING CORPORATION</v>
          </cell>
          <cell r="N627" t="str">
            <v>Paula Ruíz</v>
          </cell>
          <cell r="O627" t="str">
            <v>NA</v>
          </cell>
          <cell r="P627" t="str">
            <v>NA</v>
          </cell>
          <cell r="Q627" t="str">
            <v>LE</v>
          </cell>
          <cell r="R627" t="str">
            <v>TBD</v>
          </cell>
          <cell r="T627" t="str">
            <v>CON-ALI</v>
          </cell>
          <cell r="U627" t="str">
            <v>Recordación de radio y TV en BK</v>
          </cell>
          <cell r="V627" t="str">
            <v>Intercept</v>
          </cell>
          <cell r="W627" t="str">
            <v>Papel</v>
          </cell>
          <cell r="X627" t="str">
            <v>DF</v>
          </cell>
          <cell r="AB627"/>
          <cell r="AD627">
            <v>150</v>
          </cell>
          <cell r="AG627">
            <v>150</v>
          </cell>
          <cell r="AH627">
            <v>150</v>
          </cell>
        </row>
        <row r="628">
          <cell r="A628">
            <v>624</v>
          </cell>
          <cell r="D628" t="str">
            <v>F</v>
          </cell>
          <cell r="E628">
            <v>10606</v>
          </cell>
          <cell r="F628" t="str">
            <v>Prop</v>
          </cell>
          <cell r="G628">
            <v>7</v>
          </cell>
          <cell r="H628">
            <v>39070</v>
          </cell>
          <cell r="K628" t="str">
            <v>SABORES 2</v>
          </cell>
          <cell r="L628" t="str">
            <v>0035</v>
          </cell>
          <cell r="M628" t="str">
            <v>TNS NFO</v>
          </cell>
          <cell r="N628" t="str">
            <v>KATHY NACE</v>
          </cell>
          <cell r="Q628" t="str">
            <v>LB</v>
          </cell>
          <cell r="AB628"/>
        </row>
        <row r="629">
          <cell r="A629">
            <v>625</v>
          </cell>
          <cell r="D629" t="str">
            <v>F</v>
          </cell>
          <cell r="E629">
            <v>10607</v>
          </cell>
          <cell r="F629" t="str">
            <v>Prop</v>
          </cell>
          <cell r="G629">
            <v>7</v>
          </cell>
          <cell r="H629">
            <v>39070</v>
          </cell>
          <cell r="K629" t="str">
            <v>DIARIO</v>
          </cell>
          <cell r="L629" t="str">
            <v>0127</v>
          </cell>
          <cell r="M629" t="str">
            <v>EL ZORRO ABARROTERO</v>
          </cell>
          <cell r="N629" t="str">
            <v>LUIS SANDOVAL</v>
          </cell>
          <cell r="Q629" t="str">
            <v>LB</v>
          </cell>
          <cell r="AB629"/>
        </row>
        <row r="630">
          <cell r="A630">
            <v>626</v>
          </cell>
          <cell r="D630" t="str">
            <v>T</v>
          </cell>
          <cell r="E630">
            <v>10608</v>
          </cell>
          <cell r="F630" t="str">
            <v>Prop</v>
          </cell>
          <cell r="G630">
            <v>7</v>
          </cell>
          <cell r="H630">
            <v>39071</v>
          </cell>
          <cell r="K630" t="str">
            <v>GHH REV SHAMPOO</v>
          </cell>
          <cell r="L630" t="str">
            <v>0012</v>
          </cell>
          <cell r="M630" t="str">
            <v xml:space="preserve"> PROCTER &amp; GAMBLE</v>
          </cell>
          <cell r="N630" t="str">
            <v>ALBERTO MENA</v>
          </cell>
          <cell r="O630" t="str">
            <v>TBD</v>
          </cell>
          <cell r="P630" t="str">
            <v>TBD</v>
          </cell>
          <cell r="Q630" t="str">
            <v>LE</v>
          </cell>
          <cell r="R630" t="str">
            <v>TBD</v>
          </cell>
          <cell r="S630" t="str">
            <v>PSE</v>
          </cell>
          <cell r="T630" t="str">
            <v>CON-CUI</v>
          </cell>
          <cell r="U630" t="str">
            <v>Shampoo</v>
          </cell>
          <cell r="V630" t="str">
            <v>casa por casa</v>
          </cell>
          <cell r="W630" t="str">
            <v>papel</v>
          </cell>
          <cell r="X630" t="str">
            <v>DF</v>
          </cell>
          <cell r="AB630"/>
          <cell r="AD630">
            <v>600</v>
          </cell>
          <cell r="AE630">
            <v>200</v>
          </cell>
          <cell r="AG630">
            <v>800</v>
          </cell>
        </row>
        <row r="631">
          <cell r="A631">
            <v>627</v>
          </cell>
          <cell r="D631" t="str">
            <v>F</v>
          </cell>
          <cell r="E631">
            <v>10609</v>
          </cell>
          <cell r="F631" t="str">
            <v>Prop</v>
          </cell>
          <cell r="G631">
            <v>7</v>
          </cell>
          <cell r="H631">
            <v>39071</v>
          </cell>
          <cell r="K631" t="str">
            <v>EJECUTIVOS</v>
          </cell>
          <cell r="L631" t="str">
            <v>0081</v>
          </cell>
          <cell r="M631" t="str">
            <v>TNS TIME</v>
          </cell>
          <cell r="N631" t="str">
            <v>CRISTIAN MUNITA</v>
          </cell>
          <cell r="Q631" t="str">
            <v>LB</v>
          </cell>
          <cell r="AB631"/>
        </row>
        <row r="632">
          <cell r="A632">
            <v>628</v>
          </cell>
          <cell r="D632" t="str">
            <v>F</v>
          </cell>
          <cell r="E632">
            <v>10610</v>
          </cell>
          <cell r="F632" t="str">
            <v>Proy</v>
          </cell>
          <cell r="G632">
            <v>6</v>
          </cell>
          <cell r="H632">
            <v>39071</v>
          </cell>
          <cell r="I632">
            <v>39097</v>
          </cell>
          <cell r="J632">
            <v>39102</v>
          </cell>
          <cell r="K632" t="str">
            <v>MS WELLA (QUANTI)</v>
          </cell>
          <cell r="L632" t="str">
            <v>0012</v>
          </cell>
          <cell r="M632" t="str">
            <v xml:space="preserve"> PROCTER &amp; GAMBLE</v>
          </cell>
          <cell r="N632" t="str">
            <v>RUBEN LEO</v>
          </cell>
          <cell r="O632" t="str">
            <v>MX070303</v>
          </cell>
          <cell r="P632" t="str">
            <v>Wella Ronaldo Quantitative Study on Final Claims</v>
          </cell>
          <cell r="Q632" t="str">
            <v>AA</v>
          </cell>
          <cell r="S632" t="str">
            <v>MST</v>
          </cell>
          <cell r="T632" t="str">
            <v>CON-CUI</v>
          </cell>
          <cell r="U632" t="str">
            <v>TINTE</v>
          </cell>
          <cell r="V632" t="str">
            <v>Intercept</v>
          </cell>
          <cell r="W632" t="str">
            <v>CAWI / Web</v>
          </cell>
          <cell r="X632" t="str">
            <v>DF</v>
          </cell>
          <cell r="Y632">
            <v>3</v>
          </cell>
          <cell r="Z632">
            <v>65</v>
          </cell>
          <cell r="AA632">
            <v>40</v>
          </cell>
          <cell r="AB632">
            <v>35.416666666666664</v>
          </cell>
          <cell r="AC632">
            <v>5.5</v>
          </cell>
          <cell r="AD632">
            <v>600</v>
          </cell>
          <cell r="AE632">
            <v>600</v>
          </cell>
          <cell r="AG632">
            <v>600</v>
          </cell>
          <cell r="AH632">
            <v>600</v>
          </cell>
          <cell r="AQ632">
            <v>188860</v>
          </cell>
        </row>
        <row r="633">
          <cell r="A633">
            <v>629</v>
          </cell>
          <cell r="D633" t="str">
            <v>C</v>
          </cell>
          <cell r="E633">
            <v>10611</v>
          </cell>
          <cell r="F633" t="str">
            <v>Proy</v>
          </cell>
          <cell r="G633">
            <v>6</v>
          </cell>
          <cell r="H633">
            <v>39072</v>
          </cell>
          <cell r="I633">
            <v>39078</v>
          </cell>
          <cell r="J633">
            <v>39091</v>
          </cell>
          <cell r="K633" t="str">
            <v>MS WELLA (QUALY)</v>
          </cell>
          <cell r="L633" t="str">
            <v>0012</v>
          </cell>
          <cell r="M633" t="str">
            <v xml:space="preserve"> PROCTER &amp; GAMBLE</v>
          </cell>
          <cell r="N633" t="str">
            <v>RUBEN LEO</v>
          </cell>
          <cell r="O633" t="str">
            <v xml:space="preserve">MX06E724 </v>
          </cell>
          <cell r="P633" t="str">
            <v>Wellaton Ronaldo Focus Groups for Claims</v>
          </cell>
          <cell r="Q633" t="str">
            <v>AA</v>
          </cell>
          <cell r="S633" t="str">
            <v>MST</v>
          </cell>
          <cell r="T633" t="str">
            <v>CON-CUI</v>
          </cell>
          <cell r="U633" t="str">
            <v>TINTE</v>
          </cell>
          <cell r="V633" t="str">
            <v>Pre -Reclutamiento</v>
          </cell>
          <cell r="W633" t="str">
            <v>Focus groups</v>
          </cell>
          <cell r="X633" t="str">
            <v>DF</v>
          </cell>
          <cell r="AB633"/>
          <cell r="AQ633">
            <v>37844</v>
          </cell>
        </row>
        <row r="634">
          <cell r="A634">
            <v>630</v>
          </cell>
          <cell r="D634" t="str">
            <v>C</v>
          </cell>
          <cell r="E634">
            <v>10612</v>
          </cell>
          <cell r="F634" t="str">
            <v>Proy</v>
          </cell>
          <cell r="G634">
            <v>6</v>
          </cell>
          <cell r="K634" t="str">
            <v>COMIDA</v>
          </cell>
          <cell r="L634" t="str">
            <v>0127</v>
          </cell>
          <cell r="M634" t="str">
            <v>EL ZORRO ABARROTERO</v>
          </cell>
          <cell r="N634" t="str">
            <v>LUIS SANDOVAL</v>
          </cell>
          <cell r="Q634" t="str">
            <v>LB</v>
          </cell>
          <cell r="R634" t="str">
            <v>HR</v>
          </cell>
          <cell r="S634" t="str">
            <v>CONCEPT</v>
          </cell>
          <cell r="T634" t="str">
            <v>TUR-RES</v>
          </cell>
          <cell r="U634" t="str">
            <v>COMERCIO</v>
          </cell>
          <cell r="V634" t="str">
            <v>Casa por Casa</v>
          </cell>
          <cell r="W634" t="str">
            <v>PAPEL</v>
          </cell>
          <cell r="X634" t="str">
            <v>DF</v>
          </cell>
          <cell r="AB634"/>
          <cell r="AD634">
            <v>150</v>
          </cell>
          <cell r="AM634">
            <v>39109</v>
          </cell>
          <cell r="AO634">
            <v>39129</v>
          </cell>
          <cell r="AQ634">
            <v>85000</v>
          </cell>
          <cell r="AU634">
            <v>0.5</v>
          </cell>
        </row>
        <row r="635">
          <cell r="A635">
            <v>631</v>
          </cell>
          <cell r="D635" t="str">
            <v>F</v>
          </cell>
          <cell r="E635">
            <v>10613</v>
          </cell>
          <cell r="F635" t="str">
            <v>Prop</v>
          </cell>
          <cell r="G635">
            <v>7</v>
          </cell>
          <cell r="H635">
            <v>39078</v>
          </cell>
          <cell r="K635" t="str">
            <v>PIZZAS</v>
          </cell>
          <cell r="L635" t="str">
            <v>0128</v>
          </cell>
          <cell r="M635" t="str">
            <v>SCANING</v>
          </cell>
          <cell r="N635" t="str">
            <v>Sylvie Aveillan</v>
          </cell>
          <cell r="Q635" t="str">
            <v>LB</v>
          </cell>
          <cell r="AB635"/>
        </row>
        <row r="636">
          <cell r="A636">
            <v>632</v>
          </cell>
          <cell r="D636" t="str">
            <v>A</v>
          </cell>
          <cell r="E636">
            <v>10614</v>
          </cell>
          <cell r="F636" t="str">
            <v>Prop</v>
          </cell>
          <cell r="H636">
            <v>39079</v>
          </cell>
          <cell r="J636">
            <v>39085</v>
          </cell>
          <cell r="K636" t="str">
            <v>EXHIBICIONES ACE Y ARIEL</v>
          </cell>
          <cell r="L636" t="str">
            <v>0012</v>
          </cell>
          <cell r="M636" t="str">
            <v xml:space="preserve"> PROCTER &amp; GAMBLE</v>
          </cell>
          <cell r="N636" t="str">
            <v>PAOLA MAINERO</v>
          </cell>
          <cell r="Q636" t="str">
            <v>PG</v>
          </cell>
          <cell r="S636" t="str">
            <v>AUDIPROM</v>
          </cell>
          <cell r="T636" t="str">
            <v>CON-CUI</v>
          </cell>
          <cell r="U636" t="str">
            <v>DETERGENTE</v>
          </cell>
          <cell r="W636" t="str">
            <v>Papel</v>
          </cell>
          <cell r="X636" t="str">
            <v>DF,MTY,PUE,PACH,QRO,LEON</v>
          </cell>
          <cell r="AB636"/>
          <cell r="AG636">
            <v>160</v>
          </cell>
          <cell r="AH636">
            <v>128</v>
          </cell>
          <cell r="AJ636">
            <v>32</v>
          </cell>
          <cell r="AM636">
            <v>39110</v>
          </cell>
          <cell r="AO636">
            <v>39112</v>
          </cell>
          <cell r="AQ636">
            <v>32832</v>
          </cell>
        </row>
        <row r="637">
          <cell r="A637">
            <v>633</v>
          </cell>
          <cell r="D637" t="str">
            <v>C</v>
          </cell>
          <cell r="E637">
            <v>10615</v>
          </cell>
          <cell r="F637" t="str">
            <v>Prop</v>
          </cell>
          <cell r="G637">
            <v>7</v>
          </cell>
          <cell r="H637">
            <v>39079</v>
          </cell>
          <cell r="J637">
            <v>39118</v>
          </cell>
          <cell r="K637" t="str">
            <v>ADOPCION TECNOLÓGICA</v>
          </cell>
          <cell r="L637" t="str">
            <v>0129</v>
          </cell>
          <cell r="M637" t="str">
            <v>EXEVO</v>
          </cell>
          <cell r="N637" t="str">
            <v>Paritosh Mehta</v>
          </cell>
          <cell r="O637" t="str">
            <v>NA</v>
          </cell>
          <cell r="P637" t="str">
            <v>NA</v>
          </cell>
          <cell r="Q637" t="str">
            <v>LE</v>
          </cell>
          <cell r="R637" t="str">
            <v>TBD</v>
          </cell>
          <cell r="T637" t="str">
            <v>TEC-HAR</v>
          </cell>
          <cell r="U637" t="str">
            <v>SOFTWARE</v>
          </cell>
          <cell r="V637" t="str">
            <v>Telefonico</v>
          </cell>
          <cell r="W637" t="str">
            <v>CATI / In2Form</v>
          </cell>
          <cell r="X637" t="str">
            <v>MEXICO, BRAZIL, PORTUGAL, ESPAÑA</v>
          </cell>
          <cell r="AB637"/>
          <cell r="AH637">
            <v>600</v>
          </cell>
          <cell r="AK637">
            <v>1200</v>
          </cell>
          <cell r="AZ637" t="str">
            <v>Nosotros lo cancelamos porque la metodología era demasiado compleja</v>
          </cell>
        </row>
        <row r="638">
          <cell r="A638">
            <v>634</v>
          </cell>
          <cell r="D638" t="str">
            <v>C</v>
          </cell>
          <cell r="E638">
            <v>10616</v>
          </cell>
          <cell r="F638" t="str">
            <v>Proy</v>
          </cell>
          <cell r="G638">
            <v>6</v>
          </cell>
          <cell r="H638">
            <v>39085</v>
          </cell>
          <cell r="I638">
            <v>39097</v>
          </cell>
          <cell r="J638">
            <v>39107</v>
          </cell>
          <cell r="K638" t="str">
            <v>MS H&amp;S YOGA</v>
          </cell>
          <cell r="L638" t="str">
            <v>0012</v>
          </cell>
          <cell r="M638" t="str">
            <v xml:space="preserve"> PROCTER &amp; GAMBLE</v>
          </cell>
          <cell r="N638" t="str">
            <v>RUBEN LEO</v>
          </cell>
          <cell r="O638" t="str">
            <v>MX070013</v>
          </cell>
          <cell r="P638" t="str">
            <v>Head &amp; Shoulders Yoga Quantitative Study on Final Claims</v>
          </cell>
          <cell r="Q638" t="str">
            <v>AA</v>
          </cell>
          <cell r="S638" t="str">
            <v>MST</v>
          </cell>
          <cell r="T638" t="str">
            <v>CON-CUI</v>
          </cell>
          <cell r="U638" t="str">
            <v>SHAMPOO</v>
          </cell>
          <cell r="V638" t="str">
            <v>Intercept</v>
          </cell>
          <cell r="W638" t="str">
            <v>CAWI / Web</v>
          </cell>
          <cell r="X638" t="str">
            <v>DF</v>
          </cell>
          <cell r="Y638">
            <v>3</v>
          </cell>
          <cell r="Z638">
            <v>65</v>
          </cell>
          <cell r="AA638">
            <v>40</v>
          </cell>
          <cell r="AB638">
            <v>35.416666666666664</v>
          </cell>
          <cell r="AC638">
            <v>7</v>
          </cell>
          <cell r="AD638">
            <v>600</v>
          </cell>
          <cell r="AE638">
            <v>600</v>
          </cell>
          <cell r="AG638">
            <v>600</v>
          </cell>
          <cell r="AM638">
            <v>39115</v>
          </cell>
          <cell r="AN638">
            <v>39118</v>
          </cell>
          <cell r="AO638">
            <v>39126</v>
          </cell>
          <cell r="AP638">
            <v>39121</v>
          </cell>
          <cell r="AQ638">
            <v>167539</v>
          </cell>
        </row>
        <row r="639">
          <cell r="A639">
            <v>635</v>
          </cell>
          <cell r="D639" t="str">
            <v>C</v>
          </cell>
          <cell r="E639">
            <v>10617</v>
          </cell>
          <cell r="F639" t="str">
            <v>Proy</v>
          </cell>
          <cell r="G639">
            <v>6</v>
          </cell>
          <cell r="H639">
            <v>39085</v>
          </cell>
          <cell r="I639">
            <v>39086</v>
          </cell>
          <cell r="J639">
            <v>39094</v>
          </cell>
          <cell r="K639" t="str">
            <v>MECANICOS</v>
          </cell>
          <cell r="L639" t="str">
            <v>0008</v>
          </cell>
          <cell r="M639" t="str">
            <v>CASTROL DE MEXICO, S.A. DE C.</v>
          </cell>
          <cell r="N639" t="str">
            <v>PEDRO HERNÁNDEZ</v>
          </cell>
          <cell r="Q639" t="str">
            <v>LB</v>
          </cell>
          <cell r="S639" t="str">
            <v>U&amp;A</v>
          </cell>
          <cell r="T639" t="str">
            <v>AUT-OTR</v>
          </cell>
          <cell r="U639" t="str">
            <v>ACEITE</v>
          </cell>
          <cell r="V639" t="str">
            <v>Casa por Casa</v>
          </cell>
          <cell r="W639" t="str">
            <v>Papel</v>
          </cell>
          <cell r="X639" t="str">
            <v>DF</v>
          </cell>
          <cell r="AB639"/>
          <cell r="AD639">
            <v>200</v>
          </cell>
          <cell r="AH639">
            <v>200</v>
          </cell>
          <cell r="AM639">
            <v>39443</v>
          </cell>
          <cell r="AO639">
            <v>39129</v>
          </cell>
          <cell r="AQ639">
            <v>89000</v>
          </cell>
          <cell r="AU639">
            <v>0.5</v>
          </cell>
        </row>
        <row r="640">
          <cell r="A640">
            <v>636</v>
          </cell>
          <cell r="D640" t="str">
            <v>F</v>
          </cell>
          <cell r="E640">
            <v>10618</v>
          </cell>
          <cell r="F640" t="str">
            <v>Prop</v>
          </cell>
          <cell r="G640">
            <v>7</v>
          </cell>
          <cell r="H640">
            <v>39085</v>
          </cell>
          <cell r="J640">
            <v>39099</v>
          </cell>
          <cell r="K640" t="str">
            <v>FRIO</v>
          </cell>
          <cell r="L640" t="str">
            <v>0004</v>
          </cell>
          <cell r="M640" t="str">
            <v>BURGER KING MEXICANA, S.A. DE</v>
          </cell>
          <cell r="N640" t="str">
            <v>Verónica Fernández Franyuti</v>
          </cell>
          <cell r="Q640" t="str">
            <v>LE</v>
          </cell>
          <cell r="S640" t="str">
            <v>U&amp;A</v>
          </cell>
          <cell r="T640" t="str">
            <v>CON-ALI</v>
          </cell>
          <cell r="U640" t="str">
            <v>COMIDA RAPIDA</v>
          </cell>
          <cell r="V640" t="str">
            <v>Pre -Reclutamiento</v>
          </cell>
          <cell r="W640" t="str">
            <v>Focus groups</v>
          </cell>
          <cell r="X640" t="str">
            <v>DF</v>
          </cell>
          <cell r="AB640"/>
          <cell r="AD640">
            <v>6</v>
          </cell>
          <cell r="AG640">
            <v>6</v>
          </cell>
          <cell r="AH640">
            <v>6</v>
          </cell>
          <cell r="AM640">
            <v>39130</v>
          </cell>
          <cell r="AQ640">
            <v>168000</v>
          </cell>
          <cell r="AZ640" t="str">
            <v>Cancelado por otro proveedor con base en COSTOS y en que la propuesta no satisfacía del todo las expectativas del cliente</v>
          </cell>
        </row>
        <row r="641">
          <cell r="A641">
            <v>637</v>
          </cell>
          <cell r="D641" t="str">
            <v>F</v>
          </cell>
          <cell r="E641">
            <v>10619</v>
          </cell>
          <cell r="F641" t="str">
            <v>Proy</v>
          </cell>
          <cell r="G641">
            <v>6</v>
          </cell>
          <cell r="H641">
            <v>39087</v>
          </cell>
          <cell r="I641">
            <v>39092</v>
          </cell>
          <cell r="J641">
            <v>39106</v>
          </cell>
          <cell r="K641" t="str">
            <v>PROHIBIDO PASAR</v>
          </cell>
          <cell r="L641" t="str">
            <v>0012</v>
          </cell>
          <cell r="M641" t="str">
            <v xml:space="preserve"> PROCTER &amp; GAMBLE</v>
          </cell>
          <cell r="N641" t="str">
            <v>MIGUEL ANGEL MADURO</v>
          </cell>
          <cell r="O641" t="str">
            <v>MX070217</v>
          </cell>
          <cell r="P641" t="str">
            <v>Interactive Webpage Qualification</v>
          </cell>
          <cell r="Q641" t="str">
            <v>LM</v>
          </cell>
          <cell r="R641" t="str">
            <v>NA</v>
          </cell>
          <cell r="S641" t="str">
            <v>CONCEPT</v>
          </cell>
          <cell r="T641" t="str">
            <v>CON-CUI</v>
          </cell>
          <cell r="U641" t="str">
            <v>RAZORS</v>
          </cell>
          <cell r="V641" t="str">
            <v>Pre -Reclutamiento</v>
          </cell>
          <cell r="W641" t="str">
            <v>Focus groups</v>
          </cell>
          <cell r="X641" t="str">
            <v>DF</v>
          </cell>
          <cell r="Y641">
            <v>120</v>
          </cell>
          <cell r="AB641">
            <v>120</v>
          </cell>
          <cell r="AD641">
            <v>4</v>
          </cell>
          <cell r="AG641">
            <v>4</v>
          </cell>
          <cell r="AH641">
            <v>4</v>
          </cell>
          <cell r="AL641">
            <v>4</v>
          </cell>
          <cell r="AM641">
            <v>39107</v>
          </cell>
          <cell r="AN641">
            <v>39107</v>
          </cell>
          <cell r="AO641">
            <v>39113</v>
          </cell>
          <cell r="AP641">
            <v>39113</v>
          </cell>
          <cell r="AQ641">
            <v>85500</v>
          </cell>
          <cell r="AU641">
            <v>1</v>
          </cell>
        </row>
        <row r="642">
          <cell r="A642">
            <v>638</v>
          </cell>
          <cell r="D642" t="str">
            <v>T</v>
          </cell>
          <cell r="E642">
            <v>10620</v>
          </cell>
          <cell r="F642" t="str">
            <v>Prop</v>
          </cell>
          <cell r="G642">
            <v>7</v>
          </cell>
          <cell r="H642">
            <v>39090</v>
          </cell>
          <cell r="K642" t="str">
            <v>Zest Clone</v>
          </cell>
          <cell r="L642" t="str">
            <v>0012</v>
          </cell>
          <cell r="M642" t="str">
            <v xml:space="preserve"> PROCTER &amp; GAMBLE</v>
          </cell>
          <cell r="N642" t="str">
            <v>CÉSAR X. SÁNCHEZ</v>
          </cell>
          <cell r="O642" t="str">
            <v>MX06D502</v>
          </cell>
          <cell r="P642" t="str">
            <v>Zest Clone: LA Zest Manzanilla Sniff Test</v>
          </cell>
          <cell r="Q642" t="str">
            <v>MJO</v>
          </cell>
          <cell r="R642" t="str">
            <v>TBD</v>
          </cell>
          <cell r="S642" t="str">
            <v>Concept</v>
          </cell>
          <cell r="T642" t="str">
            <v>CON-CUI</v>
          </cell>
          <cell r="U642" t="str">
            <v>Jabon de tocador</v>
          </cell>
          <cell r="V642" t="str">
            <v>Casa por Casa</v>
          </cell>
          <cell r="W642" t="str">
            <v>Papel</v>
          </cell>
          <cell r="X642" t="str">
            <v>DF</v>
          </cell>
          <cell r="AB642"/>
        </row>
        <row r="643">
          <cell r="A643">
            <v>639</v>
          </cell>
          <cell r="D643" t="str">
            <v>A</v>
          </cell>
          <cell r="E643">
            <v>10621</v>
          </cell>
          <cell r="F643" t="str">
            <v>Proy</v>
          </cell>
          <cell r="G643">
            <v>6</v>
          </cell>
          <cell r="H643">
            <v>39090</v>
          </cell>
          <cell r="I643">
            <v>39091</v>
          </cell>
          <cell r="J643">
            <v>39097</v>
          </cell>
          <cell r="K643" t="str">
            <v>MULTICATEGORY 07-1ER PERIODO</v>
          </cell>
          <cell r="L643" t="str">
            <v>0012</v>
          </cell>
          <cell r="M643" t="str">
            <v xml:space="preserve"> PROCTER &amp; GAMBLE</v>
          </cell>
          <cell r="N643" t="str">
            <v>Fabiola Cuesta</v>
          </cell>
          <cell r="Q643" t="str">
            <v>PG</v>
          </cell>
          <cell r="R643" t="str">
            <v>HR</v>
          </cell>
          <cell r="S643" t="str">
            <v>AUDIPROM</v>
          </cell>
          <cell r="T643" t="str">
            <v>CON-CUI</v>
          </cell>
          <cell r="U643" t="str">
            <v>VARIOS</v>
          </cell>
          <cell r="W643" t="str">
            <v>Papel</v>
          </cell>
          <cell r="X643" t="str">
            <v>DF,MTY.GDL,PUEB</v>
          </cell>
          <cell r="AB643"/>
          <cell r="AG643">
            <v>1300</v>
          </cell>
          <cell r="AH643">
            <v>1196</v>
          </cell>
          <cell r="AI643">
            <v>104</v>
          </cell>
          <cell r="AM643">
            <v>39278</v>
          </cell>
          <cell r="AN643">
            <v>39278</v>
          </cell>
          <cell r="AO643">
            <v>39280</v>
          </cell>
          <cell r="AP643">
            <v>39280</v>
          </cell>
          <cell r="AQ643">
            <v>218192</v>
          </cell>
        </row>
        <row r="644">
          <cell r="A644">
            <v>640</v>
          </cell>
          <cell r="B644">
            <v>1</v>
          </cell>
          <cell r="D644" t="str">
            <v>D</v>
          </cell>
          <cell r="E644">
            <v>10622</v>
          </cell>
          <cell r="F644" t="str">
            <v>Proy</v>
          </cell>
          <cell r="G644">
            <v>6</v>
          </cell>
          <cell r="H644">
            <v>39092</v>
          </cell>
          <cell r="I644">
            <v>39120</v>
          </cell>
          <cell r="J644">
            <v>39142</v>
          </cell>
          <cell r="K644" t="str">
            <v>PHOENIX</v>
          </cell>
          <cell r="L644" t="str">
            <v>0035</v>
          </cell>
          <cell r="M644" t="str">
            <v>TNS NFO</v>
          </cell>
          <cell r="N644" t="str">
            <v>Jeff Cummins</v>
          </cell>
          <cell r="P644" t="str">
            <v>NA</v>
          </cell>
          <cell r="Q644" t="str">
            <v>LM</v>
          </cell>
          <cell r="R644" t="str">
            <v>TBD</v>
          </cell>
          <cell r="S644" t="str">
            <v>C/I SCREENING</v>
          </cell>
          <cell r="T644" t="str">
            <v>CON-ORA</v>
          </cell>
          <cell r="U644" t="str">
            <v>VARIOS</v>
          </cell>
          <cell r="V644" t="str">
            <v>Casa por Casa</v>
          </cell>
          <cell r="W644" t="str">
            <v>Papel</v>
          </cell>
          <cell r="X644" t="str">
            <v>DF</v>
          </cell>
          <cell r="AB644"/>
          <cell r="AD644">
            <v>3475</v>
          </cell>
          <cell r="AG644">
            <v>3575</v>
          </cell>
          <cell r="AM644">
            <v>39248</v>
          </cell>
          <cell r="AN644">
            <v>39263</v>
          </cell>
          <cell r="AO644">
            <v>39262</v>
          </cell>
          <cell r="AP644">
            <v>39269</v>
          </cell>
        </row>
        <row r="645">
          <cell r="A645">
            <v>641</v>
          </cell>
          <cell r="D645" t="str">
            <v>C</v>
          </cell>
          <cell r="E645">
            <v>10623</v>
          </cell>
          <cell r="F645" t="str">
            <v>Proy</v>
          </cell>
          <cell r="G645">
            <v>6</v>
          </cell>
          <cell r="H645">
            <v>39094</v>
          </cell>
          <cell r="I645">
            <v>39097</v>
          </cell>
          <cell r="J645">
            <v>39101</v>
          </cell>
          <cell r="K645" t="str">
            <v>PET PANTENIZATE</v>
          </cell>
          <cell r="L645" t="str">
            <v>0012</v>
          </cell>
          <cell r="M645" t="str">
            <v xml:space="preserve"> PROCTER &amp; GAMBLE</v>
          </cell>
          <cell r="N645" t="str">
            <v>AMERICA FEIJOO</v>
          </cell>
          <cell r="O645" t="str">
            <v xml:space="preserve"> MX070465</v>
          </cell>
          <cell r="P645" t="str">
            <v>Pantenizate Promotion Effectiveness Test</v>
          </cell>
          <cell r="Q645" t="str">
            <v>LE</v>
          </cell>
          <cell r="R645" t="str">
            <v>MGP</v>
          </cell>
          <cell r="S645" t="str">
            <v>PET</v>
          </cell>
          <cell r="T645" t="str">
            <v>CON-CUI</v>
          </cell>
          <cell r="U645" t="str">
            <v>PET - Shampoo Pantene</v>
          </cell>
          <cell r="V645" t="str">
            <v>Intercept</v>
          </cell>
          <cell r="W645" t="str">
            <v>Papel</v>
          </cell>
          <cell r="X645" t="str">
            <v>DF</v>
          </cell>
          <cell r="AB645"/>
          <cell r="AD645">
            <v>690</v>
          </cell>
          <cell r="AE645">
            <v>250</v>
          </cell>
          <cell r="AG645">
            <v>940</v>
          </cell>
          <cell r="AH645">
            <v>940</v>
          </cell>
          <cell r="AM645">
            <v>39190</v>
          </cell>
          <cell r="AN645">
            <v>39190</v>
          </cell>
          <cell r="AO645">
            <v>39211</v>
          </cell>
          <cell r="AP645">
            <v>39211</v>
          </cell>
          <cell r="AQ645">
            <v>193400</v>
          </cell>
          <cell r="AU645">
            <v>1</v>
          </cell>
        </row>
        <row r="646">
          <cell r="A646">
            <v>642</v>
          </cell>
          <cell r="D646" t="str">
            <v>A</v>
          </cell>
          <cell r="E646">
            <v>10624</v>
          </cell>
          <cell r="F646" t="str">
            <v>Proy</v>
          </cell>
          <cell r="G646">
            <v>6</v>
          </cell>
          <cell r="H646">
            <v>39091</v>
          </cell>
          <cell r="I646">
            <v>39092</v>
          </cell>
          <cell r="J646">
            <v>39094</v>
          </cell>
          <cell r="K646" t="str">
            <v>HAIR CARE (1ER PERIODO)</v>
          </cell>
          <cell r="L646" t="str">
            <v>0012</v>
          </cell>
          <cell r="M646" t="str">
            <v xml:space="preserve"> PROCTER &amp; GAMBLE</v>
          </cell>
          <cell r="N646" t="str">
            <v>Marina Cervantes</v>
          </cell>
          <cell r="Q646" t="str">
            <v>PG</v>
          </cell>
          <cell r="R646" t="str">
            <v>HR</v>
          </cell>
          <cell r="S646" t="str">
            <v>AUDIPROM</v>
          </cell>
          <cell r="T646" t="str">
            <v>CON-CUI</v>
          </cell>
          <cell r="U646" t="str">
            <v>Shampoo</v>
          </cell>
          <cell r="W646" t="str">
            <v>Papel</v>
          </cell>
          <cell r="X646" t="str">
            <v>DF,MTY,GDL,PUEB,MER, CUL,TOTT,QUER,VER</v>
          </cell>
          <cell r="AB646"/>
          <cell r="AG646">
            <v>600</v>
          </cell>
          <cell r="AH646">
            <v>504</v>
          </cell>
          <cell r="AI646">
            <v>96</v>
          </cell>
          <cell r="AM646">
            <v>39263</v>
          </cell>
          <cell r="AN646">
            <v>39263</v>
          </cell>
          <cell r="AO646">
            <v>39267</v>
          </cell>
          <cell r="AP646">
            <v>39267</v>
          </cell>
          <cell r="AQ646">
            <v>206259</v>
          </cell>
        </row>
        <row r="647">
          <cell r="A647">
            <v>643</v>
          </cell>
          <cell r="D647" t="str">
            <v>A</v>
          </cell>
          <cell r="E647">
            <v>10625</v>
          </cell>
          <cell r="F647" t="str">
            <v>Proy</v>
          </cell>
          <cell r="G647">
            <v>7</v>
          </cell>
          <cell r="H647">
            <v>39092</v>
          </cell>
          <cell r="I647">
            <v>39126</v>
          </cell>
          <cell r="J647">
            <v>39135</v>
          </cell>
          <cell r="K647" t="str">
            <v>SELL OR SAMPLE ACE CITRON II</v>
          </cell>
          <cell r="L647" t="str">
            <v>0012</v>
          </cell>
          <cell r="M647" t="str">
            <v xml:space="preserve"> PROCTER &amp; GAMBLE</v>
          </cell>
          <cell r="N647" t="str">
            <v>Gustavo González</v>
          </cell>
          <cell r="Q647" t="str">
            <v>PG</v>
          </cell>
          <cell r="S647" t="str">
            <v>AUDIPROM</v>
          </cell>
          <cell r="T647" t="str">
            <v>CON-CUI</v>
          </cell>
          <cell r="U647" t="str">
            <v>DETERgente</v>
          </cell>
          <cell r="W647" t="str">
            <v>Papel</v>
          </cell>
          <cell r="X647" t="str">
            <v>DF,MTY,GDL,PUE</v>
          </cell>
          <cell r="AB647"/>
          <cell r="AG647">
            <v>324</v>
          </cell>
          <cell r="AM647">
            <v>39172</v>
          </cell>
          <cell r="AN647">
            <v>39172</v>
          </cell>
          <cell r="AO647">
            <v>39203</v>
          </cell>
          <cell r="AP647">
            <v>39203</v>
          </cell>
          <cell r="AQ647">
            <v>57858</v>
          </cell>
        </row>
        <row r="648">
          <cell r="A648">
            <v>644</v>
          </cell>
          <cell r="D648" t="str">
            <v>F</v>
          </cell>
          <cell r="E648">
            <v>10626</v>
          </cell>
          <cell r="F648" t="str">
            <v>Proy</v>
          </cell>
          <cell r="G648">
            <v>6</v>
          </cell>
          <cell r="H648">
            <v>39093</v>
          </cell>
          <cell r="I648">
            <v>39101</v>
          </cell>
          <cell r="J648">
            <v>39104</v>
          </cell>
          <cell r="K648" t="str">
            <v>FGI'S BATTERIES &amp; BLADES</v>
          </cell>
          <cell r="L648" t="str">
            <v>0012</v>
          </cell>
          <cell r="M648" t="str">
            <v xml:space="preserve"> PROCTER &amp; GAMBLE</v>
          </cell>
          <cell r="N648" t="str">
            <v>ALBERTO ZAMORA</v>
          </cell>
          <cell r="O648" t="str">
            <v>MX070443</v>
          </cell>
          <cell r="P648" t="str">
            <v>F5 Duracell and Mach 3 Concepts Qualitative Pre-qualification</v>
          </cell>
          <cell r="Q648" t="str">
            <v>LE</v>
          </cell>
          <cell r="R648" t="str">
            <v>LP</v>
          </cell>
          <cell r="S648" t="str">
            <v>PCT</v>
          </cell>
          <cell r="U648" t="str">
            <v>PILAS Duracell</v>
          </cell>
          <cell r="V648" t="str">
            <v>Pre -Reclutamiento</v>
          </cell>
          <cell r="W648" t="str">
            <v>Focus groups</v>
          </cell>
          <cell r="X648" t="str">
            <v>DF</v>
          </cell>
          <cell r="AB648"/>
          <cell r="AD648">
            <v>4</v>
          </cell>
          <cell r="AG648">
            <v>4</v>
          </cell>
          <cell r="AH648">
            <v>4</v>
          </cell>
          <cell r="AL648">
            <v>4</v>
          </cell>
          <cell r="AM648">
            <v>39105</v>
          </cell>
          <cell r="AN648">
            <v>39105</v>
          </cell>
          <cell r="AO648">
            <v>39106</v>
          </cell>
          <cell r="AP648">
            <v>39105</v>
          </cell>
          <cell r="AQ648">
            <v>99500</v>
          </cell>
          <cell r="AU648">
            <v>1</v>
          </cell>
        </row>
        <row r="649">
          <cell r="A649">
            <v>645</v>
          </cell>
          <cell r="D649" t="str">
            <v>F</v>
          </cell>
          <cell r="E649">
            <v>10627</v>
          </cell>
          <cell r="F649" t="str">
            <v>Prop</v>
          </cell>
          <cell r="G649">
            <v>7</v>
          </cell>
          <cell r="H649">
            <v>39093</v>
          </cell>
          <cell r="J649">
            <v>39100</v>
          </cell>
          <cell r="K649" t="str">
            <v>G-SYSTEM USERS</v>
          </cell>
          <cell r="L649" t="str">
            <v>0012</v>
          </cell>
          <cell r="M649" t="str">
            <v xml:space="preserve"> PROCTER &amp; GAMBLE</v>
          </cell>
          <cell r="N649" t="str">
            <v>ALBERTO ZAMORA</v>
          </cell>
          <cell r="O649" t="str">
            <v>TBD</v>
          </cell>
          <cell r="P649" t="str">
            <v>TBD</v>
          </cell>
          <cell r="Q649" t="str">
            <v>LE</v>
          </cell>
          <cell r="R649" t="str">
            <v>LP</v>
          </cell>
          <cell r="S649" t="str">
            <v>PCT</v>
          </cell>
          <cell r="U649" t="str">
            <v>Rastrillos</v>
          </cell>
          <cell r="V649" t="str">
            <v>Pre -Reclutamiento</v>
          </cell>
          <cell r="W649" t="str">
            <v>Focus groups</v>
          </cell>
          <cell r="X649" t="str">
            <v>DF</v>
          </cell>
          <cell r="AB649"/>
          <cell r="AD649">
            <v>2</v>
          </cell>
          <cell r="AG649">
            <v>2</v>
          </cell>
          <cell r="AH649">
            <v>2</v>
          </cell>
          <cell r="AM649">
            <v>39101</v>
          </cell>
          <cell r="AZ649" t="str">
            <v>SE UNIÓ al estudio anterior por efectos de facturación 10626</v>
          </cell>
        </row>
        <row r="650">
          <cell r="A650">
            <v>646</v>
          </cell>
          <cell r="B650">
            <v>1</v>
          </cell>
          <cell r="D650" t="str">
            <v>C</v>
          </cell>
          <cell r="E650">
            <v>10628</v>
          </cell>
          <cell r="F650" t="str">
            <v>Prop</v>
          </cell>
          <cell r="G650">
            <v>7</v>
          </cell>
          <cell r="H650">
            <v>39093</v>
          </cell>
          <cell r="K650" t="str">
            <v>DARWIN 2</v>
          </cell>
          <cell r="L650" t="str">
            <v>0012</v>
          </cell>
          <cell r="M650" t="str">
            <v xml:space="preserve"> PROCTER &amp; GAMBLE</v>
          </cell>
          <cell r="N650" t="str">
            <v>Claudia Acosta</v>
          </cell>
          <cell r="O650" t="str">
            <v>AR06D007</v>
          </cell>
          <cell r="P650" t="str">
            <v>Magistral Hypoalergenic</v>
          </cell>
          <cell r="Q650" t="str">
            <v>LM</v>
          </cell>
          <cell r="R650" t="str">
            <v>TBD</v>
          </cell>
          <cell r="S650" t="str">
            <v>CONCEPT</v>
          </cell>
          <cell r="T650" t="str">
            <v>CON-HOG</v>
          </cell>
          <cell r="U650" t="str">
            <v>LAVATRASTES</v>
          </cell>
          <cell r="V650" t="str">
            <v>Casa por Casa</v>
          </cell>
          <cell r="W650" t="str">
            <v>Papel</v>
          </cell>
          <cell r="X650" t="str">
            <v>BUENOS AIRES</v>
          </cell>
          <cell r="Y650">
            <v>4</v>
          </cell>
          <cell r="Z650">
            <v>60</v>
          </cell>
          <cell r="AA650">
            <v>30</v>
          </cell>
          <cell r="AB650">
            <v>33</v>
          </cell>
          <cell r="AD650">
            <v>600</v>
          </cell>
          <cell r="AK650">
            <v>600</v>
          </cell>
          <cell r="AM650">
            <v>39100</v>
          </cell>
          <cell r="AS650">
            <v>17350</v>
          </cell>
          <cell r="AT650">
            <v>4500</v>
          </cell>
        </row>
        <row r="651">
          <cell r="A651">
            <v>647</v>
          </cell>
          <cell r="D651" t="str">
            <v>F</v>
          </cell>
          <cell r="E651">
            <v>10629</v>
          </cell>
          <cell r="F651" t="str">
            <v>Proy</v>
          </cell>
          <cell r="G651">
            <v>6</v>
          </cell>
          <cell r="H651">
            <v>39093</v>
          </cell>
          <cell r="K651" t="str">
            <v>BUS</v>
          </cell>
          <cell r="L651" t="str">
            <v>0012</v>
          </cell>
          <cell r="M651" t="str">
            <v xml:space="preserve"> PROCTER &amp; GAMBLE</v>
          </cell>
          <cell r="N651" t="str">
            <v>ERANDY MACÍAS RIVEROLL</v>
          </cell>
          <cell r="O651" t="str">
            <v xml:space="preserve">MX070450 </v>
          </cell>
          <cell r="P651" t="str">
            <v>Always "Solo para Chavas" Bus Consumer Immersion</v>
          </cell>
          <cell r="Q651" t="str">
            <v>LB</v>
          </cell>
          <cell r="S651" t="str">
            <v>CONCEPT</v>
          </cell>
          <cell r="T651" t="str">
            <v>CON-FEM</v>
          </cell>
          <cell r="U651" t="str">
            <v>TOALLAS</v>
          </cell>
          <cell r="V651" t="str">
            <v>Pre -Reclutamiento</v>
          </cell>
          <cell r="W651" t="str">
            <v>Focus groups</v>
          </cell>
          <cell r="X651" t="str">
            <v>DF</v>
          </cell>
          <cell r="AB651"/>
          <cell r="AD651">
            <v>8</v>
          </cell>
          <cell r="AG651">
            <v>8</v>
          </cell>
          <cell r="AM651">
            <v>39128</v>
          </cell>
          <cell r="AQ651">
            <v>130000</v>
          </cell>
          <cell r="AU651">
            <v>0.5</v>
          </cell>
        </row>
        <row r="652">
          <cell r="A652">
            <v>648</v>
          </cell>
          <cell r="B652">
            <v>1</v>
          </cell>
          <cell r="D652" t="str">
            <v>F</v>
          </cell>
          <cell r="E652">
            <v>10630</v>
          </cell>
          <cell r="F652" t="str">
            <v>Prop</v>
          </cell>
          <cell r="G652">
            <v>1</v>
          </cell>
          <cell r="H652">
            <v>39093</v>
          </cell>
          <cell r="K652" t="str">
            <v>IVORY</v>
          </cell>
          <cell r="L652" t="str">
            <v>0012</v>
          </cell>
          <cell r="M652" t="str">
            <v xml:space="preserve"> PROCTER &amp; GAMBLE</v>
          </cell>
          <cell r="N652" t="str">
            <v>JESSICA STEFANSKI</v>
          </cell>
          <cell r="O652" t="str">
            <v>US070151</v>
          </cell>
          <cell r="P652" t="str">
            <v>US WHO foundational research</v>
          </cell>
          <cell r="Q652" t="str">
            <v>LM</v>
          </cell>
          <cell r="R652" t="str">
            <v>TBD</v>
          </cell>
          <cell r="S652" t="str">
            <v>SEGMENTA</v>
          </cell>
          <cell r="T652" t="str">
            <v>CON-CUI</v>
          </cell>
          <cell r="U652" t="str">
            <v>ORAL CARE</v>
          </cell>
          <cell r="V652" t="str">
            <v>Pre -Reclutamiento</v>
          </cell>
          <cell r="W652" t="str">
            <v>In home visits</v>
          </cell>
          <cell r="X652" t="str">
            <v>DF</v>
          </cell>
          <cell r="AB652"/>
          <cell r="AD652">
            <v>12</v>
          </cell>
          <cell r="AG652">
            <v>12</v>
          </cell>
          <cell r="AH652">
            <v>12</v>
          </cell>
          <cell r="AM652">
            <v>39146</v>
          </cell>
        </row>
        <row r="653">
          <cell r="A653">
            <v>649</v>
          </cell>
          <cell r="D653" t="str">
            <v>C</v>
          </cell>
          <cell r="E653">
            <v>10631</v>
          </cell>
          <cell r="F653" t="str">
            <v>Prop</v>
          </cell>
          <cell r="G653">
            <v>1</v>
          </cell>
          <cell r="H653">
            <v>39094</v>
          </cell>
          <cell r="K653" t="str">
            <v>POP</v>
          </cell>
          <cell r="L653" t="str">
            <v>0008</v>
          </cell>
          <cell r="M653" t="str">
            <v>CASTROL DE MEXICO, S.A. DE C.</v>
          </cell>
          <cell r="N653" t="str">
            <v>GABRIELA VÁSQUEZ</v>
          </cell>
          <cell r="Q653" t="str">
            <v>LB</v>
          </cell>
          <cell r="AB653"/>
        </row>
        <row r="654">
          <cell r="A654">
            <v>650</v>
          </cell>
          <cell r="B654">
            <v>1</v>
          </cell>
          <cell r="D654" t="str">
            <v>F</v>
          </cell>
          <cell r="E654">
            <v>10632</v>
          </cell>
          <cell r="F654" t="str">
            <v>Prop</v>
          </cell>
          <cell r="G654">
            <v>1</v>
          </cell>
          <cell r="H654">
            <v>39098</v>
          </cell>
          <cell r="K654" t="str">
            <v>TRENDS</v>
          </cell>
          <cell r="L654" t="str">
            <v>0012</v>
          </cell>
          <cell r="M654" t="str">
            <v xml:space="preserve"> PROCTER &amp; GAMBLE</v>
          </cell>
          <cell r="N654" t="str">
            <v>DANIELLA LOZADA</v>
          </cell>
          <cell r="O654" t="str">
            <v>LA</v>
          </cell>
          <cell r="Q654" t="str">
            <v>LM</v>
          </cell>
          <cell r="S654" t="str">
            <v>SEGMENTA</v>
          </cell>
          <cell r="T654" t="str">
            <v>CON-FEM</v>
          </cell>
          <cell r="U654" t="str">
            <v>TOALLAS</v>
          </cell>
          <cell r="V654" t="str">
            <v>Casa por Casa</v>
          </cell>
          <cell r="X654" t="str">
            <v>MX, BR Y VZ</v>
          </cell>
          <cell r="AB654"/>
        </row>
        <row r="655">
          <cell r="A655">
            <v>651</v>
          </cell>
          <cell r="D655" t="str">
            <v>T</v>
          </cell>
          <cell r="E655">
            <v>10633</v>
          </cell>
          <cell r="F655" t="str">
            <v>Proy</v>
          </cell>
          <cell r="G655">
            <v>7</v>
          </cell>
          <cell r="J655">
            <v>39098</v>
          </cell>
          <cell r="K655" t="str">
            <v>Call Back True Match</v>
          </cell>
          <cell r="L655" t="str">
            <v>0130</v>
          </cell>
          <cell r="M655" t="str">
            <v>L'Oréal</v>
          </cell>
          <cell r="V655" t="str">
            <v>Casa por Casa</v>
          </cell>
          <cell r="X655" t="str">
            <v>DF, GDL, MTY</v>
          </cell>
          <cell r="AB655"/>
          <cell r="AG655">
            <v>360</v>
          </cell>
          <cell r="AH655">
            <v>360</v>
          </cell>
        </row>
        <row r="656">
          <cell r="A656">
            <v>652</v>
          </cell>
          <cell r="D656" t="str">
            <v>T</v>
          </cell>
          <cell r="E656">
            <v>10634</v>
          </cell>
          <cell r="F656" t="str">
            <v>Prop</v>
          </cell>
          <cell r="G656">
            <v>7</v>
          </cell>
          <cell r="H656">
            <v>39097</v>
          </cell>
          <cell r="J656">
            <v>39104</v>
          </cell>
          <cell r="K656" t="str">
            <v>ZEN</v>
          </cell>
          <cell r="L656" t="str">
            <v>0012</v>
          </cell>
          <cell r="M656" t="str">
            <v xml:space="preserve"> PROCTER &amp; GAMBLE</v>
          </cell>
          <cell r="N656" t="str">
            <v>HILMER SILVA</v>
          </cell>
          <cell r="O656" t="str">
            <v>06CLT007MX</v>
          </cell>
          <cell r="P656" t="str">
            <v>NATURE EXPRESSIONS FLAVOR SCREENING</v>
          </cell>
          <cell r="Q656" t="str">
            <v>IP</v>
          </cell>
          <cell r="S656" t="str">
            <v>PRODUCT</v>
          </cell>
          <cell r="T656" t="str">
            <v>CON-ORA</v>
          </cell>
          <cell r="U656" t="str">
            <v>PASTA DE DIENTES</v>
          </cell>
          <cell r="V656" t="str">
            <v>Intercept</v>
          </cell>
          <cell r="X656" t="str">
            <v>DF</v>
          </cell>
          <cell r="Y656">
            <v>6</v>
          </cell>
          <cell r="Z656">
            <v>90</v>
          </cell>
          <cell r="AB656">
            <v>43.5</v>
          </cell>
          <cell r="AD656">
            <v>360</v>
          </cell>
          <cell r="AG656">
            <v>360</v>
          </cell>
          <cell r="AH656">
            <v>360</v>
          </cell>
          <cell r="AM656">
            <v>39113</v>
          </cell>
        </row>
        <row r="657">
          <cell r="A657">
            <v>653</v>
          </cell>
          <cell r="D657" t="str">
            <v>F</v>
          </cell>
          <cell r="E657">
            <v>10635</v>
          </cell>
          <cell r="F657" t="str">
            <v>Proy</v>
          </cell>
          <cell r="G657">
            <v>6</v>
          </cell>
          <cell r="H657">
            <v>39097</v>
          </cell>
          <cell r="I657">
            <v>39098</v>
          </cell>
          <cell r="K657" t="str">
            <v>SEMIFINAL</v>
          </cell>
          <cell r="L657" t="str">
            <v>0012</v>
          </cell>
          <cell r="M657" t="str">
            <v xml:space="preserve"> PROCTER &amp; GAMBLE</v>
          </cell>
          <cell r="N657" t="str">
            <v>CARLA OLEA</v>
          </cell>
          <cell r="O657" t="str">
            <v xml:space="preserve">MX070636 </v>
          </cell>
          <cell r="P657" t="str">
            <v>HC Capitancy - Mty Test - validation.</v>
          </cell>
          <cell r="Q657" t="str">
            <v>LB</v>
          </cell>
          <cell r="S657" t="str">
            <v>CONCEPT</v>
          </cell>
          <cell r="T657" t="str">
            <v>CON-CUI</v>
          </cell>
          <cell r="U657" t="str">
            <v>SHAMPOO</v>
          </cell>
          <cell r="V657" t="str">
            <v>Pre -Reclutamiento</v>
          </cell>
          <cell r="X657" t="str">
            <v>MTY</v>
          </cell>
          <cell r="AB657"/>
          <cell r="AD657">
            <v>5</v>
          </cell>
          <cell r="AG657">
            <v>5</v>
          </cell>
          <cell r="AH657">
            <v>5</v>
          </cell>
          <cell r="AM657">
            <v>39106</v>
          </cell>
          <cell r="AQ657">
            <v>131500</v>
          </cell>
          <cell r="AX657" t="str">
            <v>SI</v>
          </cell>
        </row>
        <row r="658">
          <cell r="A658">
            <v>654</v>
          </cell>
          <cell r="D658" t="str">
            <v>T</v>
          </cell>
          <cell r="E658">
            <v>10636</v>
          </cell>
          <cell r="F658" t="str">
            <v>Prop</v>
          </cell>
          <cell r="H658">
            <v>39097</v>
          </cell>
          <cell r="K658" t="str">
            <v>DIEZ</v>
          </cell>
          <cell r="L658" t="str">
            <v>0012</v>
          </cell>
          <cell r="M658" t="str">
            <v xml:space="preserve"> PROCTER &amp; GAMBLE</v>
          </cell>
          <cell r="N658" t="str">
            <v>YOLANDA DEL VALLE</v>
          </cell>
          <cell r="P658" t="str">
            <v xml:space="preserve">CONCEPT </v>
          </cell>
          <cell r="Q658" t="str">
            <v>LB</v>
          </cell>
          <cell r="AB658"/>
        </row>
        <row r="659">
          <cell r="A659">
            <v>655</v>
          </cell>
          <cell r="D659" t="str">
            <v>D</v>
          </cell>
          <cell r="E659">
            <v>10637</v>
          </cell>
          <cell r="F659" t="str">
            <v>Prop</v>
          </cell>
          <cell r="G659">
            <v>7</v>
          </cell>
          <cell r="H659">
            <v>39098</v>
          </cell>
          <cell r="J659">
            <v>39111</v>
          </cell>
          <cell r="K659" t="str">
            <v>4 PANELES QUESOS</v>
          </cell>
          <cell r="L659" t="str">
            <v>0080</v>
          </cell>
          <cell r="M659" t="str">
            <v>KRAFT FOODS MEXICO</v>
          </cell>
          <cell r="N659" t="str">
            <v>LETICIA CHÁRRAGA</v>
          </cell>
          <cell r="Q659" t="str">
            <v>IP</v>
          </cell>
          <cell r="S659" t="str">
            <v>PRODUCT</v>
          </cell>
          <cell r="T659" t="str">
            <v>CON-ALI</v>
          </cell>
          <cell r="U659" t="str">
            <v>QUESO</v>
          </cell>
          <cell r="V659" t="str">
            <v>Pre -Reclutamiento</v>
          </cell>
          <cell r="W659" t="str">
            <v>Papel</v>
          </cell>
          <cell r="X659" t="str">
            <v>DF</v>
          </cell>
          <cell r="Y659">
            <v>4</v>
          </cell>
          <cell r="Z659">
            <v>55</v>
          </cell>
          <cell r="AB659">
            <v>26.916666666666668</v>
          </cell>
          <cell r="AD659">
            <v>60</v>
          </cell>
          <cell r="AE659">
            <v>60</v>
          </cell>
          <cell r="AF659">
            <v>30</v>
          </cell>
          <cell r="AG659">
            <v>210</v>
          </cell>
          <cell r="AH659">
            <v>210</v>
          </cell>
        </row>
        <row r="660">
          <cell r="A660">
            <v>656</v>
          </cell>
          <cell r="D660" t="str">
            <v>A</v>
          </cell>
          <cell r="E660">
            <v>10638</v>
          </cell>
          <cell r="F660" t="str">
            <v>Prop</v>
          </cell>
          <cell r="H660">
            <v>39098</v>
          </cell>
          <cell r="J660">
            <v>39128</v>
          </cell>
          <cell r="K660" t="str">
            <v>PANTENIZANTE EN WM</v>
          </cell>
          <cell r="L660" t="str">
            <v>0012</v>
          </cell>
          <cell r="M660" t="str">
            <v xml:space="preserve"> PROCTER &amp; GAMBLE</v>
          </cell>
          <cell r="N660" t="str">
            <v>PAOLA MAINERO</v>
          </cell>
          <cell r="Q660" t="str">
            <v>PG</v>
          </cell>
          <cell r="S660" t="str">
            <v>AUDIPROM</v>
          </cell>
          <cell r="T660" t="str">
            <v>CON-CUI</v>
          </cell>
          <cell r="U660" t="str">
            <v>SHAMPOO</v>
          </cell>
          <cell r="W660" t="str">
            <v>Papel</v>
          </cell>
          <cell r="X660" t="str">
            <v>DF,MTY,GDL,CUL,CHIH,TOL,LEON</v>
          </cell>
          <cell r="AB660"/>
          <cell r="AG660">
            <v>150</v>
          </cell>
          <cell r="AH660">
            <v>102</v>
          </cell>
          <cell r="AI660">
            <v>48</v>
          </cell>
          <cell r="AM660">
            <v>39143</v>
          </cell>
          <cell r="AO660">
            <v>39147</v>
          </cell>
          <cell r="AQ660">
            <v>25575</v>
          </cell>
        </row>
        <row r="661">
          <cell r="A661">
            <v>657</v>
          </cell>
          <cell r="B661">
            <v>1</v>
          </cell>
          <cell r="D661" t="str">
            <v>C</v>
          </cell>
          <cell r="E661">
            <v>10639</v>
          </cell>
          <cell r="F661" t="str">
            <v>Proy</v>
          </cell>
          <cell r="G661">
            <v>7</v>
          </cell>
          <cell r="H661">
            <v>39100</v>
          </cell>
          <cell r="I661">
            <v>39128</v>
          </cell>
          <cell r="J661">
            <v>39163</v>
          </cell>
          <cell r="K661" t="str">
            <v>GOTELLI</v>
          </cell>
          <cell r="L661" t="str">
            <v>0012</v>
          </cell>
          <cell r="M661" t="str">
            <v xml:space="preserve"> PROCTER &amp; GAMBLE</v>
          </cell>
          <cell r="N661" t="str">
            <v>ANA MARIA GOTELLI</v>
          </cell>
          <cell r="P661" t="str">
            <v>CONCEPT</v>
          </cell>
          <cell r="Q661" t="str">
            <v>LM</v>
          </cell>
          <cell r="R661" t="str">
            <v>AB</v>
          </cell>
          <cell r="S661" t="str">
            <v>CONCEPT</v>
          </cell>
          <cell r="T661" t="str">
            <v>CON-OTR</v>
          </cell>
          <cell r="U661" t="str">
            <v>BATERIAS</v>
          </cell>
          <cell r="V661" t="str">
            <v>Casa por Casa</v>
          </cell>
          <cell r="W661" t="str">
            <v>Papel</v>
          </cell>
          <cell r="X661" t="str">
            <v>DF</v>
          </cell>
          <cell r="Y661">
            <v>4</v>
          </cell>
          <cell r="Z661">
            <v>60</v>
          </cell>
          <cell r="AA661">
            <v>30</v>
          </cell>
          <cell r="AB661">
            <v>33</v>
          </cell>
          <cell r="AD661">
            <v>900</v>
          </cell>
        </row>
        <row r="662">
          <cell r="A662">
            <v>658</v>
          </cell>
          <cell r="B662">
            <v>1</v>
          </cell>
          <cell r="D662" t="str">
            <v>C</v>
          </cell>
          <cell r="E662">
            <v>10640</v>
          </cell>
          <cell r="F662" t="str">
            <v>Prop</v>
          </cell>
          <cell r="G662">
            <v>1</v>
          </cell>
          <cell r="H662">
            <v>39100</v>
          </cell>
          <cell r="K662" t="str">
            <v>PARRA</v>
          </cell>
          <cell r="L662" t="str">
            <v>0012</v>
          </cell>
          <cell r="M662" t="str">
            <v xml:space="preserve"> PROCTER &amp; GAMBLE</v>
          </cell>
          <cell r="N662" t="str">
            <v>Erminia Parra</v>
          </cell>
          <cell r="P662" t="str">
            <v>C&amp;U</v>
          </cell>
          <cell r="Q662" t="str">
            <v>LM</v>
          </cell>
          <cell r="T662" t="str">
            <v>CON-HOG</v>
          </cell>
          <cell r="U662" t="str">
            <v>LAVATRASTES</v>
          </cell>
          <cell r="AB662"/>
        </row>
        <row r="663">
          <cell r="A663">
            <v>659</v>
          </cell>
          <cell r="D663" t="str">
            <v>A</v>
          </cell>
          <cell r="E663">
            <v>10641</v>
          </cell>
          <cell r="F663" t="str">
            <v>Prop</v>
          </cell>
          <cell r="H663">
            <v>39099</v>
          </cell>
          <cell r="J663">
            <v>39161</v>
          </cell>
          <cell r="K663" t="str">
            <v>SAMPLING PANTENE</v>
          </cell>
          <cell r="L663" t="str">
            <v>0012</v>
          </cell>
          <cell r="M663" t="str">
            <v xml:space="preserve"> PROCTER &amp; GAMBLE</v>
          </cell>
          <cell r="N663" t="str">
            <v>LUZ MARIA SUAREZ</v>
          </cell>
          <cell r="Q663" t="str">
            <v>PG</v>
          </cell>
          <cell r="S663" t="str">
            <v>AUDIPROM</v>
          </cell>
          <cell r="T663" t="str">
            <v>CON-CUI</v>
          </cell>
          <cell r="U663" t="str">
            <v>Shampoo</v>
          </cell>
          <cell r="W663" t="str">
            <v>Papel</v>
          </cell>
          <cell r="X663" t="str">
            <v>DF,GDL,MTY,PUE,VER,LEON,SLP,MOR,TOL,QUER,CUL,PACH</v>
          </cell>
          <cell r="AB663"/>
          <cell r="AG663">
            <v>160</v>
          </cell>
          <cell r="AH663">
            <v>102</v>
          </cell>
          <cell r="AI663">
            <v>48</v>
          </cell>
          <cell r="AM663">
            <v>39166</v>
          </cell>
          <cell r="AO663">
            <v>39168</v>
          </cell>
          <cell r="AQ663">
            <v>32735</v>
          </cell>
        </row>
        <row r="664">
          <cell r="A664">
            <v>660</v>
          </cell>
          <cell r="D664" t="str">
            <v>T</v>
          </cell>
          <cell r="E664">
            <v>10642</v>
          </cell>
          <cell r="F664" t="str">
            <v>Prop</v>
          </cell>
          <cell r="H664">
            <v>39099</v>
          </cell>
          <cell r="J664">
            <v>39161</v>
          </cell>
          <cell r="K664" t="str">
            <v>PRE-POST PANTENE</v>
          </cell>
          <cell r="L664" t="str">
            <v>0012</v>
          </cell>
          <cell r="M664" t="str">
            <v xml:space="preserve"> PROCTER &amp; GAMBLE</v>
          </cell>
          <cell r="N664" t="str">
            <v>LUZ MARIA SUAREZ</v>
          </cell>
          <cell r="Q664" t="str">
            <v>PG</v>
          </cell>
          <cell r="S664" t="str">
            <v>CONVERSION MODEL</v>
          </cell>
          <cell r="T664" t="str">
            <v>CON-CUI</v>
          </cell>
          <cell r="U664" t="str">
            <v>Shampoo</v>
          </cell>
          <cell r="V664" t="str">
            <v>Intercept</v>
          </cell>
          <cell r="W664" t="str">
            <v>Papel</v>
          </cell>
          <cell r="X664" t="str">
            <v>DF,MTY,GDL</v>
          </cell>
          <cell r="AB664"/>
          <cell r="AG664">
            <v>1600</v>
          </cell>
          <cell r="AH664">
            <v>1600</v>
          </cell>
          <cell r="AM664">
            <v>39217</v>
          </cell>
          <cell r="AQ664">
            <v>174350</v>
          </cell>
        </row>
        <row r="665">
          <cell r="A665">
            <v>661</v>
          </cell>
          <cell r="B665">
            <v>1</v>
          </cell>
          <cell r="D665" t="str">
            <v>C</v>
          </cell>
          <cell r="E665">
            <v>10643</v>
          </cell>
          <cell r="F665" t="str">
            <v>Proy</v>
          </cell>
          <cell r="G665">
            <v>6</v>
          </cell>
          <cell r="H665">
            <v>39100</v>
          </cell>
          <cell r="I665">
            <v>39128</v>
          </cell>
          <cell r="J665">
            <v>39136</v>
          </cell>
          <cell r="K665" t="str">
            <v>WET</v>
          </cell>
          <cell r="L665" t="str">
            <v>0012</v>
          </cell>
          <cell r="M665" t="str">
            <v xml:space="preserve"> PROCTER &amp; GAMBLE</v>
          </cell>
          <cell r="N665" t="str">
            <v>ANA MARIA GOTELLI</v>
          </cell>
          <cell r="O665" t="str">
            <v>LA071283</v>
          </cell>
          <cell r="P665" t="str">
            <v>WET</v>
          </cell>
          <cell r="Q665" t="str">
            <v>LM</v>
          </cell>
          <cell r="R665" t="str">
            <v>AB</v>
          </cell>
          <cell r="S665" t="str">
            <v>CONCEPT</v>
          </cell>
          <cell r="T665" t="str">
            <v>CON-CUI</v>
          </cell>
          <cell r="U665" t="str">
            <v>Rastrillos</v>
          </cell>
          <cell r="V665" t="str">
            <v>CASA POR CASA</v>
          </cell>
          <cell r="W665" t="str">
            <v>Papel</v>
          </cell>
          <cell r="X665" t="str">
            <v>MX, BR Y AR</v>
          </cell>
          <cell r="Y665">
            <v>4</v>
          </cell>
          <cell r="Z665">
            <v>80</v>
          </cell>
          <cell r="AA665">
            <v>50</v>
          </cell>
          <cell r="AB665">
            <v>44</v>
          </cell>
          <cell r="AD665">
            <v>750</v>
          </cell>
          <cell r="AG665">
            <v>750</v>
          </cell>
          <cell r="AH665">
            <v>750</v>
          </cell>
          <cell r="AK665">
            <v>2000</v>
          </cell>
          <cell r="AM665">
            <v>39185</v>
          </cell>
          <cell r="AN665">
            <v>39206</v>
          </cell>
          <cell r="AO665">
            <v>39233</v>
          </cell>
          <cell r="AP665">
            <v>39231</v>
          </cell>
          <cell r="AQ665">
            <v>221100</v>
          </cell>
          <cell r="AR665">
            <v>37655</v>
          </cell>
          <cell r="AS665">
            <v>27650</v>
          </cell>
          <cell r="AT665">
            <v>16500</v>
          </cell>
          <cell r="AU665">
            <v>1</v>
          </cell>
        </row>
        <row r="666">
          <cell r="A666">
            <v>662</v>
          </cell>
          <cell r="B666">
            <v>1</v>
          </cell>
          <cell r="D666" t="str">
            <v>D</v>
          </cell>
          <cell r="E666">
            <v>10644</v>
          </cell>
          <cell r="F666" t="str">
            <v>Proy</v>
          </cell>
          <cell r="G666">
            <v>6</v>
          </cell>
          <cell r="H666">
            <v>39100</v>
          </cell>
          <cell r="I666">
            <v>39114</v>
          </cell>
          <cell r="J666">
            <v>39127</v>
          </cell>
          <cell r="K666" t="str">
            <v>FUN</v>
          </cell>
          <cell r="L666" t="str">
            <v>0012</v>
          </cell>
          <cell r="M666" t="str">
            <v xml:space="preserve"> PROCTER &amp; GAMBLE</v>
          </cell>
          <cell r="N666" t="str">
            <v>Dewayne Ray</v>
          </cell>
          <cell r="O666" t="str">
            <v>NA</v>
          </cell>
          <cell r="P666" t="str">
            <v>PEPTO FUN ICS</v>
          </cell>
          <cell r="Q666" t="str">
            <v>LM</v>
          </cell>
          <cell r="R666" t="str">
            <v>AB</v>
          </cell>
          <cell r="S666" t="str">
            <v>CONCEPT</v>
          </cell>
          <cell r="T666" t="str">
            <v>CON-MED</v>
          </cell>
          <cell r="U666" t="str">
            <v>ESTOMACAL</v>
          </cell>
          <cell r="V666" t="str">
            <v>Casa por Casa</v>
          </cell>
          <cell r="W666" t="str">
            <v>Papel</v>
          </cell>
          <cell r="X666" t="str">
            <v>DF</v>
          </cell>
          <cell r="Y666">
            <v>4</v>
          </cell>
          <cell r="Z666">
            <v>80</v>
          </cell>
          <cell r="AA666">
            <v>60</v>
          </cell>
          <cell r="AB666">
            <v>45.333333333333336</v>
          </cell>
          <cell r="AD666">
            <v>320</v>
          </cell>
          <cell r="AG666">
            <v>320</v>
          </cell>
          <cell r="AH666">
            <v>320</v>
          </cell>
          <cell r="AM666">
            <v>39139</v>
          </cell>
          <cell r="AO666">
            <v>39150</v>
          </cell>
          <cell r="AP666">
            <v>39150</v>
          </cell>
          <cell r="AR666">
            <v>9341</v>
          </cell>
          <cell r="AU666">
            <v>1</v>
          </cell>
        </row>
        <row r="667">
          <cell r="A667">
            <v>663</v>
          </cell>
          <cell r="D667" t="str">
            <v>C</v>
          </cell>
          <cell r="E667">
            <v>10645</v>
          </cell>
          <cell r="F667" t="str">
            <v>Prop</v>
          </cell>
          <cell r="H667">
            <v>39099</v>
          </cell>
          <cell r="K667" t="str">
            <v>Prueba de concepto para Producto anticonceptivo</v>
          </cell>
          <cell r="L667" t="str">
            <v>0081</v>
          </cell>
          <cell r="M667" t="str">
            <v>TNS TIME</v>
          </cell>
          <cell r="N667" t="str">
            <v>Marco Zunino</v>
          </cell>
          <cell r="Q667" t="str">
            <v>LP</v>
          </cell>
          <cell r="S667" t="str">
            <v>CONCEPT</v>
          </cell>
          <cell r="U667" t="str">
            <v>anticonceptivos</v>
          </cell>
          <cell r="W667" t="str">
            <v>Focus groups</v>
          </cell>
          <cell r="X667" t="str">
            <v>df</v>
          </cell>
          <cell r="AB667"/>
          <cell r="AQ667">
            <v>184500</v>
          </cell>
          <cell r="AR667">
            <v>16470</v>
          </cell>
        </row>
        <row r="668">
          <cell r="A668">
            <v>664</v>
          </cell>
          <cell r="D668" t="str">
            <v>T</v>
          </cell>
          <cell r="E668">
            <v>10646</v>
          </cell>
          <cell r="F668" t="str">
            <v>Prop</v>
          </cell>
          <cell r="G668">
            <v>7</v>
          </cell>
          <cell r="H668">
            <v>39100</v>
          </cell>
          <cell r="K668" t="str">
            <v>FAMILY ESSENTIAL</v>
          </cell>
          <cell r="L668" t="str">
            <v>0012</v>
          </cell>
          <cell r="M668" t="str">
            <v xml:space="preserve"> PROCTER &amp; GAMBLE</v>
          </cell>
          <cell r="N668" t="str">
            <v>JOSE ANDEREZ</v>
          </cell>
          <cell r="O668" t="str">
            <v>07SPBT001MX</v>
          </cell>
          <cell r="P668" t="str">
            <v>FAMILY ESSENTIAL SPBT</v>
          </cell>
          <cell r="Q668" t="str">
            <v>IP</v>
          </cell>
          <cell r="S668" t="str">
            <v>PRODUCT</v>
          </cell>
          <cell r="T668" t="str">
            <v>CON-ORA</v>
          </cell>
          <cell r="U668" t="str">
            <v>PASTA DE DIENTES</v>
          </cell>
          <cell r="V668" t="str">
            <v>casa por casa</v>
          </cell>
          <cell r="W668" t="str">
            <v>Papel</v>
          </cell>
          <cell r="X668" t="str">
            <v>DF</v>
          </cell>
          <cell r="Y668">
            <v>4</v>
          </cell>
          <cell r="Z668">
            <v>90</v>
          </cell>
          <cell r="AA668">
            <v>30</v>
          </cell>
          <cell r="AB668">
            <v>45.5</v>
          </cell>
          <cell r="AD668">
            <v>2197</v>
          </cell>
          <cell r="AE668">
            <v>1980</v>
          </cell>
          <cell r="AG668">
            <v>4177</v>
          </cell>
          <cell r="AH668">
            <v>4177</v>
          </cell>
        </row>
        <row r="669">
          <cell r="A669">
            <v>665</v>
          </cell>
          <cell r="D669" t="str">
            <v>F</v>
          </cell>
          <cell r="E669">
            <v>10647</v>
          </cell>
          <cell r="F669" t="str">
            <v>Proy</v>
          </cell>
          <cell r="G669">
            <v>6</v>
          </cell>
          <cell r="H669">
            <v>39100</v>
          </cell>
          <cell r="I669">
            <v>39112</v>
          </cell>
          <cell r="J669">
            <v>39114</v>
          </cell>
          <cell r="K669" t="str">
            <v>Golden House DF -III</v>
          </cell>
          <cell r="L669" t="str">
            <v>0012</v>
          </cell>
          <cell r="M669" t="str">
            <v xml:space="preserve"> PROCTER &amp; GAMBLE</v>
          </cell>
          <cell r="N669" t="str">
            <v>AMERICA FEIJOO</v>
          </cell>
          <cell r="O669" t="str">
            <v>MX070685</v>
          </cell>
          <cell r="P669" t="str">
            <v>Golden House</v>
          </cell>
          <cell r="Q669" t="str">
            <v>LE</v>
          </cell>
          <cell r="R669" t="str">
            <v>LP</v>
          </cell>
          <cell r="T669" t="str">
            <v>MUL-MUL</v>
          </cell>
          <cell r="U669" t="str">
            <v>REVISTA A TU LADO</v>
          </cell>
          <cell r="W669" t="str">
            <v>Focus groups</v>
          </cell>
          <cell r="X669" t="str">
            <v>DF</v>
          </cell>
          <cell r="AB669"/>
          <cell r="AD669">
            <v>3</v>
          </cell>
          <cell r="AE669">
            <v>3</v>
          </cell>
          <cell r="AG669">
            <v>3</v>
          </cell>
          <cell r="AH669">
            <v>3</v>
          </cell>
          <cell r="AL669">
            <v>3</v>
          </cell>
          <cell r="AM669">
            <v>39114</v>
          </cell>
          <cell r="AN669">
            <v>39114</v>
          </cell>
          <cell r="AO669">
            <v>39115</v>
          </cell>
          <cell r="AP669">
            <v>39115</v>
          </cell>
          <cell r="AQ669">
            <v>79500</v>
          </cell>
          <cell r="AU669">
            <v>1</v>
          </cell>
        </row>
        <row r="670">
          <cell r="A670">
            <v>666</v>
          </cell>
          <cell r="D670" t="str">
            <v>A</v>
          </cell>
          <cell r="E670">
            <v>10648</v>
          </cell>
          <cell r="F670" t="str">
            <v>Proy</v>
          </cell>
          <cell r="G670">
            <v>6</v>
          </cell>
          <cell r="H670">
            <v>39099</v>
          </cell>
          <cell r="I670">
            <v>39100</v>
          </cell>
          <cell r="J670">
            <v>39104</v>
          </cell>
          <cell r="K670" t="str">
            <v>CAJERAS</v>
          </cell>
          <cell r="L670" t="str">
            <v>0012</v>
          </cell>
          <cell r="M670" t="str">
            <v xml:space="preserve"> PROCTER &amp; GAMBLE</v>
          </cell>
          <cell r="N670" t="str">
            <v>Lisbeth Entiquez</v>
          </cell>
          <cell r="Q670" t="str">
            <v>PG</v>
          </cell>
          <cell r="S670" t="str">
            <v>AUDIPROM</v>
          </cell>
          <cell r="T670" t="str">
            <v>CON-HOG</v>
          </cell>
          <cell r="U670" t="str">
            <v>DETERGENTE</v>
          </cell>
          <cell r="W670" t="str">
            <v>Papel</v>
          </cell>
          <cell r="X670" t="str">
            <v>DF</v>
          </cell>
          <cell r="AB670"/>
          <cell r="AG670">
            <v>66</v>
          </cell>
          <cell r="AH670">
            <v>66</v>
          </cell>
          <cell r="AM670">
            <v>39117</v>
          </cell>
          <cell r="AN670">
            <v>39117</v>
          </cell>
          <cell r="AO670">
            <v>39119</v>
          </cell>
          <cell r="AP670">
            <v>39119</v>
          </cell>
          <cell r="AQ670">
            <v>21000</v>
          </cell>
        </row>
        <row r="671">
          <cell r="A671">
            <v>667</v>
          </cell>
          <cell r="D671" t="str">
            <v>A</v>
          </cell>
          <cell r="E671">
            <v>10649</v>
          </cell>
          <cell r="F671" t="str">
            <v>Proy</v>
          </cell>
          <cell r="G671">
            <v>6</v>
          </cell>
          <cell r="H671">
            <v>39100</v>
          </cell>
          <cell r="I671">
            <v>39105</v>
          </cell>
          <cell r="J671">
            <v>39111</v>
          </cell>
          <cell r="K671" t="str">
            <v>PERT-FECTO</v>
          </cell>
          <cell r="L671" t="str">
            <v>0012</v>
          </cell>
          <cell r="M671" t="str">
            <v xml:space="preserve"> PROCTER &amp; GAMBLE</v>
          </cell>
          <cell r="N671" t="str">
            <v>Jose Miguel Hernandez</v>
          </cell>
          <cell r="Q671" t="str">
            <v>PG</v>
          </cell>
          <cell r="R671" t="str">
            <v>JC</v>
          </cell>
          <cell r="S671" t="str">
            <v>AUDIPROM</v>
          </cell>
          <cell r="T671" t="str">
            <v>CON-CUI</v>
          </cell>
          <cell r="U671" t="str">
            <v>SHAMPOO</v>
          </cell>
          <cell r="W671" t="str">
            <v>Papel</v>
          </cell>
          <cell r="X671" t="str">
            <v>DF,GDL,LEONAGS,MOR</v>
          </cell>
          <cell r="AB671"/>
          <cell r="AG671">
            <v>30</v>
          </cell>
          <cell r="AH671">
            <v>15</v>
          </cell>
          <cell r="AI671">
            <v>15</v>
          </cell>
          <cell r="AM671">
            <v>39145</v>
          </cell>
          <cell r="AN671">
            <v>39145</v>
          </cell>
          <cell r="AO671">
            <v>39147</v>
          </cell>
          <cell r="AP671">
            <v>39147</v>
          </cell>
          <cell r="AQ671">
            <v>50234</v>
          </cell>
        </row>
        <row r="672">
          <cell r="A672">
            <v>668</v>
          </cell>
          <cell r="D672" t="str">
            <v>C</v>
          </cell>
          <cell r="E672">
            <v>10650</v>
          </cell>
          <cell r="F672" t="str">
            <v>Proy</v>
          </cell>
          <cell r="G672">
            <v>6</v>
          </cell>
          <cell r="H672">
            <v>39100</v>
          </cell>
          <cell r="I672">
            <v>39108</v>
          </cell>
          <cell r="J672">
            <v>39114</v>
          </cell>
          <cell r="K672" t="str">
            <v>SUEÑOS DURACELL</v>
          </cell>
          <cell r="L672" t="str">
            <v>0012</v>
          </cell>
          <cell r="M672" t="str">
            <v xml:space="preserve"> PROCTER &amp; GAMBLE</v>
          </cell>
          <cell r="N672" t="str">
            <v>ALBERTO ZAMORA</v>
          </cell>
          <cell r="O672" t="str">
            <v>MX070617</v>
          </cell>
          <cell r="P672" t="str">
            <v>Duracell X-mas Season Promotion Effectiveness Test</v>
          </cell>
          <cell r="Q672" t="str">
            <v>LE</v>
          </cell>
          <cell r="R672" t="str">
            <v>AB</v>
          </cell>
          <cell r="S672" t="str">
            <v>PET</v>
          </cell>
          <cell r="T672" t="str">
            <v>CON-OTR</v>
          </cell>
          <cell r="U672" t="str">
            <v>PILAS Duracell</v>
          </cell>
          <cell r="V672" t="str">
            <v>Intercept</v>
          </cell>
          <cell r="W672" t="str">
            <v>CATI / In2Form</v>
          </cell>
          <cell r="X672" t="str">
            <v>DF</v>
          </cell>
          <cell r="AB672"/>
          <cell r="AD672">
            <v>400</v>
          </cell>
          <cell r="AG672">
            <v>400</v>
          </cell>
          <cell r="AH672">
            <v>400</v>
          </cell>
          <cell r="AM672">
            <v>39127</v>
          </cell>
          <cell r="AN672">
            <v>39127</v>
          </cell>
          <cell r="AO672">
            <v>39140</v>
          </cell>
          <cell r="AP672">
            <v>39139</v>
          </cell>
          <cell r="AQ672">
            <v>132000</v>
          </cell>
          <cell r="AU672">
            <v>1</v>
          </cell>
        </row>
        <row r="673">
          <cell r="A673">
            <v>669</v>
          </cell>
          <cell r="D673" t="str">
            <v>C</v>
          </cell>
          <cell r="E673">
            <v>10651</v>
          </cell>
          <cell r="F673" t="str">
            <v>Proy</v>
          </cell>
          <cell r="G673">
            <v>6</v>
          </cell>
          <cell r="H673">
            <v>39100</v>
          </cell>
          <cell r="I673">
            <v>39111</v>
          </cell>
          <cell r="J673">
            <v>39115</v>
          </cell>
          <cell r="K673" t="str">
            <v>PET ROPATON</v>
          </cell>
          <cell r="L673" t="str">
            <v>0012</v>
          </cell>
          <cell r="M673" t="str">
            <v xml:space="preserve"> PROCTER &amp; GAMBLE</v>
          </cell>
          <cell r="N673" t="str">
            <v>AMERICA FEIJOO</v>
          </cell>
          <cell r="O673" t="str">
            <v>MX070685</v>
          </cell>
          <cell r="P673" t="str">
            <v>Ariel Ropaton Promotion Effectiveness Test</v>
          </cell>
          <cell r="Q673" t="str">
            <v>LE</v>
          </cell>
          <cell r="R673" t="str">
            <v>AV</v>
          </cell>
          <cell r="S673" t="str">
            <v>PET</v>
          </cell>
          <cell r="T673" t="str">
            <v>CON-HOG</v>
          </cell>
          <cell r="U673" t="str">
            <v>Ariel</v>
          </cell>
          <cell r="V673" t="str">
            <v>Intercept</v>
          </cell>
          <cell r="W673" t="str">
            <v>CATI / In2Form</v>
          </cell>
          <cell r="X673" t="str">
            <v>DF</v>
          </cell>
          <cell r="AB673"/>
          <cell r="AD673">
            <v>715</v>
          </cell>
          <cell r="AE673">
            <v>315</v>
          </cell>
          <cell r="AG673">
            <v>1030</v>
          </cell>
          <cell r="AH673">
            <v>1030</v>
          </cell>
          <cell r="AM673">
            <v>39200</v>
          </cell>
          <cell r="AN673">
            <v>39198</v>
          </cell>
          <cell r="AO673">
            <v>39220</v>
          </cell>
          <cell r="AP673">
            <v>39220</v>
          </cell>
          <cell r="AQ673">
            <v>233000</v>
          </cell>
          <cell r="AU673">
            <v>1</v>
          </cell>
        </row>
        <row r="674">
          <cell r="A674">
            <v>670</v>
          </cell>
          <cell r="D674" t="str">
            <v>T</v>
          </cell>
          <cell r="E674">
            <v>10652</v>
          </cell>
          <cell r="F674" t="str">
            <v>Prop</v>
          </cell>
          <cell r="G674">
            <v>7</v>
          </cell>
          <cell r="H674">
            <v>39100</v>
          </cell>
          <cell r="J674">
            <v>39111</v>
          </cell>
          <cell r="K674" t="str">
            <v>INITIATIVE TRACKING</v>
          </cell>
          <cell r="L674" t="str">
            <v>0012</v>
          </cell>
          <cell r="M674" t="str">
            <v xml:space="preserve"> PROCTER &amp; GAMBLE</v>
          </cell>
          <cell r="N674" t="str">
            <v>GUSTAVO CORREA</v>
          </cell>
          <cell r="P674" t="str">
            <v>INITIATIVE TRACKING U&amp;A WAVE 111 &amp; IV</v>
          </cell>
          <cell r="Q674" t="str">
            <v>IP</v>
          </cell>
          <cell r="S674" t="str">
            <v>U&amp;A</v>
          </cell>
          <cell r="T674" t="str">
            <v>CON-CUI</v>
          </cell>
          <cell r="U674" t="str">
            <v>JABON</v>
          </cell>
          <cell r="V674" t="str">
            <v>Casa por Casa</v>
          </cell>
          <cell r="W674" t="str">
            <v>Papel</v>
          </cell>
          <cell r="X674" t="str">
            <v>DF</v>
          </cell>
          <cell r="Y674">
            <v>2</v>
          </cell>
          <cell r="Z674">
            <v>80</v>
          </cell>
          <cell r="AB674">
            <v>35.333333333333336</v>
          </cell>
          <cell r="AD674">
            <v>300</v>
          </cell>
          <cell r="AE674">
            <v>300</v>
          </cell>
          <cell r="AG674">
            <v>600</v>
          </cell>
          <cell r="AM674">
            <v>39123</v>
          </cell>
          <cell r="AQ674">
            <v>192800</v>
          </cell>
        </row>
        <row r="675">
          <cell r="A675">
            <v>671</v>
          </cell>
          <cell r="E675">
            <v>10653</v>
          </cell>
          <cell r="F675" t="str">
            <v>Prop</v>
          </cell>
          <cell r="G675">
            <v>7</v>
          </cell>
          <cell r="H675">
            <v>39100</v>
          </cell>
          <cell r="K675" t="str">
            <v>SNIFF TEST ENGLISH LEATHER</v>
          </cell>
          <cell r="L675" t="str">
            <v>0131</v>
          </cell>
          <cell r="M675" t="str">
            <v>Jan Bell</v>
          </cell>
          <cell r="N675" t="str">
            <v>François Moisson</v>
          </cell>
          <cell r="Q675" t="str">
            <v>EVAL</v>
          </cell>
          <cell r="R675" t="str">
            <v>HR</v>
          </cell>
          <cell r="S675" t="str">
            <v>PRODUCT</v>
          </cell>
          <cell r="T675" t="str">
            <v>CON-CUI</v>
          </cell>
          <cell r="U675" t="str">
            <v>LOCION</v>
          </cell>
          <cell r="V675" t="str">
            <v>Intercept</v>
          </cell>
          <cell r="W675" t="str">
            <v>Papel</v>
          </cell>
          <cell r="X675" t="str">
            <v>DF</v>
          </cell>
          <cell r="Y675">
            <v>9</v>
          </cell>
          <cell r="AB675">
            <v>9</v>
          </cell>
        </row>
        <row r="676">
          <cell r="A676">
            <v>672</v>
          </cell>
          <cell r="D676" t="str">
            <v>A</v>
          </cell>
          <cell r="E676">
            <v>10654</v>
          </cell>
          <cell r="F676" t="str">
            <v>Proy</v>
          </cell>
          <cell r="G676">
            <v>6</v>
          </cell>
          <cell r="H676">
            <v>39101</v>
          </cell>
          <cell r="I676">
            <v>39112</v>
          </cell>
          <cell r="J676">
            <v>39146</v>
          </cell>
          <cell r="K676" t="str">
            <v>CAPITAN ESCUDO</v>
          </cell>
          <cell r="L676" t="str">
            <v>0012</v>
          </cell>
          <cell r="M676" t="str">
            <v xml:space="preserve"> PROCTER &amp; GAMBLE</v>
          </cell>
          <cell r="N676" t="str">
            <v>Monique Arochi</v>
          </cell>
          <cell r="Q676" t="str">
            <v>PG</v>
          </cell>
          <cell r="R676" t="str">
            <v xml:space="preserve">AB </v>
          </cell>
          <cell r="S676" t="str">
            <v>AUDIPROM</v>
          </cell>
          <cell r="T676" t="str">
            <v>CON-CUI</v>
          </cell>
          <cell r="U676" t="str">
            <v>Jabon de tocador</v>
          </cell>
          <cell r="W676" t="str">
            <v>Papel</v>
          </cell>
          <cell r="X676" t="str">
            <v>DF,MTY,GDL,FORANEAS</v>
          </cell>
          <cell r="AB676"/>
          <cell r="AG676">
            <v>400</v>
          </cell>
          <cell r="AH676">
            <v>102</v>
          </cell>
          <cell r="AI676">
            <v>98</v>
          </cell>
          <cell r="AM676">
            <v>39201</v>
          </cell>
          <cell r="AN676">
            <v>39201</v>
          </cell>
          <cell r="AO676">
            <v>39204</v>
          </cell>
          <cell r="AP676">
            <v>39204</v>
          </cell>
          <cell r="AQ676">
            <v>73473</v>
          </cell>
        </row>
        <row r="677">
          <cell r="A677">
            <v>673</v>
          </cell>
          <cell r="E677">
            <v>10655</v>
          </cell>
          <cell r="F677" t="str">
            <v>Prop</v>
          </cell>
          <cell r="G677">
            <v>7</v>
          </cell>
          <cell r="H677">
            <v>39101</v>
          </cell>
          <cell r="K677" t="str">
            <v>EXPECTATIVAS PROSPECTOS / CLIENTES</v>
          </cell>
          <cell r="L677" t="str">
            <v>0132</v>
          </cell>
          <cell r="M677" t="str">
            <v>Caja Popular Mexicana</v>
          </cell>
          <cell r="N677" t="str">
            <v>Mayra Morales Torres</v>
          </cell>
          <cell r="Q677" t="str">
            <v>EVAL</v>
          </cell>
          <cell r="S677" t="str">
            <v>TRIM</v>
          </cell>
          <cell r="T677" t="str">
            <v>SER-BAN</v>
          </cell>
          <cell r="U677" t="str">
            <v>CAJAS DE AHORRO</v>
          </cell>
          <cell r="V677" t="str">
            <v>Telefonico</v>
          </cell>
          <cell r="W677" t="str">
            <v>CATI / In2Form</v>
          </cell>
          <cell r="X677" t="str">
            <v>DF, GDL, MTY,</v>
          </cell>
          <cell r="Z677">
            <v>50</v>
          </cell>
          <cell r="AB677">
            <v>20.833333333333332</v>
          </cell>
        </row>
        <row r="678">
          <cell r="A678">
            <v>674</v>
          </cell>
          <cell r="E678">
            <v>10656</v>
          </cell>
          <cell r="F678" t="str">
            <v>Prop</v>
          </cell>
          <cell r="G678">
            <v>7</v>
          </cell>
          <cell r="H678">
            <v>39101</v>
          </cell>
          <cell r="K678" t="str">
            <v>SATISFACCION CLIENTES</v>
          </cell>
          <cell r="L678" t="str">
            <v>0132</v>
          </cell>
          <cell r="M678" t="str">
            <v>Caja Popular Mexicana</v>
          </cell>
          <cell r="N678" t="str">
            <v>Mayra Morales Torres</v>
          </cell>
          <cell r="Q678" t="str">
            <v>EVAL</v>
          </cell>
          <cell r="S678" t="str">
            <v>TRIM</v>
          </cell>
          <cell r="T678" t="str">
            <v>SER-BAN</v>
          </cell>
          <cell r="U678" t="str">
            <v>CAJAS DE AHORRO</v>
          </cell>
          <cell r="V678" t="str">
            <v>Telefonico</v>
          </cell>
          <cell r="W678" t="str">
            <v>CATI / In2Form</v>
          </cell>
          <cell r="X678" t="str">
            <v>DF, GDL, MTY,</v>
          </cell>
          <cell r="Z678">
            <v>24</v>
          </cell>
          <cell r="AB678">
            <v>10</v>
          </cell>
        </row>
        <row r="679">
          <cell r="A679">
            <v>675</v>
          </cell>
          <cell r="E679">
            <v>10657</v>
          </cell>
          <cell r="F679" t="str">
            <v>Prop</v>
          </cell>
          <cell r="G679">
            <v>7</v>
          </cell>
          <cell r="H679">
            <v>39101</v>
          </cell>
          <cell r="K679" t="str">
            <v>SATISFACCION ABANDONADORES</v>
          </cell>
          <cell r="L679" t="str">
            <v>0132</v>
          </cell>
          <cell r="M679" t="str">
            <v>Caja Popular Mexicana</v>
          </cell>
          <cell r="N679" t="str">
            <v>Mayra Morales Torres</v>
          </cell>
          <cell r="Q679" t="str">
            <v>EVAL</v>
          </cell>
          <cell r="S679" t="str">
            <v>TRIM</v>
          </cell>
          <cell r="T679" t="str">
            <v>SER-BAN</v>
          </cell>
          <cell r="U679" t="str">
            <v>CAJAS DE AHORRO</v>
          </cell>
          <cell r="V679" t="str">
            <v>Telefonico</v>
          </cell>
          <cell r="W679" t="str">
            <v>CATI / In2Form</v>
          </cell>
          <cell r="X679" t="str">
            <v>DF, GDL, MTY,</v>
          </cell>
          <cell r="Z679">
            <v>24</v>
          </cell>
          <cell r="AB679">
            <v>10</v>
          </cell>
        </row>
        <row r="680">
          <cell r="A680">
            <v>676</v>
          </cell>
          <cell r="D680" t="str">
            <v>C</v>
          </cell>
          <cell r="E680">
            <v>10658</v>
          </cell>
          <cell r="F680" t="str">
            <v>Prop</v>
          </cell>
          <cell r="G680">
            <v>7</v>
          </cell>
          <cell r="H680">
            <v>39104</v>
          </cell>
          <cell r="K680" t="str">
            <v>TRACKING</v>
          </cell>
          <cell r="L680" t="str">
            <v>0091</v>
          </cell>
          <cell r="M680" t="str">
            <v>HEINEKEN</v>
          </cell>
          <cell r="N680" t="str">
            <v>Tonatiuh Alonso</v>
          </cell>
          <cell r="Q680" t="str">
            <v>IP</v>
          </cell>
          <cell r="S680" t="str">
            <v>MARKETWHYS</v>
          </cell>
          <cell r="T680" t="str">
            <v>CON-BEB</v>
          </cell>
          <cell r="U680" t="str">
            <v>CERVEZA</v>
          </cell>
          <cell r="V680" t="str">
            <v>Intercept</v>
          </cell>
          <cell r="W680" t="str">
            <v>Papel</v>
          </cell>
          <cell r="X680" t="str">
            <v>DF Y GDL</v>
          </cell>
          <cell r="Z680">
            <v>70</v>
          </cell>
          <cell r="AB680">
            <v>29.166666666666668</v>
          </cell>
          <cell r="AC680">
            <v>6</v>
          </cell>
          <cell r="AD680">
            <v>400</v>
          </cell>
          <cell r="AE680">
            <v>400</v>
          </cell>
          <cell r="AG680">
            <v>800</v>
          </cell>
          <cell r="AH680">
            <v>800</v>
          </cell>
          <cell r="AQ680">
            <v>213500</v>
          </cell>
        </row>
        <row r="681">
          <cell r="A681">
            <v>677</v>
          </cell>
          <cell r="D681" t="str">
            <v>A</v>
          </cell>
          <cell r="E681">
            <v>10659</v>
          </cell>
          <cell r="F681" t="str">
            <v>Proy</v>
          </cell>
          <cell r="G681">
            <v>6</v>
          </cell>
          <cell r="H681">
            <v>39104</v>
          </cell>
          <cell r="I681">
            <v>39107</v>
          </cell>
          <cell r="J681">
            <v>39142</v>
          </cell>
          <cell r="K681" t="str">
            <v>MOISES 2</v>
          </cell>
          <cell r="L681" t="str">
            <v>0012</v>
          </cell>
          <cell r="M681" t="str">
            <v xml:space="preserve"> PROCTER &amp; GAMBLE</v>
          </cell>
          <cell r="N681" t="str">
            <v>ROSALINDA GOMEZ</v>
          </cell>
          <cell r="Q681" t="str">
            <v>PG</v>
          </cell>
          <cell r="R681" t="str">
            <v>AG</v>
          </cell>
          <cell r="S681" t="str">
            <v>AUDIPROM</v>
          </cell>
          <cell r="T681" t="str">
            <v>CON-HOG</v>
          </cell>
          <cell r="U681" t="str">
            <v>SUAVIZANTE</v>
          </cell>
          <cell r="W681" t="str">
            <v>PAPEL</v>
          </cell>
          <cell r="X681" t="str">
            <v>DF,MTY,CUL,TIJ,HER,VER,TAMP,CHIH</v>
          </cell>
          <cell r="AB681"/>
          <cell r="AG681">
            <v>378</v>
          </cell>
          <cell r="AH681">
            <v>162</v>
          </cell>
          <cell r="AI681">
            <v>216</v>
          </cell>
          <cell r="AM681">
            <v>39201</v>
          </cell>
          <cell r="AN681">
            <v>39201</v>
          </cell>
          <cell r="AO681">
            <v>39204</v>
          </cell>
          <cell r="AP681">
            <v>39204</v>
          </cell>
          <cell r="AQ681">
            <v>46671</v>
          </cell>
        </row>
        <row r="682">
          <cell r="A682">
            <v>678</v>
          </cell>
          <cell r="D682" t="str">
            <v>C</v>
          </cell>
          <cell r="E682">
            <v>10660</v>
          </cell>
          <cell r="F682" t="str">
            <v>Prop</v>
          </cell>
          <cell r="G682">
            <v>7</v>
          </cell>
          <cell r="H682">
            <v>39104</v>
          </cell>
          <cell r="J682">
            <v>39234</v>
          </cell>
          <cell r="K682" t="str">
            <v>AGENTES</v>
          </cell>
          <cell r="L682" t="str">
            <v>0011</v>
          </cell>
          <cell r="M682" t="str">
            <v>GRUPO NACIONAL PROVINCIAL,S.A</v>
          </cell>
          <cell r="N682" t="str">
            <v>ADRIANA SMITH</v>
          </cell>
          <cell r="Q682" t="str">
            <v>IP</v>
          </cell>
          <cell r="S682" t="str">
            <v>TRIM</v>
          </cell>
          <cell r="T682" t="str">
            <v>SER-BAN</v>
          </cell>
          <cell r="U682" t="str">
            <v>SEGUROS</v>
          </cell>
          <cell r="V682" t="str">
            <v>Listado - Base de Datos</v>
          </cell>
          <cell r="W682" t="str">
            <v>Papel</v>
          </cell>
          <cell r="X682" t="str">
            <v>REPUBLICA MEXICANA</v>
          </cell>
          <cell r="Y682">
            <v>4</v>
          </cell>
          <cell r="Z682">
            <v>50</v>
          </cell>
          <cell r="AA682">
            <v>80</v>
          </cell>
          <cell r="AB682">
            <v>35.5</v>
          </cell>
          <cell r="AD682">
            <v>700</v>
          </cell>
          <cell r="AE682">
            <v>700</v>
          </cell>
          <cell r="AG682">
            <v>1400</v>
          </cell>
          <cell r="AQ682">
            <v>1489270</v>
          </cell>
        </row>
        <row r="683">
          <cell r="A683">
            <v>679</v>
          </cell>
          <cell r="D683" t="str">
            <v>C</v>
          </cell>
          <cell r="E683">
            <v>10661</v>
          </cell>
          <cell r="F683" t="str">
            <v>Prop</v>
          </cell>
          <cell r="G683">
            <v>7</v>
          </cell>
          <cell r="H683">
            <v>39104</v>
          </cell>
          <cell r="J683">
            <v>39356</v>
          </cell>
          <cell r="K683" t="str">
            <v>CORREDORES</v>
          </cell>
          <cell r="L683" t="str">
            <v>0011</v>
          </cell>
          <cell r="M683" t="str">
            <v>GRUPO NACIONAL PROVINCIAL,S.A</v>
          </cell>
          <cell r="N683" t="str">
            <v>ADRIANA SMITH</v>
          </cell>
          <cell r="Q683" t="str">
            <v>IP</v>
          </cell>
          <cell r="S683" t="str">
            <v>TRIM</v>
          </cell>
          <cell r="T683" t="str">
            <v>SER-BAN</v>
          </cell>
          <cell r="U683" t="str">
            <v>SEGUROS</v>
          </cell>
          <cell r="V683" t="str">
            <v>Telefonico</v>
          </cell>
          <cell r="W683" t="str">
            <v>CAPI / PDA</v>
          </cell>
          <cell r="X683" t="str">
            <v>REPUBLICA MEXICANA</v>
          </cell>
          <cell r="Y683">
            <v>4</v>
          </cell>
          <cell r="Z683">
            <v>40</v>
          </cell>
          <cell r="AB683">
            <v>20.666666666666668</v>
          </cell>
          <cell r="AD683">
            <v>500</v>
          </cell>
          <cell r="AG683">
            <v>500</v>
          </cell>
          <cell r="AQ683">
            <v>249300</v>
          </cell>
        </row>
        <row r="684">
          <cell r="A684">
            <v>680</v>
          </cell>
          <cell r="D684" t="str">
            <v>C</v>
          </cell>
          <cell r="E684">
            <v>10662</v>
          </cell>
          <cell r="F684" t="str">
            <v>Prop</v>
          </cell>
          <cell r="G684">
            <v>7</v>
          </cell>
          <cell r="H684">
            <v>39104</v>
          </cell>
          <cell r="J684">
            <v>39234</v>
          </cell>
          <cell r="K684" t="str">
            <v>SINIESTRADOS</v>
          </cell>
          <cell r="L684" t="str">
            <v>0011</v>
          </cell>
          <cell r="M684" t="str">
            <v>GRUPO NACIONAL PROVINCIAL,S.A</v>
          </cell>
          <cell r="N684" t="str">
            <v>ADRIANA SMITH</v>
          </cell>
          <cell r="Q684" t="str">
            <v>IP</v>
          </cell>
          <cell r="S684" t="str">
            <v>TRIM</v>
          </cell>
          <cell r="T684" t="str">
            <v>SER-BAN</v>
          </cell>
          <cell r="U684" t="str">
            <v>SEGUROS</v>
          </cell>
          <cell r="V684" t="str">
            <v>Telefonico</v>
          </cell>
          <cell r="W684" t="str">
            <v>CAPI / PDA</v>
          </cell>
          <cell r="X684" t="str">
            <v>REPUBLICA MEXICANA</v>
          </cell>
          <cell r="Y684">
            <v>4</v>
          </cell>
          <cell r="Z684">
            <v>40</v>
          </cell>
          <cell r="AB684">
            <v>20.666666666666668</v>
          </cell>
          <cell r="AD684">
            <v>1600</v>
          </cell>
          <cell r="AE684">
            <v>1600</v>
          </cell>
          <cell r="AG684">
            <v>3200</v>
          </cell>
          <cell r="AQ684">
            <v>610000</v>
          </cell>
        </row>
        <row r="685">
          <cell r="A685">
            <v>681</v>
          </cell>
          <cell r="D685" t="str">
            <v>C</v>
          </cell>
          <cell r="E685">
            <v>10663</v>
          </cell>
          <cell r="F685" t="str">
            <v>Prop</v>
          </cell>
          <cell r="G685">
            <v>7</v>
          </cell>
          <cell r="H685">
            <v>39104</v>
          </cell>
          <cell r="J685">
            <v>39234</v>
          </cell>
          <cell r="K685" t="str">
            <v>NO SINIESTRADOS</v>
          </cell>
          <cell r="L685" t="str">
            <v>0011</v>
          </cell>
          <cell r="M685" t="str">
            <v>GRUPO NACIONAL PROVINCIAL,S.A</v>
          </cell>
          <cell r="N685" t="str">
            <v>ADRIANA SMITH</v>
          </cell>
          <cell r="Q685" t="str">
            <v>IP</v>
          </cell>
          <cell r="S685" t="str">
            <v>TRIM</v>
          </cell>
          <cell r="T685" t="str">
            <v>SER-BAN</v>
          </cell>
          <cell r="U685" t="str">
            <v>SEGUROS</v>
          </cell>
          <cell r="V685" t="str">
            <v>Telefonico</v>
          </cell>
          <cell r="W685" t="str">
            <v>CAPI / PDA</v>
          </cell>
          <cell r="X685" t="str">
            <v>REPUBLICA MEXICANA</v>
          </cell>
          <cell r="Y685">
            <v>4</v>
          </cell>
          <cell r="Z685">
            <v>40</v>
          </cell>
          <cell r="AB685">
            <v>20.666666666666668</v>
          </cell>
          <cell r="AD685">
            <v>1000</v>
          </cell>
          <cell r="AE685">
            <v>1000</v>
          </cell>
          <cell r="AG685">
            <v>2000</v>
          </cell>
          <cell r="AQ685">
            <v>385385</v>
          </cell>
        </row>
        <row r="686">
          <cell r="A686">
            <v>682</v>
          </cell>
          <cell r="D686" t="str">
            <v>C</v>
          </cell>
          <cell r="E686">
            <v>10664</v>
          </cell>
          <cell r="F686" t="str">
            <v>Prop</v>
          </cell>
          <cell r="G686">
            <v>7</v>
          </cell>
          <cell r="H686">
            <v>39104</v>
          </cell>
          <cell r="J686">
            <v>39387</v>
          </cell>
          <cell r="K686" t="str">
            <v>MASIVA Y FIDUCIARIOS</v>
          </cell>
          <cell r="L686" t="str">
            <v>0011</v>
          </cell>
          <cell r="M686" t="str">
            <v>GRUPO NACIONAL PROVINCIAL,S.A</v>
          </cell>
          <cell r="N686" t="str">
            <v>ADRIANA SMITH</v>
          </cell>
          <cell r="Q686" t="str">
            <v>IP</v>
          </cell>
          <cell r="S686" t="str">
            <v>TRIM</v>
          </cell>
          <cell r="T686" t="str">
            <v>SER-BAN</v>
          </cell>
          <cell r="U686" t="str">
            <v>SEGUROS</v>
          </cell>
          <cell r="V686" t="str">
            <v>Telefonico</v>
          </cell>
          <cell r="W686" t="str">
            <v>CAPI / PDA</v>
          </cell>
          <cell r="X686" t="str">
            <v>REPUBLICA MEXICANA</v>
          </cell>
          <cell r="Y686">
            <v>4</v>
          </cell>
          <cell r="Z686">
            <v>40</v>
          </cell>
          <cell r="AB686">
            <v>20.666666666666668</v>
          </cell>
          <cell r="AD686">
            <v>850</v>
          </cell>
          <cell r="AG686">
            <v>850</v>
          </cell>
          <cell r="AQ686">
            <v>176900</v>
          </cell>
        </row>
        <row r="687">
          <cell r="A687">
            <v>683</v>
          </cell>
          <cell r="D687" t="str">
            <v>A</v>
          </cell>
          <cell r="E687">
            <v>10665</v>
          </cell>
          <cell r="F687" t="str">
            <v>Proy</v>
          </cell>
          <cell r="G687">
            <v>6</v>
          </cell>
          <cell r="H687">
            <v>39104</v>
          </cell>
          <cell r="I687">
            <v>39104</v>
          </cell>
          <cell r="J687">
            <v>39107</v>
          </cell>
          <cell r="K687" t="str">
            <v>MERMAID 2</v>
          </cell>
          <cell r="L687" t="str">
            <v>0012</v>
          </cell>
          <cell r="M687" t="str">
            <v xml:space="preserve"> PROCTER &amp; GAMBLE</v>
          </cell>
          <cell r="N687" t="str">
            <v>Marina Cervantes</v>
          </cell>
          <cell r="Q687" t="str">
            <v>PG</v>
          </cell>
          <cell r="R687" t="str">
            <v>AG</v>
          </cell>
          <cell r="S687" t="str">
            <v>AUDIPROM</v>
          </cell>
          <cell r="T687" t="str">
            <v>CON-CUI</v>
          </cell>
          <cell r="U687" t="str">
            <v>SHAMPOO</v>
          </cell>
          <cell r="W687" t="str">
            <v>Papel</v>
          </cell>
          <cell r="X687" t="str">
            <v>DF,MTY,TIJ,HER,JUAR,CUL</v>
          </cell>
          <cell r="AB687"/>
          <cell r="AG687">
            <v>260</v>
          </cell>
          <cell r="AH687">
            <v>120</v>
          </cell>
          <cell r="AI687">
            <v>140</v>
          </cell>
          <cell r="AM687">
            <v>39135</v>
          </cell>
          <cell r="AN687">
            <v>39135</v>
          </cell>
          <cell r="AO687">
            <v>39140</v>
          </cell>
          <cell r="AP687">
            <v>39140</v>
          </cell>
          <cell r="AQ687">
            <v>48045</v>
          </cell>
        </row>
        <row r="688">
          <cell r="A688">
            <v>684</v>
          </cell>
          <cell r="D688" t="str">
            <v>I</v>
          </cell>
          <cell r="E688">
            <v>10666</v>
          </cell>
          <cell r="F688" t="str">
            <v>Proy</v>
          </cell>
          <cell r="G688">
            <v>6</v>
          </cell>
          <cell r="H688">
            <v>39105</v>
          </cell>
          <cell r="I688">
            <v>39107</v>
          </cell>
          <cell r="J688">
            <v>39113</v>
          </cell>
          <cell r="K688" t="str">
            <v>IHV Tequisquiapan</v>
          </cell>
          <cell r="L688" t="str">
            <v>0012</v>
          </cell>
          <cell r="M688" t="str">
            <v xml:space="preserve"> PROCTER &amp; GAMBLE</v>
          </cell>
          <cell r="N688" t="str">
            <v>ROXANA IGLESIAS</v>
          </cell>
          <cell r="O688" t="str">
            <v>MX070580</v>
          </cell>
          <cell r="P688" t="str">
            <v>Minisupers Holistic Understanding - Preliminary Immersion</v>
          </cell>
          <cell r="Q688" t="str">
            <v>AA</v>
          </cell>
          <cell r="T688" t="str">
            <v>MUL-MUL</v>
          </cell>
          <cell r="U688" t="str">
            <v>VARIOS</v>
          </cell>
          <cell r="V688" t="str">
            <v>Pre -Reclutamiento</v>
          </cell>
          <cell r="W688" t="str">
            <v>In home visits</v>
          </cell>
          <cell r="X688" t="str">
            <v>TEQUISQUIAPAN</v>
          </cell>
          <cell r="AB688"/>
          <cell r="AG688">
            <v>7</v>
          </cell>
          <cell r="AI688">
            <v>7</v>
          </cell>
          <cell r="AL688">
            <v>7</v>
          </cell>
          <cell r="AM688">
            <v>39113</v>
          </cell>
          <cell r="AN688">
            <v>39113</v>
          </cell>
          <cell r="AO688">
            <v>39113</v>
          </cell>
          <cell r="AP688">
            <v>39113</v>
          </cell>
          <cell r="AQ688">
            <v>63562</v>
          </cell>
        </row>
        <row r="689">
          <cell r="A689">
            <v>685</v>
          </cell>
          <cell r="D689" t="str">
            <v>F</v>
          </cell>
          <cell r="E689">
            <v>10667</v>
          </cell>
          <cell r="F689" t="str">
            <v>Prop</v>
          </cell>
          <cell r="G689">
            <v>7</v>
          </cell>
          <cell r="H689">
            <v>39105</v>
          </cell>
          <cell r="K689" t="str">
            <v>Global Natural</v>
          </cell>
          <cell r="L689" t="str">
            <v>0012</v>
          </cell>
          <cell r="M689" t="str">
            <v xml:space="preserve"> PROCTER &amp; GAMBLE</v>
          </cell>
          <cell r="N689" t="str">
            <v>HILMER SILVA</v>
          </cell>
          <cell r="O689" t="str">
            <v>071HV001MX</v>
          </cell>
          <cell r="P689" t="str">
            <v>Global Natural's Depth Design</v>
          </cell>
          <cell r="Q689" t="str">
            <v>IP</v>
          </cell>
          <cell r="S689" t="str">
            <v>PRODUCT</v>
          </cell>
          <cell r="T689" t="str">
            <v>CON-ORA</v>
          </cell>
          <cell r="U689" t="str">
            <v>PASTA DE DIENTES</v>
          </cell>
          <cell r="V689" t="str">
            <v>Pre -Reclutamiento</v>
          </cell>
          <cell r="W689" t="str">
            <v>Focus groups</v>
          </cell>
          <cell r="X689" t="str">
            <v>DF</v>
          </cell>
          <cell r="AB689"/>
          <cell r="AQ689">
            <v>257000</v>
          </cell>
        </row>
        <row r="690">
          <cell r="A690">
            <v>686</v>
          </cell>
          <cell r="D690" t="str">
            <v>F</v>
          </cell>
          <cell r="E690">
            <v>10668</v>
          </cell>
          <cell r="F690" t="str">
            <v>Prop</v>
          </cell>
          <cell r="G690">
            <v>7</v>
          </cell>
          <cell r="H690">
            <v>39105</v>
          </cell>
          <cell r="K690" t="str">
            <v>CENTRAL</v>
          </cell>
          <cell r="L690" t="str">
            <v>0012</v>
          </cell>
          <cell r="M690" t="str">
            <v xml:space="preserve"> PROCTER &amp; GAMBLE</v>
          </cell>
          <cell r="N690" t="str">
            <v>MARTINA KURTEN</v>
          </cell>
          <cell r="O690" t="str">
            <v>071O1001MX</v>
          </cell>
          <cell r="P690" t="str">
            <v>Qualitative Central Location Test with 1-on-1's</v>
          </cell>
          <cell r="Q690" t="str">
            <v>IP</v>
          </cell>
          <cell r="S690" t="str">
            <v>PRODUCT</v>
          </cell>
          <cell r="T690" t="str">
            <v>CON-ORA</v>
          </cell>
          <cell r="U690" t="str">
            <v>PASTA DE DIENTES</v>
          </cell>
          <cell r="V690" t="str">
            <v>Pre -Reclutamiento</v>
          </cell>
          <cell r="W690" t="str">
            <v>Entrevistas en profundidad</v>
          </cell>
          <cell r="X690" t="str">
            <v>DF</v>
          </cell>
          <cell r="AB690"/>
          <cell r="AQ690">
            <v>100000</v>
          </cell>
        </row>
        <row r="691">
          <cell r="A691">
            <v>687</v>
          </cell>
          <cell r="D691" t="str">
            <v>T</v>
          </cell>
          <cell r="E691">
            <v>10669</v>
          </cell>
          <cell r="F691" t="str">
            <v>Proy</v>
          </cell>
          <cell r="G691">
            <v>6</v>
          </cell>
          <cell r="H691">
            <v>39106</v>
          </cell>
          <cell r="I691">
            <v>39107</v>
          </cell>
          <cell r="J691">
            <v>39111</v>
          </cell>
          <cell r="K691" t="str">
            <v>SOAC VUELTA 14</v>
          </cell>
          <cell r="L691" t="str">
            <v>0012</v>
          </cell>
          <cell r="M691" t="str">
            <v xml:space="preserve"> PROCTER &amp; GAMBLE</v>
          </cell>
          <cell r="N691" t="str">
            <v>Eneth Arenas</v>
          </cell>
          <cell r="Q691" t="str">
            <v>PG</v>
          </cell>
          <cell r="R691" t="str">
            <v>MGP</v>
          </cell>
          <cell r="S691" t="str">
            <v>PSE</v>
          </cell>
          <cell r="T691" t="str">
            <v>MUL-MUL</v>
          </cell>
          <cell r="U691" t="str">
            <v>VARIOS</v>
          </cell>
          <cell r="V691" t="str">
            <v>Listado - Base de Datos</v>
          </cell>
          <cell r="W691" t="str">
            <v>Papel</v>
          </cell>
          <cell r="X691" t="str">
            <v>DF,MTY,GDL,PUE</v>
          </cell>
          <cell r="AB691"/>
          <cell r="AG691">
            <v>700</v>
          </cell>
          <cell r="AH691">
            <v>620</v>
          </cell>
          <cell r="AI691">
            <v>80</v>
          </cell>
          <cell r="AM691">
            <v>39128</v>
          </cell>
          <cell r="AN691">
            <v>39128</v>
          </cell>
          <cell r="AO691">
            <v>39135</v>
          </cell>
          <cell r="AP691">
            <v>39135</v>
          </cell>
          <cell r="AQ691">
            <v>98042</v>
          </cell>
        </row>
        <row r="692">
          <cell r="A692">
            <v>688</v>
          </cell>
          <cell r="D692" t="str">
            <v>T</v>
          </cell>
          <cell r="E692">
            <v>10670</v>
          </cell>
          <cell r="F692" t="str">
            <v>Prop</v>
          </cell>
          <cell r="H692">
            <v>39106</v>
          </cell>
          <cell r="K692" t="str">
            <v>PAPESAM CUANTI</v>
          </cell>
          <cell r="L692" t="str">
            <v>0012</v>
          </cell>
          <cell r="M692" t="str">
            <v xml:space="preserve"> PROCTER &amp; GAMBLE</v>
          </cell>
          <cell r="N692" t="str">
            <v>YOLANDA DEL VALLE</v>
          </cell>
          <cell r="Q692" t="str">
            <v>LB</v>
          </cell>
          <cell r="AB692"/>
        </row>
        <row r="693">
          <cell r="A693">
            <v>689</v>
          </cell>
          <cell r="D693" t="str">
            <v>F</v>
          </cell>
          <cell r="E693">
            <v>10671</v>
          </cell>
          <cell r="F693" t="str">
            <v>Prop</v>
          </cell>
          <cell r="H693">
            <v>39106</v>
          </cell>
          <cell r="K693" t="str">
            <v>PAPESAM CUALI</v>
          </cell>
          <cell r="L693" t="str">
            <v>0012</v>
          </cell>
          <cell r="M693" t="str">
            <v xml:space="preserve"> PROCTER &amp; GAMBLE</v>
          </cell>
          <cell r="N693" t="str">
            <v>YOLANDA DEL VALLE</v>
          </cell>
          <cell r="Q693" t="str">
            <v>LB</v>
          </cell>
          <cell r="AB693"/>
        </row>
        <row r="694">
          <cell r="A694">
            <v>690</v>
          </cell>
          <cell r="E694">
            <v>10672</v>
          </cell>
          <cell r="F694" t="str">
            <v>Prop</v>
          </cell>
          <cell r="G694">
            <v>7</v>
          </cell>
          <cell r="H694">
            <v>39106</v>
          </cell>
          <cell r="K694" t="str">
            <v>PLOMERIA PRE TEST</v>
          </cell>
          <cell r="L694" t="str">
            <v>0133</v>
          </cell>
          <cell r="M694" t="str">
            <v>KOHLER</v>
          </cell>
          <cell r="N694" t="str">
            <v>BRUCE PAN</v>
          </cell>
          <cell r="Q694" t="str">
            <v>EVAL</v>
          </cell>
          <cell r="S694" t="str">
            <v>PCT</v>
          </cell>
          <cell r="T694" t="str">
            <v>CON-OTR</v>
          </cell>
          <cell r="U694" t="str">
            <v>PLOMERIA</v>
          </cell>
          <cell r="V694" t="str">
            <v>Intercept</v>
          </cell>
          <cell r="W694" t="str">
            <v>Papel</v>
          </cell>
          <cell r="X694" t="str">
            <v>DF</v>
          </cell>
          <cell r="AB694"/>
          <cell r="AG694">
            <v>1040</v>
          </cell>
          <cell r="AH694">
            <v>1040</v>
          </cell>
        </row>
        <row r="695">
          <cell r="A695">
            <v>691</v>
          </cell>
          <cell r="D695" t="str">
            <v>A</v>
          </cell>
          <cell r="E695">
            <v>10673</v>
          </cell>
          <cell r="F695" t="str">
            <v>Proy</v>
          </cell>
          <cell r="G695">
            <v>6</v>
          </cell>
          <cell r="H695">
            <v>39107</v>
          </cell>
          <cell r="I695">
            <v>39112</v>
          </cell>
          <cell r="J695">
            <v>39132</v>
          </cell>
          <cell r="K695" t="str">
            <v>NATURELLA LUNA MATERIAL</v>
          </cell>
          <cell r="L695" t="str">
            <v>0012</v>
          </cell>
          <cell r="M695" t="str">
            <v xml:space="preserve"> PROCTER &amp; GAMBLE</v>
          </cell>
          <cell r="N695" t="str">
            <v>Monique Arochi</v>
          </cell>
          <cell r="Q695" t="str">
            <v>PG</v>
          </cell>
          <cell r="R695" t="str">
            <v xml:space="preserve">OB </v>
          </cell>
          <cell r="S695" t="str">
            <v>AUDIPROM</v>
          </cell>
          <cell r="T695" t="str">
            <v>CON-CUI</v>
          </cell>
          <cell r="U695" t="str">
            <v>TOALLAS FEM</v>
          </cell>
          <cell r="W695" t="str">
            <v>Papel</v>
          </cell>
          <cell r="X695" t="str">
            <v>DF,MTY,GDL y FORANEAS</v>
          </cell>
          <cell r="AB695"/>
          <cell r="AG695">
            <v>486</v>
          </cell>
          <cell r="AH695">
            <v>324</v>
          </cell>
          <cell r="AI695">
            <v>162</v>
          </cell>
          <cell r="AM695">
            <v>39187</v>
          </cell>
          <cell r="AN695">
            <v>39187</v>
          </cell>
          <cell r="AO695">
            <v>39190</v>
          </cell>
          <cell r="AP695">
            <v>39190</v>
          </cell>
          <cell r="AQ695">
            <v>88584</v>
          </cell>
        </row>
        <row r="696">
          <cell r="A696">
            <v>692</v>
          </cell>
          <cell r="D696" t="str">
            <v>C</v>
          </cell>
          <cell r="E696">
            <v>10674</v>
          </cell>
          <cell r="F696" t="str">
            <v>Prop</v>
          </cell>
          <cell r="G696">
            <v>7</v>
          </cell>
          <cell r="H696">
            <v>39107</v>
          </cell>
          <cell r="K696" t="str">
            <v>DIARIO BEBIDAS</v>
          </cell>
          <cell r="L696" t="str">
            <v>0080</v>
          </cell>
          <cell r="M696" t="str">
            <v>KRAFT FOODS MEXICO</v>
          </cell>
          <cell r="N696" t="str">
            <v>Alejandro Cárdenas</v>
          </cell>
          <cell r="Q696" t="str">
            <v>IP</v>
          </cell>
          <cell r="T696" t="str">
            <v>CON-BEB</v>
          </cell>
          <cell r="U696" t="str">
            <v>VARIOS</v>
          </cell>
          <cell r="V696" t="str">
            <v>Casa por Casa</v>
          </cell>
          <cell r="W696" t="str">
            <v>Papel</v>
          </cell>
          <cell r="X696" t="str">
            <v>DF, MTY, GDL</v>
          </cell>
          <cell r="Z696">
            <v>80</v>
          </cell>
          <cell r="AA696">
            <v>200</v>
          </cell>
          <cell r="AB696">
            <v>60</v>
          </cell>
          <cell r="AC696">
            <v>2.8</v>
          </cell>
          <cell r="AD696">
            <v>1780</v>
          </cell>
          <cell r="AE696">
            <v>1640</v>
          </cell>
          <cell r="AF696">
            <v>1400</v>
          </cell>
          <cell r="AG696">
            <v>4820</v>
          </cell>
          <cell r="AH696">
            <v>4820</v>
          </cell>
          <cell r="AQ696">
            <v>1497200</v>
          </cell>
          <cell r="AZ696" t="str">
            <v>Este proyecto fue cancelado debido a que otro proveedor ofreció un menor precio</v>
          </cell>
        </row>
        <row r="697">
          <cell r="A697">
            <v>693</v>
          </cell>
          <cell r="D697" t="str">
            <v>T</v>
          </cell>
          <cell r="E697">
            <v>10675</v>
          </cell>
          <cell r="F697" t="str">
            <v>Prop</v>
          </cell>
          <cell r="G697">
            <v>7</v>
          </cell>
          <cell r="H697">
            <v>39107</v>
          </cell>
          <cell r="K697" t="str">
            <v>SPBT R&amp;D</v>
          </cell>
          <cell r="L697" t="str">
            <v>0012</v>
          </cell>
          <cell r="M697" t="str">
            <v xml:space="preserve"> PROCTER &amp; GAMBLE</v>
          </cell>
          <cell r="N697" t="str">
            <v>MARTINA KURTEN</v>
          </cell>
          <cell r="Q697" t="str">
            <v>IP</v>
          </cell>
          <cell r="S697" t="str">
            <v>PRODUCT</v>
          </cell>
          <cell r="T697" t="str">
            <v>CON-ORA</v>
          </cell>
          <cell r="U697" t="str">
            <v>PASTA DE DIENTES</v>
          </cell>
          <cell r="V697" t="str">
            <v>Casa por Casa</v>
          </cell>
          <cell r="W697" t="str">
            <v>Papel</v>
          </cell>
          <cell r="X697" t="str">
            <v>DF</v>
          </cell>
          <cell r="AB697"/>
        </row>
        <row r="698">
          <cell r="A698">
            <v>694</v>
          </cell>
          <cell r="D698" t="str">
            <v>C</v>
          </cell>
          <cell r="E698">
            <v>10676</v>
          </cell>
          <cell r="F698" t="str">
            <v>Prop</v>
          </cell>
          <cell r="H698">
            <v>39108</v>
          </cell>
          <cell r="K698" t="str">
            <v>MANCHAS</v>
          </cell>
          <cell r="L698" t="str">
            <v>0123</v>
          </cell>
          <cell r="M698" t="str">
            <v xml:space="preserve">Church&amp;Dwight </v>
          </cell>
          <cell r="N698" t="str">
            <v>JUAN CARLOS DIEZ</v>
          </cell>
          <cell r="Q698" t="str">
            <v>LB</v>
          </cell>
          <cell r="AB698"/>
        </row>
        <row r="699">
          <cell r="A699">
            <v>695</v>
          </cell>
          <cell r="D699" t="str">
            <v>A</v>
          </cell>
          <cell r="E699">
            <v>10677</v>
          </cell>
          <cell r="F699" t="str">
            <v>Proy</v>
          </cell>
          <cell r="G699">
            <v>6</v>
          </cell>
          <cell r="H699">
            <v>39108</v>
          </cell>
          <cell r="I699">
            <v>39119</v>
          </cell>
          <cell r="J699">
            <v>39146</v>
          </cell>
          <cell r="K699" t="str">
            <v>ZEST TADAO (ALOE)</v>
          </cell>
          <cell r="L699" t="str">
            <v>0012</v>
          </cell>
          <cell r="M699" t="str">
            <v xml:space="preserve"> PROCTER &amp; GAMBLE</v>
          </cell>
          <cell r="N699" t="str">
            <v>Monique Arochi</v>
          </cell>
          <cell r="Q699" t="str">
            <v>PG</v>
          </cell>
          <cell r="R699" t="str">
            <v>MGP</v>
          </cell>
          <cell r="S699" t="str">
            <v>AUDIPROM</v>
          </cell>
          <cell r="T699" t="str">
            <v>CON-CUI</v>
          </cell>
          <cell r="U699" t="str">
            <v>JABON DE TOCADOR</v>
          </cell>
          <cell r="W699" t="str">
            <v>Papel</v>
          </cell>
          <cell r="X699" t="str">
            <v>DF,MTY,TAM,HER,TIJ,CUL</v>
          </cell>
          <cell r="AB699"/>
          <cell r="AG699">
            <v>520</v>
          </cell>
          <cell r="AH699">
            <v>338</v>
          </cell>
          <cell r="AI699">
            <v>182</v>
          </cell>
          <cell r="AM699">
            <v>39229</v>
          </cell>
          <cell r="AN699">
            <v>39229</v>
          </cell>
          <cell r="AO699">
            <v>39231</v>
          </cell>
          <cell r="AP699">
            <v>39231</v>
          </cell>
          <cell r="AQ699">
            <v>89245</v>
          </cell>
        </row>
        <row r="700">
          <cell r="A700">
            <v>696</v>
          </cell>
          <cell r="D700" t="str">
            <v>F</v>
          </cell>
          <cell r="E700">
            <v>10678</v>
          </cell>
          <cell r="F700" t="str">
            <v>Prop</v>
          </cell>
          <cell r="H700">
            <v>39111</v>
          </cell>
          <cell r="M700"/>
          <cell r="AB700"/>
        </row>
        <row r="701">
          <cell r="A701">
            <v>697</v>
          </cell>
          <cell r="D701" t="str">
            <v>D</v>
          </cell>
          <cell r="E701">
            <v>10679</v>
          </cell>
          <cell r="F701" t="str">
            <v>Prop</v>
          </cell>
          <cell r="G701">
            <v>7</v>
          </cell>
          <cell r="H701">
            <v>39112</v>
          </cell>
          <cell r="J701">
            <v>39125</v>
          </cell>
          <cell r="K701" t="str">
            <v>Global Experiential</v>
          </cell>
          <cell r="L701" t="str">
            <v>0012</v>
          </cell>
          <cell r="M701" t="str">
            <v xml:space="preserve"> PROCTER &amp; GAMBLE</v>
          </cell>
          <cell r="N701" t="str">
            <v>Alfredo Guariguata</v>
          </cell>
          <cell r="O701" t="str">
            <v>07EAS001MX</v>
          </cell>
          <cell r="P701" t="str">
            <v>LA Dentifrice Appeareance</v>
          </cell>
          <cell r="Q701" t="str">
            <v>IP</v>
          </cell>
          <cell r="S701" t="str">
            <v>CONCEPT</v>
          </cell>
          <cell r="T701" t="str">
            <v>CON-ORA</v>
          </cell>
          <cell r="U701" t="str">
            <v>PASTA DE DIENTES</v>
          </cell>
          <cell r="V701" t="str">
            <v>Pre -Reclutamiento</v>
          </cell>
          <cell r="W701" t="str">
            <v>Papel</v>
          </cell>
          <cell r="X701" t="str">
            <v>DF</v>
          </cell>
          <cell r="Z701">
            <v>60</v>
          </cell>
          <cell r="AB701">
            <v>25</v>
          </cell>
          <cell r="AC701">
            <v>4.4000000000000004</v>
          </cell>
          <cell r="AD701">
            <v>27</v>
          </cell>
          <cell r="AE701">
            <v>27</v>
          </cell>
          <cell r="AF701">
            <v>26</v>
          </cell>
          <cell r="AG701">
            <v>80</v>
          </cell>
          <cell r="AH701">
            <v>80</v>
          </cell>
          <cell r="AM701">
            <v>39127</v>
          </cell>
          <cell r="AO701">
            <v>39132</v>
          </cell>
          <cell r="AQ701">
            <v>84500</v>
          </cell>
          <cell r="AZ701" t="str">
            <v>Costo</v>
          </cell>
        </row>
        <row r="702">
          <cell r="A702">
            <v>698</v>
          </cell>
          <cell r="B702">
            <v>1</v>
          </cell>
          <cell r="C702" t="str">
            <v>ES</v>
          </cell>
          <cell r="D702" t="str">
            <v>D</v>
          </cell>
          <cell r="E702">
            <v>10680</v>
          </cell>
          <cell r="F702" t="str">
            <v>Proy</v>
          </cell>
          <cell r="G702">
            <v>6</v>
          </cell>
          <cell r="H702">
            <v>38804</v>
          </cell>
          <cell r="I702">
            <v>39107</v>
          </cell>
          <cell r="J702">
            <v>39125</v>
          </cell>
          <cell r="K702" t="str">
            <v>Equity Oral Care</v>
          </cell>
          <cell r="L702" t="str">
            <v>0035</v>
          </cell>
          <cell r="M702" t="str">
            <v>TNS NFO</v>
          </cell>
          <cell r="N702" t="str">
            <v>John Flesta</v>
          </cell>
          <cell r="P702" t="str">
            <v>Equity Scan Oral Care</v>
          </cell>
          <cell r="Q702" t="str">
            <v>IP</v>
          </cell>
          <cell r="R702" t="str">
            <v>JC</v>
          </cell>
          <cell r="S702" t="str">
            <v>EQUITY</v>
          </cell>
          <cell r="T702" t="str">
            <v>CON-ORA</v>
          </cell>
          <cell r="U702" t="str">
            <v>PASTA DE DIENTES</v>
          </cell>
          <cell r="V702" t="str">
            <v>Casa por Casa</v>
          </cell>
          <cell r="W702" t="str">
            <v>Papel</v>
          </cell>
          <cell r="X702" t="str">
            <v>DF, GDL, MTY</v>
          </cell>
          <cell r="Y702">
            <v>5</v>
          </cell>
          <cell r="Z702">
            <v>65</v>
          </cell>
          <cell r="AA702">
            <v>100</v>
          </cell>
          <cell r="AB702">
            <v>45.416666666666664</v>
          </cell>
          <cell r="AC702">
            <v>2.4500000000000002</v>
          </cell>
          <cell r="AD702">
            <v>600</v>
          </cell>
          <cell r="AG702">
            <v>600</v>
          </cell>
          <cell r="AH702">
            <v>600</v>
          </cell>
          <cell r="AM702">
            <v>39151</v>
          </cell>
          <cell r="AN702">
            <v>39146</v>
          </cell>
          <cell r="AO702">
            <v>39157</v>
          </cell>
          <cell r="AP702">
            <v>39155</v>
          </cell>
          <cell r="AR702">
            <v>19750</v>
          </cell>
          <cell r="AU702">
            <v>1</v>
          </cell>
        </row>
        <row r="703">
          <cell r="A703">
            <v>699</v>
          </cell>
          <cell r="D703" t="str">
            <v>A</v>
          </cell>
          <cell r="E703">
            <v>10681</v>
          </cell>
          <cell r="F703" t="str">
            <v>Proy</v>
          </cell>
          <cell r="G703">
            <v>6</v>
          </cell>
          <cell r="H703">
            <v>39112</v>
          </cell>
          <cell r="I703">
            <v>39114</v>
          </cell>
          <cell r="J703">
            <v>39118</v>
          </cell>
          <cell r="K703" t="str">
            <v>FARMACIAS OLAY</v>
          </cell>
          <cell r="L703" t="str">
            <v>0012</v>
          </cell>
          <cell r="M703" t="str">
            <v xml:space="preserve"> PROCTER &amp; GAMBLE</v>
          </cell>
          <cell r="N703" t="str">
            <v>Diana Perez Ballantyne</v>
          </cell>
          <cell r="Q703" t="str">
            <v>PG</v>
          </cell>
          <cell r="R703" t="str">
            <v>GC</v>
          </cell>
          <cell r="S703" t="str">
            <v>AUDIPROM</v>
          </cell>
          <cell r="T703" t="str">
            <v>CON-CUI</v>
          </cell>
          <cell r="U703" t="str">
            <v>CREMAS FACIALES</v>
          </cell>
          <cell r="W703" t="str">
            <v>Papel</v>
          </cell>
          <cell r="X703" t="str">
            <v>MTY, GDL</v>
          </cell>
          <cell r="AB703"/>
          <cell r="AG703">
            <v>130</v>
          </cell>
          <cell r="AH703">
            <v>130</v>
          </cell>
          <cell r="AM703">
            <v>39208</v>
          </cell>
          <cell r="AN703">
            <v>39208</v>
          </cell>
          <cell r="AO703">
            <v>39210</v>
          </cell>
          <cell r="AP703">
            <v>39210</v>
          </cell>
          <cell r="AQ703">
            <v>24092</v>
          </cell>
        </row>
        <row r="704">
          <cell r="A704">
            <v>700</v>
          </cell>
          <cell r="D704" t="str">
            <v>C</v>
          </cell>
          <cell r="E704">
            <v>10682</v>
          </cell>
          <cell r="F704" t="str">
            <v>Proy</v>
          </cell>
          <cell r="G704">
            <v>5</v>
          </cell>
          <cell r="H704">
            <v>39112</v>
          </cell>
          <cell r="J704">
            <v>39136</v>
          </cell>
          <cell r="K704" t="str">
            <v>SATISFACCIÓN CONSUMIDOR</v>
          </cell>
          <cell r="L704" t="str">
            <v>0134</v>
          </cell>
          <cell r="M704" t="str">
            <v>DANONE</v>
          </cell>
          <cell r="N704" t="str">
            <v>LUIS PEGO</v>
          </cell>
          <cell r="Q704" t="str">
            <v>AL</v>
          </cell>
          <cell r="S704" t="str">
            <v>TRIM</v>
          </cell>
          <cell r="T704" t="str">
            <v>CON-ALI</v>
          </cell>
          <cell r="U704" t="str">
            <v>VARIOS</v>
          </cell>
          <cell r="V704" t="str">
            <v>Telefonico</v>
          </cell>
          <cell r="W704" t="str">
            <v>CATI / In2Form</v>
          </cell>
          <cell r="X704" t="str">
            <v>DF Y OTRAS</v>
          </cell>
          <cell r="Y704">
            <v>5</v>
          </cell>
          <cell r="Z704">
            <v>35</v>
          </cell>
          <cell r="AA704">
            <v>20</v>
          </cell>
          <cell r="AB704">
            <v>22.25</v>
          </cell>
          <cell r="AD704">
            <v>500</v>
          </cell>
          <cell r="AG704">
            <v>500</v>
          </cell>
          <cell r="AM704">
            <v>39156</v>
          </cell>
          <cell r="AO704">
            <v>39171</v>
          </cell>
          <cell r="AQ704">
            <v>125000</v>
          </cell>
        </row>
        <row r="705">
          <cell r="A705">
            <v>701</v>
          </cell>
          <cell r="B705">
            <v>1</v>
          </cell>
          <cell r="D705" t="str">
            <v>C</v>
          </cell>
          <cell r="E705">
            <v>10683</v>
          </cell>
          <cell r="F705" t="str">
            <v>Prop</v>
          </cell>
          <cell r="G705">
            <v>7</v>
          </cell>
          <cell r="H705">
            <v>39112</v>
          </cell>
          <cell r="K705" t="str">
            <v>AIRE</v>
          </cell>
          <cell r="L705" t="str">
            <v>0012</v>
          </cell>
          <cell r="M705" t="str">
            <v xml:space="preserve"> PROCTER &amp; GAMBLE</v>
          </cell>
          <cell r="N705" t="str">
            <v>Claudia Acosta</v>
          </cell>
          <cell r="P705" t="str">
            <v>CT Febreze</v>
          </cell>
          <cell r="Q705" t="str">
            <v>LM</v>
          </cell>
          <cell r="AB705"/>
        </row>
        <row r="706">
          <cell r="A706">
            <v>702</v>
          </cell>
          <cell r="D706" t="str">
            <v>A</v>
          </cell>
          <cell r="E706">
            <v>10684</v>
          </cell>
          <cell r="F706" t="str">
            <v>Prop</v>
          </cell>
          <cell r="H706">
            <v>39112</v>
          </cell>
          <cell r="J706">
            <v>39157</v>
          </cell>
          <cell r="K706" t="str">
            <v>SALVO FORANEO</v>
          </cell>
          <cell r="L706" t="str">
            <v>0012</v>
          </cell>
          <cell r="M706" t="str">
            <v xml:space="preserve"> PROCTER &amp; GAMBLE</v>
          </cell>
          <cell r="N706" t="str">
            <v>Axel Gutierrez</v>
          </cell>
          <cell r="Q706" t="str">
            <v>PG</v>
          </cell>
          <cell r="S706" t="str">
            <v>AUDIPROM</v>
          </cell>
          <cell r="T706" t="str">
            <v>CON-HOG</v>
          </cell>
          <cell r="U706" t="str">
            <v>LAVATRASTES</v>
          </cell>
          <cell r="W706" t="str">
            <v>Papel</v>
          </cell>
          <cell r="X706" t="str">
            <v>MTY, GDL</v>
          </cell>
          <cell r="AB706"/>
          <cell r="AG706">
            <v>320</v>
          </cell>
          <cell r="AH706">
            <v>320</v>
          </cell>
          <cell r="AM706">
            <v>39263</v>
          </cell>
          <cell r="AO706">
            <v>39266</v>
          </cell>
          <cell r="AQ706">
            <v>55792</v>
          </cell>
        </row>
        <row r="707">
          <cell r="A707">
            <v>703</v>
          </cell>
          <cell r="D707" t="str">
            <v>F</v>
          </cell>
          <cell r="E707">
            <v>10685</v>
          </cell>
          <cell r="F707" t="str">
            <v>Prop</v>
          </cell>
          <cell r="G707">
            <v>7</v>
          </cell>
          <cell r="H707">
            <v>39112</v>
          </cell>
          <cell r="J707">
            <v>39119</v>
          </cell>
          <cell r="K707" t="str">
            <v>SAMBUCA</v>
          </cell>
          <cell r="L707" t="str">
            <v>0012</v>
          </cell>
          <cell r="M707" t="str">
            <v xml:space="preserve"> PROCTER &amp; GAMBLE</v>
          </cell>
          <cell r="N707" t="str">
            <v>María Fernanda Ferrero</v>
          </cell>
          <cell r="O707" t="str">
            <v>TPT013PG06</v>
          </cell>
          <cell r="P707" t="str">
            <v>Sambuca Concepts &amp; Aesthetics Screening</v>
          </cell>
          <cell r="Q707" t="str">
            <v>MJO</v>
          </cell>
          <cell r="S707" t="str">
            <v>C/I SCREENING</v>
          </cell>
          <cell r="T707" t="str">
            <v>CON-CRO</v>
          </cell>
          <cell r="U707" t="str">
            <v>Detergente</v>
          </cell>
          <cell r="V707" t="str">
            <v>Pre -Reclutamiento</v>
          </cell>
          <cell r="W707" t="str">
            <v>Focus groups</v>
          </cell>
          <cell r="X707" t="str">
            <v>DF</v>
          </cell>
          <cell r="AB707"/>
          <cell r="AM707">
            <v>39121</v>
          </cell>
          <cell r="AO707">
            <v>39121</v>
          </cell>
          <cell r="AQ707">
            <v>119000</v>
          </cell>
        </row>
        <row r="708">
          <cell r="A708">
            <v>704</v>
          </cell>
          <cell r="D708" t="str">
            <v>A</v>
          </cell>
          <cell r="E708">
            <v>10686</v>
          </cell>
          <cell r="F708" t="str">
            <v>Proy</v>
          </cell>
          <cell r="G708">
            <v>6</v>
          </cell>
          <cell r="H708">
            <v>39112</v>
          </cell>
          <cell r="I708">
            <v>39162</v>
          </cell>
          <cell r="J708">
            <v>39164</v>
          </cell>
          <cell r="K708" t="str">
            <v>APDO´S</v>
          </cell>
          <cell r="L708" t="str">
            <v>0012</v>
          </cell>
          <cell r="M708" t="str">
            <v xml:space="preserve"> PROCTER &amp; GAMBLE</v>
          </cell>
          <cell r="N708" t="str">
            <v>Diana Perez Ballantyne</v>
          </cell>
          <cell r="Q708" t="str">
            <v>PG</v>
          </cell>
          <cell r="R708" t="str">
            <v>MF</v>
          </cell>
          <cell r="S708" t="str">
            <v>AUDIPROM</v>
          </cell>
          <cell r="T708" t="str">
            <v>CON-CUI</v>
          </cell>
          <cell r="U708" t="str">
            <v>Desodorantes personales</v>
          </cell>
          <cell r="W708" t="str">
            <v>Papel</v>
          </cell>
          <cell r="X708" t="str">
            <v>DF,MTY.GDL,OTRAS FORANEAS</v>
          </cell>
          <cell r="AB708"/>
          <cell r="AG708">
            <v>512</v>
          </cell>
          <cell r="AH708">
            <v>272</v>
          </cell>
          <cell r="AI708">
            <v>240</v>
          </cell>
          <cell r="AM708">
            <v>39263</v>
          </cell>
          <cell r="AN708">
            <v>39263</v>
          </cell>
          <cell r="AO708">
            <v>39267</v>
          </cell>
          <cell r="AP708">
            <v>39267</v>
          </cell>
          <cell r="AQ708">
            <v>151593</v>
          </cell>
        </row>
        <row r="709">
          <cell r="A709">
            <v>705</v>
          </cell>
          <cell r="D709" t="str">
            <v>F</v>
          </cell>
          <cell r="E709">
            <v>10687</v>
          </cell>
          <cell r="F709" t="str">
            <v>Proy</v>
          </cell>
          <cell r="G709">
            <v>6</v>
          </cell>
          <cell r="H709">
            <v>39112</v>
          </cell>
          <cell r="I709">
            <v>39116</v>
          </cell>
          <cell r="J709">
            <v>39127</v>
          </cell>
          <cell r="K709" t="str">
            <v>CLASSIC FRONTAL</v>
          </cell>
          <cell r="L709" t="str">
            <v>0055</v>
          </cell>
          <cell r="M709" t="str">
            <v>LEBRIJA RUBIO PUBLICIDAD, S.A</v>
          </cell>
          <cell r="N709" t="str">
            <v>Cecilia Albarran</v>
          </cell>
          <cell r="Q709" t="str">
            <v>PG</v>
          </cell>
          <cell r="S709" t="str">
            <v>PRODUCT</v>
          </cell>
          <cell r="T709" t="str">
            <v>CON-BAB</v>
          </cell>
          <cell r="U709" t="str">
            <v>PAÑALES</v>
          </cell>
          <cell r="V709" t="str">
            <v>Pre -Reclutamiento</v>
          </cell>
          <cell r="W709" t="str">
            <v>Focus groups</v>
          </cell>
          <cell r="X709" t="str">
            <v>DF</v>
          </cell>
          <cell r="AB709"/>
          <cell r="AG709">
            <v>3</v>
          </cell>
          <cell r="AH709">
            <v>3</v>
          </cell>
          <cell r="AL709">
            <v>3</v>
          </cell>
          <cell r="AM709">
            <v>39127</v>
          </cell>
          <cell r="AN709">
            <v>39127</v>
          </cell>
          <cell r="AO709">
            <v>39135</v>
          </cell>
          <cell r="AP709">
            <v>39135</v>
          </cell>
          <cell r="AQ709">
            <v>69000</v>
          </cell>
        </row>
        <row r="710">
          <cell r="A710">
            <v>706</v>
          </cell>
          <cell r="D710" t="str">
            <v>C</v>
          </cell>
          <cell r="E710">
            <v>10688</v>
          </cell>
          <cell r="F710" t="str">
            <v>Proy</v>
          </cell>
          <cell r="G710">
            <v>6</v>
          </cell>
          <cell r="H710">
            <v>39114</v>
          </cell>
          <cell r="I710">
            <v>39120</v>
          </cell>
          <cell r="J710">
            <v>39125</v>
          </cell>
          <cell r="K710" t="str">
            <v>F5 MACH 3 PCT</v>
          </cell>
          <cell r="L710" t="str">
            <v>0012</v>
          </cell>
          <cell r="M710" t="str">
            <v xml:space="preserve"> PROCTER &amp; GAMBLE</v>
          </cell>
          <cell r="N710" t="str">
            <v>ALBERTO ZAMORA</v>
          </cell>
          <cell r="O710" t="str">
            <v>MX071092</v>
          </cell>
          <cell r="P710" t="str">
            <v>Mach 3 F5  Promo Concept Test</v>
          </cell>
          <cell r="Q710" t="str">
            <v>LE</v>
          </cell>
          <cell r="R710" t="str">
            <v>GC</v>
          </cell>
          <cell r="S710" t="str">
            <v>PCT</v>
          </cell>
          <cell r="T710" t="str">
            <v>CON-CUI</v>
          </cell>
          <cell r="U710" t="str">
            <v>RASTRILLOS DE SISTEMA</v>
          </cell>
          <cell r="V710" t="str">
            <v>Intercept</v>
          </cell>
          <cell r="W710" t="str">
            <v>CAWI / Web</v>
          </cell>
          <cell r="X710" t="str">
            <v>DF</v>
          </cell>
          <cell r="AB710"/>
          <cell r="AD710">
            <v>400</v>
          </cell>
          <cell r="AG710">
            <v>400</v>
          </cell>
          <cell r="AH710">
            <v>400</v>
          </cell>
          <cell r="AM710">
            <v>39134</v>
          </cell>
          <cell r="AN710">
            <v>39134</v>
          </cell>
          <cell r="AO710">
            <v>39150</v>
          </cell>
          <cell r="AP710">
            <v>39150</v>
          </cell>
          <cell r="AQ710">
            <v>152600</v>
          </cell>
        </row>
        <row r="711">
          <cell r="A711">
            <v>707</v>
          </cell>
          <cell r="D711" t="str">
            <v>C</v>
          </cell>
          <cell r="E711">
            <v>10689</v>
          </cell>
          <cell r="F711" t="str">
            <v>Proy</v>
          </cell>
          <cell r="G711">
            <v>6</v>
          </cell>
          <cell r="H711">
            <v>39114</v>
          </cell>
          <cell r="I711">
            <v>39120</v>
          </cell>
          <cell r="J711">
            <v>39128</v>
          </cell>
          <cell r="K711" t="str">
            <v>F5 DURACELL PCT</v>
          </cell>
          <cell r="L711" t="str">
            <v>0012</v>
          </cell>
          <cell r="M711" t="str">
            <v xml:space="preserve"> PROCTER &amp; GAMBLE</v>
          </cell>
          <cell r="N711" t="str">
            <v>ALBERTO ZAMORA</v>
          </cell>
          <cell r="O711" t="str">
            <v>MX071086</v>
          </cell>
          <cell r="P711" t="str">
            <v>Duracell F5  Promo Concept Test</v>
          </cell>
          <cell r="Q711" t="str">
            <v>LE</v>
          </cell>
          <cell r="R711" t="str">
            <v>AB</v>
          </cell>
          <cell r="S711" t="str">
            <v>PCT</v>
          </cell>
          <cell r="T711" t="str">
            <v>CON-OTR</v>
          </cell>
          <cell r="U711" t="str">
            <v>PILAS</v>
          </cell>
          <cell r="V711" t="str">
            <v>Intercept</v>
          </cell>
          <cell r="W711" t="str">
            <v>CAWI / Web</v>
          </cell>
          <cell r="X711" t="str">
            <v>DF</v>
          </cell>
          <cell r="AB711"/>
          <cell r="AD711">
            <v>400</v>
          </cell>
          <cell r="AG711">
            <v>400</v>
          </cell>
          <cell r="AH711">
            <v>400</v>
          </cell>
          <cell r="AM711">
            <v>39137</v>
          </cell>
          <cell r="AN711">
            <v>39137</v>
          </cell>
          <cell r="AO711">
            <v>39155</v>
          </cell>
          <cell r="AP711">
            <v>39154</v>
          </cell>
          <cell r="AQ711">
            <v>142000</v>
          </cell>
        </row>
        <row r="712">
          <cell r="A712">
            <v>708</v>
          </cell>
          <cell r="D712" t="str">
            <v>A</v>
          </cell>
          <cell r="E712">
            <v>10690</v>
          </cell>
          <cell r="F712" t="str">
            <v>Proy</v>
          </cell>
          <cell r="G712">
            <v>6</v>
          </cell>
          <cell r="H712">
            <v>39114</v>
          </cell>
          <cell r="I712">
            <v>39115</v>
          </cell>
          <cell r="J712">
            <v>39132</v>
          </cell>
          <cell r="K712" t="str">
            <v>MINISUPERS</v>
          </cell>
          <cell r="L712" t="str">
            <v>0012</v>
          </cell>
          <cell r="M712" t="str">
            <v xml:space="preserve"> PROCTER &amp; GAMBLE</v>
          </cell>
          <cell r="N712" t="str">
            <v>Paulina Pulido</v>
          </cell>
          <cell r="Q712" t="str">
            <v>PG</v>
          </cell>
          <cell r="R712" t="str">
            <v>JC</v>
          </cell>
          <cell r="S712" t="str">
            <v>AUDIPROM</v>
          </cell>
          <cell r="T712" t="str">
            <v>CON-CUI</v>
          </cell>
          <cell r="W712" t="str">
            <v>Papel</v>
          </cell>
          <cell r="X712" t="str">
            <v>DF,MTY.GDL,OTRAS FORANEAS</v>
          </cell>
          <cell r="AB712"/>
          <cell r="AG712">
            <v>320</v>
          </cell>
          <cell r="AH712">
            <v>168</v>
          </cell>
          <cell r="AI712">
            <v>152</v>
          </cell>
          <cell r="AM712">
            <v>39166</v>
          </cell>
          <cell r="AN712">
            <v>39166</v>
          </cell>
          <cell r="AO712">
            <v>39144</v>
          </cell>
          <cell r="AP712">
            <v>39144</v>
          </cell>
          <cell r="AQ712">
            <v>82476</v>
          </cell>
        </row>
        <row r="713">
          <cell r="A713">
            <v>709</v>
          </cell>
          <cell r="E713">
            <v>10691</v>
          </cell>
          <cell r="F713" t="str">
            <v>Prop</v>
          </cell>
          <cell r="G713">
            <v>7</v>
          </cell>
          <cell r="H713">
            <v>39114</v>
          </cell>
          <cell r="K713" t="str">
            <v>LIMPMANHENKEL</v>
          </cell>
          <cell r="L713" t="str">
            <v>0135</v>
          </cell>
          <cell r="M713" t="str">
            <v>Henkel</v>
          </cell>
          <cell r="N713" t="str">
            <v>Gabriela Alvarez</v>
          </cell>
          <cell r="Q713" t="str">
            <v>EVAL</v>
          </cell>
          <cell r="S713" t="str">
            <v>PRODUCT</v>
          </cell>
          <cell r="T713" t="str">
            <v>CON-CUI</v>
          </cell>
          <cell r="U713" t="str">
            <v>LIMPIADOR MANOS</v>
          </cell>
          <cell r="V713" t="str">
            <v>Pre -Reclutamiento</v>
          </cell>
          <cell r="W713" t="str">
            <v>Papel</v>
          </cell>
          <cell r="X713" t="str">
            <v>DF, AREA METROPOLITANA</v>
          </cell>
          <cell r="AB713"/>
        </row>
        <row r="714">
          <cell r="A714">
            <v>710</v>
          </cell>
          <cell r="E714">
            <v>10692</v>
          </cell>
          <cell r="F714" t="str">
            <v>Prop</v>
          </cell>
          <cell r="G714">
            <v>7</v>
          </cell>
          <cell r="H714">
            <v>39114</v>
          </cell>
          <cell r="K714" t="str">
            <v>ASMADOCS</v>
          </cell>
          <cell r="L714" t="str">
            <v>0136</v>
          </cell>
          <cell r="M714" t="str">
            <v>Astra-Zéneca</v>
          </cell>
          <cell r="N714" t="str">
            <v>Chela Braniff</v>
          </cell>
          <cell r="Q714" t="str">
            <v>EVAL</v>
          </cell>
          <cell r="S714" t="str">
            <v>U&amp;A</v>
          </cell>
          <cell r="T714" t="str">
            <v>CON-MED</v>
          </cell>
          <cell r="U714" t="str">
            <v>INHALADOR ASMA</v>
          </cell>
          <cell r="V714" t="str">
            <v>Pre -Reclutamiento</v>
          </cell>
          <cell r="W714" t="str">
            <v>Papel</v>
          </cell>
          <cell r="X714" t="str">
            <v>DF, AREA METROPOLITANA</v>
          </cell>
          <cell r="AB714"/>
        </row>
        <row r="715">
          <cell r="A715">
            <v>711</v>
          </cell>
          <cell r="E715">
            <v>10693</v>
          </cell>
          <cell r="F715" t="str">
            <v>Prop</v>
          </cell>
          <cell r="G715">
            <v>7</v>
          </cell>
          <cell r="H715">
            <v>39114</v>
          </cell>
          <cell r="K715" t="str">
            <v>SATISFAEROLIN</v>
          </cell>
          <cell r="L715" t="str">
            <v>0137</v>
          </cell>
          <cell r="M715" t="str">
            <v>AIR FRANCE</v>
          </cell>
          <cell r="N715" t="str">
            <v>Chela Braniff</v>
          </cell>
          <cell r="Q715" t="str">
            <v>EVAL</v>
          </cell>
          <cell r="S715" t="str">
            <v>TRIM</v>
          </cell>
          <cell r="T715" t="str">
            <v>TUR-TRA</v>
          </cell>
          <cell r="U715" t="str">
            <v>AEROLINEA</v>
          </cell>
          <cell r="V715" t="str">
            <v>Listado - Base de Datos</v>
          </cell>
          <cell r="W715" t="str">
            <v>CATI / In2Form</v>
          </cell>
          <cell r="X715" t="str">
            <v>DF, PROVINCIA</v>
          </cell>
          <cell r="AB715"/>
        </row>
        <row r="716">
          <cell r="A716">
            <v>712</v>
          </cell>
          <cell r="B716">
            <v>1</v>
          </cell>
          <cell r="D716" t="str">
            <v>T</v>
          </cell>
          <cell r="E716">
            <v>10694</v>
          </cell>
          <cell r="F716" t="str">
            <v>Proy</v>
          </cell>
          <cell r="G716">
            <v>6</v>
          </cell>
          <cell r="H716">
            <v>39114</v>
          </cell>
          <cell r="I716">
            <v>39121</v>
          </cell>
          <cell r="J716">
            <v>39125</v>
          </cell>
          <cell r="K716" t="str">
            <v>ERIQUINHA</v>
          </cell>
          <cell r="L716" t="str">
            <v>0012</v>
          </cell>
          <cell r="M716" t="str">
            <v xml:space="preserve"> PROCTER &amp; GAMBLE</v>
          </cell>
          <cell r="N716" t="str">
            <v>Erica Fridman</v>
          </cell>
          <cell r="O716" t="str">
            <v>MX071419</v>
          </cell>
          <cell r="P716" t="str">
            <v>Innovation Factory CT  Line Extensions</v>
          </cell>
          <cell r="Q716" t="str">
            <v>MJO</v>
          </cell>
          <cell r="R716" t="str">
            <v xml:space="preserve">OB </v>
          </cell>
          <cell r="S716" t="str">
            <v>CONCEPT</v>
          </cell>
          <cell r="T716" t="str">
            <v>CON-CRO</v>
          </cell>
          <cell r="U716" t="str">
            <v>DETERGENTE</v>
          </cell>
          <cell r="V716" t="str">
            <v>Casa por Casa</v>
          </cell>
          <cell r="W716" t="str">
            <v>Papel</v>
          </cell>
          <cell r="X716" t="str">
            <v>DF</v>
          </cell>
          <cell r="Y716">
            <v>4</v>
          </cell>
          <cell r="Z716">
            <v>100</v>
          </cell>
          <cell r="AB716">
            <v>45.666666666666664</v>
          </cell>
          <cell r="AC716">
            <v>4</v>
          </cell>
          <cell r="AD716">
            <v>450</v>
          </cell>
          <cell r="AG716">
            <v>450</v>
          </cell>
          <cell r="AH716">
            <v>450</v>
          </cell>
          <cell r="AM716">
            <v>39135</v>
          </cell>
          <cell r="AN716">
            <v>39134</v>
          </cell>
          <cell r="AO716">
            <v>39146</v>
          </cell>
          <cell r="AP716">
            <v>39143</v>
          </cell>
          <cell r="AQ716">
            <v>115650</v>
          </cell>
          <cell r="AU716">
            <v>1</v>
          </cell>
        </row>
        <row r="717">
          <cell r="A717">
            <v>713</v>
          </cell>
          <cell r="E717">
            <v>10695</v>
          </cell>
          <cell r="F717" t="str">
            <v>Proy</v>
          </cell>
          <cell r="G717">
            <v>6</v>
          </cell>
          <cell r="H717">
            <v>39119</v>
          </cell>
          <cell r="I717">
            <v>39142</v>
          </cell>
          <cell r="J717">
            <v>39167</v>
          </cell>
          <cell r="K717" t="str">
            <v>VERSACE ANAQUEL</v>
          </cell>
          <cell r="L717" t="str">
            <v>0012</v>
          </cell>
          <cell r="M717" t="str">
            <v xml:space="preserve"> PROCTER &amp; GAMBLE</v>
          </cell>
          <cell r="N717" t="str">
            <v>Marbella Monroy</v>
          </cell>
          <cell r="O717" t="str">
            <v>MX072813</v>
          </cell>
          <cell r="P717" t="str">
            <v xml:space="preserve">Mexico BISIP for New Packaging Technologies </v>
          </cell>
          <cell r="Q717" t="str">
            <v>MJO</v>
          </cell>
          <cell r="R717" t="str">
            <v>ADV</v>
          </cell>
          <cell r="S717" t="str">
            <v>EMPAQUE/ETIQUETA</v>
          </cell>
          <cell r="T717" t="str">
            <v>CON-CRO</v>
          </cell>
          <cell r="U717" t="str">
            <v>DETERGENTE</v>
          </cell>
          <cell r="V717" t="str">
            <v>Pre -Reclutamiento</v>
          </cell>
          <cell r="W717" t="str">
            <v>Papel</v>
          </cell>
          <cell r="X717" t="str">
            <v>DF</v>
          </cell>
          <cell r="Y717">
            <v>3</v>
          </cell>
          <cell r="Z717">
            <v>100</v>
          </cell>
          <cell r="AB717">
            <v>44.666666666666664</v>
          </cell>
          <cell r="AC717">
            <v>5</v>
          </cell>
          <cell r="AD717">
            <v>750</v>
          </cell>
          <cell r="AG717">
            <v>750</v>
          </cell>
          <cell r="AH717">
            <v>750</v>
          </cell>
          <cell r="AM717">
            <v>39167</v>
          </cell>
          <cell r="AN717">
            <v>39167</v>
          </cell>
          <cell r="AO717">
            <v>39241</v>
          </cell>
          <cell r="AP717">
            <v>39241</v>
          </cell>
          <cell r="AQ717">
            <v>738506</v>
          </cell>
          <cell r="AU717">
            <v>1</v>
          </cell>
        </row>
        <row r="718">
          <cell r="A718">
            <v>714</v>
          </cell>
          <cell r="D718" t="str">
            <v>F</v>
          </cell>
          <cell r="E718">
            <v>10696</v>
          </cell>
          <cell r="F718" t="str">
            <v>Proy</v>
          </cell>
          <cell r="G718">
            <v>6</v>
          </cell>
          <cell r="H718">
            <v>39119</v>
          </cell>
          <cell r="I718">
            <v>39121</v>
          </cell>
          <cell r="J718">
            <v>39126</v>
          </cell>
          <cell r="K718" t="str">
            <v>KILAHUEA EVEREST BEACH</v>
          </cell>
          <cell r="L718" t="str">
            <v>0012</v>
          </cell>
          <cell r="M718" t="str">
            <v xml:space="preserve"> PROCTER &amp; GAMBLE</v>
          </cell>
          <cell r="N718" t="str">
            <v>AMERICA FEIJOO</v>
          </cell>
          <cell r="O718" t="str">
            <v>MX071559</v>
          </cell>
          <cell r="P718" t="str">
            <v>Old Spice Kilahuea Focus Group Interviews</v>
          </cell>
          <cell r="Q718" t="str">
            <v>LE</v>
          </cell>
          <cell r="R718" t="str">
            <v>LP</v>
          </cell>
          <cell r="S718" t="str">
            <v>PCT</v>
          </cell>
          <cell r="T718" t="str">
            <v>CON-CUI</v>
          </cell>
          <cell r="U718" t="str">
            <v>DESODORANTE</v>
          </cell>
          <cell r="V718" t="str">
            <v>Pre -Reclutamiento</v>
          </cell>
          <cell r="W718" t="str">
            <v>Focus groups</v>
          </cell>
          <cell r="X718" t="str">
            <v>DF</v>
          </cell>
          <cell r="AB718"/>
          <cell r="AD718">
            <v>3</v>
          </cell>
          <cell r="AG718">
            <v>3</v>
          </cell>
          <cell r="AH718">
            <v>3</v>
          </cell>
          <cell r="AL718">
            <v>3</v>
          </cell>
          <cell r="AM718">
            <v>39128</v>
          </cell>
          <cell r="AN718">
            <v>39128</v>
          </cell>
          <cell r="AO718">
            <v>39132</v>
          </cell>
          <cell r="AP718">
            <v>39132</v>
          </cell>
          <cell r="AQ718">
            <v>75000</v>
          </cell>
          <cell r="AU718">
            <v>1</v>
          </cell>
        </row>
        <row r="719">
          <cell r="A719">
            <v>715</v>
          </cell>
          <cell r="D719" t="str">
            <v>A</v>
          </cell>
          <cell r="E719">
            <v>10697</v>
          </cell>
          <cell r="F719" t="str">
            <v>Proy</v>
          </cell>
          <cell r="G719">
            <v>6</v>
          </cell>
          <cell r="H719">
            <v>39120</v>
          </cell>
          <cell r="I719">
            <v>39121</v>
          </cell>
          <cell r="J719">
            <v>39132</v>
          </cell>
          <cell r="K719" t="str">
            <v>LUNA DEMOS</v>
          </cell>
          <cell r="L719" t="str">
            <v>0012</v>
          </cell>
          <cell r="M719" t="str">
            <v xml:space="preserve"> PROCTER &amp; GAMBLE</v>
          </cell>
          <cell r="N719" t="str">
            <v>Monique Arochi</v>
          </cell>
          <cell r="Q719" t="str">
            <v>PG</v>
          </cell>
          <cell r="R719" t="str">
            <v>GC</v>
          </cell>
          <cell r="S719" t="str">
            <v>AUDIPROM</v>
          </cell>
          <cell r="T719" t="str">
            <v>CON-CUI</v>
          </cell>
          <cell r="U719" t="str">
            <v>TOALLAS FEMENINAS</v>
          </cell>
          <cell r="W719" t="str">
            <v>Papel</v>
          </cell>
          <cell r="X719" t="str">
            <v>DF,MTY,GDL,VER,PUE</v>
          </cell>
          <cell r="AB719"/>
          <cell r="AG719">
            <v>378</v>
          </cell>
          <cell r="AH719">
            <v>342</v>
          </cell>
          <cell r="AM719">
            <v>39194</v>
          </cell>
          <cell r="AN719">
            <v>39194</v>
          </cell>
          <cell r="AO719">
            <v>39197</v>
          </cell>
          <cell r="AP719">
            <v>39197</v>
          </cell>
          <cell r="AQ719">
            <v>61263</v>
          </cell>
        </row>
        <row r="720">
          <cell r="A720">
            <v>716</v>
          </cell>
          <cell r="D720" t="str">
            <v>F</v>
          </cell>
          <cell r="E720">
            <v>10698</v>
          </cell>
          <cell r="F720" t="str">
            <v>Prop</v>
          </cell>
          <cell r="G720">
            <v>1</v>
          </cell>
          <cell r="H720">
            <v>39120</v>
          </cell>
          <cell r="K720" t="str">
            <v>CORTA</v>
          </cell>
          <cell r="L720" t="str">
            <v>0111</v>
          </cell>
          <cell r="M720" t="str">
            <v>INTERMARKET RESEARCH</v>
          </cell>
          <cell r="N720" t="str">
            <v>ANNA MARIA SARMENTO</v>
          </cell>
          <cell r="Q720" t="str">
            <v>LB</v>
          </cell>
          <cell r="AB720"/>
        </row>
        <row r="721">
          <cell r="A721">
            <v>717</v>
          </cell>
          <cell r="D721" t="str">
            <v>D</v>
          </cell>
          <cell r="E721">
            <v>10699</v>
          </cell>
          <cell r="F721" t="str">
            <v>Proy</v>
          </cell>
          <cell r="G721">
            <v>3</v>
          </cell>
          <cell r="K721" t="str">
            <v>SAP2007</v>
          </cell>
          <cell r="L721" t="str">
            <v>0030</v>
          </cell>
          <cell r="M721" t="str">
            <v>SAP MEXICO, S.A. DE C.V.</v>
          </cell>
          <cell r="N721" t="str">
            <v>CLAUDIA BARBOZA</v>
          </cell>
          <cell r="Q721" t="str">
            <v>LB</v>
          </cell>
          <cell r="S721" t="str">
            <v>U&amp;A</v>
          </cell>
          <cell r="T721" t="str">
            <v>TEC-SOF</v>
          </cell>
          <cell r="U721" t="str">
            <v>SOFTWARE</v>
          </cell>
          <cell r="V721" t="str">
            <v>Telefonico</v>
          </cell>
          <cell r="W721" t="str">
            <v>Papel</v>
          </cell>
          <cell r="X721" t="str">
            <v>VARIOS</v>
          </cell>
          <cell r="AB721"/>
        </row>
        <row r="722">
          <cell r="A722">
            <v>718</v>
          </cell>
          <cell r="D722" t="str">
            <v>F</v>
          </cell>
          <cell r="E722">
            <v>10700</v>
          </cell>
          <cell r="F722" t="str">
            <v>Proy</v>
          </cell>
          <cell r="G722">
            <v>6</v>
          </cell>
          <cell r="H722">
            <v>39121</v>
          </cell>
          <cell r="I722">
            <v>39132</v>
          </cell>
          <cell r="J722">
            <v>39182</v>
          </cell>
          <cell r="K722" t="str">
            <v>APDO's FGI's Secret &amp; Old Spice</v>
          </cell>
          <cell r="L722" t="str">
            <v>0012</v>
          </cell>
          <cell r="M722" t="str">
            <v xml:space="preserve"> PROCTER &amp; GAMBLE</v>
          </cell>
          <cell r="N722" t="str">
            <v>MARLIZ MEJIA</v>
          </cell>
          <cell r="O722" t="str">
            <v xml:space="preserve">MX072249 </v>
          </cell>
          <cell r="P722" t="str">
            <v>FGI’s APDO’s Secret &amp; Old Spice</v>
          </cell>
          <cell r="Q722" t="str">
            <v>AA</v>
          </cell>
          <cell r="T722" t="str">
            <v>CON-CUI</v>
          </cell>
          <cell r="U722" t="str">
            <v>DESODORANTES</v>
          </cell>
          <cell r="V722" t="str">
            <v>Pre -Reclutamiento</v>
          </cell>
          <cell r="W722" t="str">
            <v>Focus groups</v>
          </cell>
          <cell r="X722" t="str">
            <v>DF</v>
          </cell>
          <cell r="AB722"/>
          <cell r="AD722">
            <v>6</v>
          </cell>
          <cell r="AG722">
            <v>6</v>
          </cell>
          <cell r="AH722">
            <v>6</v>
          </cell>
          <cell r="AL722">
            <v>6</v>
          </cell>
          <cell r="AM722">
            <v>39197</v>
          </cell>
          <cell r="AN722">
            <v>39197</v>
          </cell>
          <cell r="AO722">
            <v>39204</v>
          </cell>
          <cell r="AP722">
            <v>39204</v>
          </cell>
          <cell r="AQ722">
            <v>119938</v>
          </cell>
        </row>
        <row r="723">
          <cell r="A723">
            <v>719</v>
          </cell>
          <cell r="E723">
            <v>10701</v>
          </cell>
          <cell r="F723" t="str">
            <v>Prop</v>
          </cell>
          <cell r="G723">
            <v>7</v>
          </cell>
          <cell r="H723">
            <v>39121</v>
          </cell>
          <cell r="K723" t="str">
            <v>HOTELCUALICUANTI</v>
          </cell>
          <cell r="L723" t="str">
            <v>0139</v>
          </cell>
          <cell r="M723" t="str">
            <v>GRUPO POSADAS</v>
          </cell>
          <cell r="N723" t="str">
            <v>GABRIELA AVELAR</v>
          </cell>
          <cell r="Q723" t="str">
            <v>EVAL</v>
          </cell>
          <cell r="S723" t="str">
            <v>MARKETWHYS</v>
          </cell>
          <cell r="T723" t="str">
            <v>TUR-HOT</v>
          </cell>
          <cell r="U723" t="str">
            <v>HOTELERIA</v>
          </cell>
          <cell r="V723" t="str">
            <v>Pre -Reclutamiento</v>
          </cell>
          <cell r="W723" t="str">
            <v>CATI / In2Form</v>
          </cell>
          <cell r="X723" t="str">
            <v>DF</v>
          </cell>
          <cell r="Y723">
            <v>6</v>
          </cell>
          <cell r="Z723">
            <v>3</v>
          </cell>
          <cell r="AB723">
            <v>7.25</v>
          </cell>
        </row>
        <row r="724">
          <cell r="A724">
            <v>720</v>
          </cell>
          <cell r="D724" t="str">
            <v>A</v>
          </cell>
          <cell r="E724">
            <v>10702</v>
          </cell>
          <cell r="F724" t="str">
            <v>Proy</v>
          </cell>
          <cell r="G724">
            <v>6</v>
          </cell>
          <cell r="H724">
            <v>39121</v>
          </cell>
          <cell r="I724">
            <v>39121</v>
          </cell>
          <cell r="J724">
            <v>39122</v>
          </cell>
          <cell r="K724" t="str">
            <v>PANTENIZATE - PERT STORM</v>
          </cell>
          <cell r="L724" t="str">
            <v>0012</v>
          </cell>
          <cell r="M724" t="str">
            <v xml:space="preserve"> PROCTER &amp; GAMBLE</v>
          </cell>
          <cell r="N724" t="str">
            <v>Marina Cervantes</v>
          </cell>
          <cell r="Q724" t="str">
            <v>PG</v>
          </cell>
          <cell r="R724" t="str">
            <v xml:space="preserve">OB </v>
          </cell>
          <cell r="S724" t="str">
            <v>AUDIPROM</v>
          </cell>
          <cell r="T724" t="str">
            <v>CON-CUI</v>
          </cell>
          <cell r="U724" t="str">
            <v>SHAMPOO</v>
          </cell>
          <cell r="W724" t="str">
            <v>Papel</v>
          </cell>
          <cell r="X724" t="str">
            <v>DF, MTY, GDL Y FORANEAS</v>
          </cell>
          <cell r="AB724"/>
          <cell r="AG724">
            <v>560</v>
          </cell>
          <cell r="AH724">
            <v>248</v>
          </cell>
          <cell r="AI724">
            <v>312</v>
          </cell>
          <cell r="AM724">
            <v>39222</v>
          </cell>
          <cell r="AN724">
            <v>39222</v>
          </cell>
          <cell r="AO724">
            <v>39225</v>
          </cell>
          <cell r="AP724">
            <v>39225</v>
          </cell>
          <cell r="AQ724">
            <v>207157</v>
          </cell>
        </row>
        <row r="725">
          <cell r="A725">
            <v>721</v>
          </cell>
          <cell r="D725" t="str">
            <v>C</v>
          </cell>
          <cell r="E725">
            <v>10703</v>
          </cell>
          <cell r="F725" t="str">
            <v>Prop</v>
          </cell>
          <cell r="G725">
            <v>1</v>
          </cell>
          <cell r="H725">
            <v>39122</v>
          </cell>
          <cell r="K725" t="str">
            <v>U&amp;A MOD</v>
          </cell>
          <cell r="L725" t="str">
            <v>0130</v>
          </cell>
          <cell r="M725" t="str">
            <v>L'Oréal</v>
          </cell>
          <cell r="N725" t="str">
            <v>MAITE MONEO</v>
          </cell>
          <cell r="S725" t="str">
            <v>U&amp;A</v>
          </cell>
          <cell r="T725" t="str">
            <v>CON-CUI</v>
          </cell>
          <cell r="U725" t="str">
            <v>MODELADORES</v>
          </cell>
          <cell r="V725" t="str">
            <v>Casa por Casa</v>
          </cell>
          <cell r="W725" t="str">
            <v>Papel</v>
          </cell>
          <cell r="X725" t="str">
            <v>MGM</v>
          </cell>
          <cell r="AB725"/>
          <cell r="AG725">
            <v>600</v>
          </cell>
        </row>
        <row r="726">
          <cell r="A726">
            <v>722</v>
          </cell>
          <cell r="E726">
            <v>10704</v>
          </cell>
          <cell r="F726" t="str">
            <v>Prop</v>
          </cell>
          <cell r="H726">
            <v>39125</v>
          </cell>
          <cell r="K726" t="str">
            <v>E-COMMERCE-MUEBLES</v>
          </cell>
          <cell r="M726"/>
          <cell r="N726" t="str">
            <v>Hortensia López</v>
          </cell>
          <cell r="Q726" t="str">
            <v>LP</v>
          </cell>
          <cell r="R726" t="str">
            <v>LP</v>
          </cell>
          <cell r="S726" t="str">
            <v>U&amp;A</v>
          </cell>
          <cell r="W726" t="str">
            <v>Focus groups</v>
          </cell>
          <cell r="X726" t="str">
            <v>DF</v>
          </cell>
          <cell r="AB726"/>
        </row>
        <row r="727">
          <cell r="A727">
            <v>723</v>
          </cell>
          <cell r="D727" t="str">
            <v>F</v>
          </cell>
          <cell r="E727">
            <v>10705</v>
          </cell>
          <cell r="F727" t="str">
            <v>Prop</v>
          </cell>
          <cell r="G727">
            <v>7</v>
          </cell>
          <cell r="H727">
            <v>39125</v>
          </cell>
          <cell r="K727" t="str">
            <v>VALLARNAYARIT</v>
          </cell>
          <cell r="L727" t="str">
            <v>0140</v>
          </cell>
          <cell r="M727" t="str">
            <v>CAMPUS MARKETING</v>
          </cell>
          <cell r="N727" t="str">
            <v>MAURA REYES</v>
          </cell>
          <cell r="Q727" t="str">
            <v>EVAL</v>
          </cell>
          <cell r="S727" t="str">
            <v>CONCEPT</v>
          </cell>
          <cell r="T727" t="str">
            <v>TUR-RES</v>
          </cell>
          <cell r="U727" t="str">
            <v>DESTINO TURISTICO</v>
          </cell>
          <cell r="V727" t="str">
            <v>Pre -Reclutamiento</v>
          </cell>
          <cell r="W727" t="str">
            <v>Focus groups</v>
          </cell>
          <cell r="X727" t="str">
            <v>DF, GDL, AGS, SLP Y QRO</v>
          </cell>
          <cell r="AB727"/>
          <cell r="AQ727">
            <v>297000</v>
          </cell>
        </row>
        <row r="728">
          <cell r="A728">
            <v>724</v>
          </cell>
          <cell r="D728" t="str">
            <v>T</v>
          </cell>
          <cell r="E728">
            <v>10706</v>
          </cell>
          <cell r="F728" t="str">
            <v>Proy</v>
          </cell>
          <cell r="G728">
            <v>6</v>
          </cell>
          <cell r="H728">
            <v>39125</v>
          </cell>
          <cell r="I728">
            <v>39148</v>
          </cell>
          <cell r="J728">
            <v>39163</v>
          </cell>
          <cell r="K728" t="str">
            <v>TRIAL &amp; AWARENESS GILLETTE (CAM)</v>
          </cell>
          <cell r="L728" t="str">
            <v>0012</v>
          </cell>
          <cell r="M728" t="str">
            <v xml:space="preserve"> PROCTER &amp; GAMBLE</v>
          </cell>
          <cell r="N728" t="str">
            <v>Eduardo Amurrio</v>
          </cell>
          <cell r="O728" t="str">
            <v>GT0725931</v>
          </cell>
          <cell r="P728" t="str">
            <v>Trial &amp; Awareness Reading for G B&amp;R CA MDO</v>
          </cell>
          <cell r="Q728" t="str">
            <v>AA</v>
          </cell>
          <cell r="S728" t="str">
            <v>U&amp;A</v>
          </cell>
          <cell r="T728" t="str">
            <v>CON-CUI</v>
          </cell>
          <cell r="U728" t="str">
            <v>RASURADORAS</v>
          </cell>
          <cell r="V728" t="str">
            <v>Casa por Casa</v>
          </cell>
          <cell r="W728" t="str">
            <v>Papel</v>
          </cell>
          <cell r="X728" t="str">
            <v>GUATEMALA Y COSTA RICA</v>
          </cell>
          <cell r="Y728">
            <v>5</v>
          </cell>
          <cell r="Z728">
            <v>25</v>
          </cell>
          <cell r="AA728">
            <v>15</v>
          </cell>
          <cell r="AB728">
            <v>17.416666666666668</v>
          </cell>
          <cell r="AG728">
            <v>400</v>
          </cell>
          <cell r="AM728">
            <v>39172</v>
          </cell>
          <cell r="AN728">
            <v>39175</v>
          </cell>
          <cell r="AO728">
            <v>39198</v>
          </cell>
          <cell r="AP728">
            <v>39197</v>
          </cell>
          <cell r="AR728">
            <v>11012</v>
          </cell>
        </row>
        <row r="729">
          <cell r="A729">
            <v>725</v>
          </cell>
          <cell r="B729">
            <v>1</v>
          </cell>
          <cell r="D729" t="str">
            <v>T</v>
          </cell>
          <cell r="E729">
            <v>10707</v>
          </cell>
          <cell r="F729" t="str">
            <v>Prop</v>
          </cell>
          <cell r="G729">
            <v>7</v>
          </cell>
          <cell r="H729">
            <v>39128</v>
          </cell>
          <cell r="K729" t="str">
            <v>PRIME PROSPECT LIM's</v>
          </cell>
          <cell r="L729" t="str">
            <v>0012</v>
          </cell>
          <cell r="M729" t="str">
            <v xml:space="preserve"> PROCTER &amp; GAMBLE</v>
          </cell>
          <cell r="N729" t="str">
            <v>Andrea Bracho</v>
          </cell>
          <cell r="O729" t="str">
            <v>TBD</v>
          </cell>
          <cell r="Q729" t="str">
            <v>MJO</v>
          </cell>
          <cell r="R729" t="str">
            <v>TBD</v>
          </cell>
          <cell r="S729" t="str">
            <v>C/I SCREENING</v>
          </cell>
          <cell r="T729" t="str">
            <v>CON-CRO</v>
          </cell>
          <cell r="U729" t="str">
            <v>DETERGENTE</v>
          </cell>
          <cell r="V729" t="str">
            <v>Casa por Casa</v>
          </cell>
          <cell r="W729" t="str">
            <v>Papel</v>
          </cell>
          <cell r="X729" t="str">
            <v>RUSIA, TURQUIA, EGIPTO, FILIPINAS, CHINA</v>
          </cell>
          <cell r="Y729">
            <v>4</v>
          </cell>
          <cell r="Z729">
            <v>100</v>
          </cell>
          <cell r="AB729">
            <v>45.666666666666664</v>
          </cell>
        </row>
        <row r="730">
          <cell r="A730">
            <v>726</v>
          </cell>
          <cell r="B730">
            <v>1</v>
          </cell>
          <cell r="D730" t="str">
            <v>T</v>
          </cell>
          <cell r="E730">
            <v>10708</v>
          </cell>
          <cell r="F730" t="str">
            <v>Proy</v>
          </cell>
          <cell r="G730">
            <v>6</v>
          </cell>
          <cell r="H730">
            <v>39125</v>
          </cell>
          <cell r="I730">
            <v>39153</v>
          </cell>
          <cell r="J730">
            <v>39162</v>
          </cell>
          <cell r="K730" t="str">
            <v>TANGO</v>
          </cell>
          <cell r="L730" t="str">
            <v>0012</v>
          </cell>
          <cell r="M730" t="str">
            <v xml:space="preserve"> PROCTER &amp; GAMBLE</v>
          </cell>
          <cell r="N730" t="str">
            <v>Carlos López</v>
          </cell>
          <cell r="O730" t="str">
            <v>MX072439</v>
          </cell>
          <cell r="P730" t="str">
            <v>Prisma 2 - Concept Test Mexico (Tango)</v>
          </cell>
          <cell r="Q730" t="str">
            <v>MJO</v>
          </cell>
          <cell r="R730" t="str">
            <v xml:space="preserve">OB </v>
          </cell>
          <cell r="S730" t="str">
            <v>CONCEPT</v>
          </cell>
          <cell r="T730" t="str">
            <v>CON-CRO</v>
          </cell>
          <cell r="U730" t="str">
            <v>SUAVIZANTE</v>
          </cell>
          <cell r="V730" t="str">
            <v>Casa por Casa</v>
          </cell>
          <cell r="W730" t="str">
            <v>Papel</v>
          </cell>
          <cell r="X730" t="str">
            <v>DF</v>
          </cell>
          <cell r="Y730">
            <v>3</v>
          </cell>
          <cell r="Z730">
            <v>110</v>
          </cell>
          <cell r="AB730">
            <v>48.833333333333336</v>
          </cell>
          <cell r="AC730">
            <v>4.4000000000000004</v>
          </cell>
          <cell r="AD730">
            <v>400</v>
          </cell>
          <cell r="AG730">
            <v>400</v>
          </cell>
          <cell r="AH730">
            <v>400</v>
          </cell>
          <cell r="AM730">
            <v>39184</v>
          </cell>
          <cell r="AN730">
            <v>39184</v>
          </cell>
          <cell r="AO730">
            <v>39196</v>
          </cell>
          <cell r="AP730">
            <v>39192</v>
          </cell>
          <cell r="AQ730">
            <v>88000</v>
          </cell>
          <cell r="AU730">
            <v>1</v>
          </cell>
        </row>
        <row r="731">
          <cell r="A731">
            <v>727</v>
          </cell>
          <cell r="D731" t="str">
            <v>A</v>
          </cell>
          <cell r="E731">
            <v>10709</v>
          </cell>
          <cell r="F731" t="str">
            <v>Proy</v>
          </cell>
          <cell r="G731">
            <v>6</v>
          </cell>
          <cell r="H731">
            <v>39127</v>
          </cell>
          <cell r="I731">
            <v>39142</v>
          </cell>
          <cell r="J731">
            <v>39160</v>
          </cell>
          <cell r="K731" t="str">
            <v>CHEDRAUI EN DF Y VER</v>
          </cell>
          <cell r="L731" t="str">
            <v>0012</v>
          </cell>
          <cell r="M731" t="str">
            <v xml:space="preserve"> PROCTER &amp; GAMBLE</v>
          </cell>
          <cell r="N731" t="str">
            <v>Miriam Vargas</v>
          </cell>
          <cell r="Q731" t="str">
            <v>PG</v>
          </cell>
          <cell r="R731" t="str">
            <v>MGP</v>
          </cell>
          <cell r="S731" t="str">
            <v>AUDIPROM</v>
          </cell>
          <cell r="T731" t="str">
            <v>CON-CUI</v>
          </cell>
          <cell r="W731" t="str">
            <v>PAPEL</v>
          </cell>
          <cell r="X731" t="str">
            <v>DF, VER</v>
          </cell>
          <cell r="AB731"/>
          <cell r="AG731">
            <v>34</v>
          </cell>
          <cell r="AH731">
            <v>24</v>
          </cell>
          <cell r="AI731">
            <v>10</v>
          </cell>
          <cell r="AM731">
            <v>39164</v>
          </cell>
          <cell r="AN731">
            <v>39164</v>
          </cell>
          <cell r="AO731">
            <v>39176</v>
          </cell>
          <cell r="AP731">
            <v>39176</v>
          </cell>
          <cell r="AQ731">
            <v>6156</v>
          </cell>
        </row>
        <row r="732">
          <cell r="A732">
            <v>728</v>
          </cell>
          <cell r="D732" t="str">
            <v>C</v>
          </cell>
          <cell r="E732">
            <v>10710</v>
          </cell>
          <cell r="F732" t="str">
            <v>Proy</v>
          </cell>
          <cell r="G732">
            <v>6</v>
          </cell>
          <cell r="H732">
            <v>39127</v>
          </cell>
          <cell r="I732">
            <v>39136</v>
          </cell>
          <cell r="J732">
            <v>39151</v>
          </cell>
          <cell r="K732" t="str">
            <v>PB XL HALO PET</v>
          </cell>
          <cell r="L732" t="str">
            <v>0012</v>
          </cell>
          <cell r="M732" t="str">
            <v xml:space="preserve"> PROCTER &amp; GAMBLE</v>
          </cell>
          <cell r="N732" t="str">
            <v>ALBERTO ZAMORA</v>
          </cell>
          <cell r="O732" t="str">
            <v>MX071762</v>
          </cell>
          <cell r="P732" t="str">
            <v>Prestobarba Excel HALO Promotion Effectiveness Test</v>
          </cell>
          <cell r="Q732" t="str">
            <v>LE</v>
          </cell>
          <cell r="R732" t="str">
            <v>MB</v>
          </cell>
          <cell r="S732" t="str">
            <v>PET</v>
          </cell>
          <cell r="T732" t="str">
            <v>CON-CUI</v>
          </cell>
          <cell r="U732" t="str">
            <v>RASTRILLOS</v>
          </cell>
          <cell r="V732" t="str">
            <v>Intercept</v>
          </cell>
          <cell r="W732" t="str">
            <v>Papel</v>
          </cell>
          <cell r="X732" t="str">
            <v>DF</v>
          </cell>
          <cell r="AB732"/>
          <cell r="AD732">
            <v>750</v>
          </cell>
          <cell r="AE732">
            <v>250</v>
          </cell>
          <cell r="AG732">
            <v>1000</v>
          </cell>
          <cell r="AH732">
            <v>1000</v>
          </cell>
          <cell r="AM732">
            <v>39231</v>
          </cell>
          <cell r="AN732">
            <v>39219</v>
          </cell>
          <cell r="AO732">
            <v>39255</v>
          </cell>
          <cell r="AP732">
            <v>39255</v>
          </cell>
          <cell r="AQ732">
            <v>208300</v>
          </cell>
        </row>
        <row r="733">
          <cell r="A733">
            <v>729</v>
          </cell>
          <cell r="D733" t="str">
            <v>C</v>
          </cell>
          <cell r="E733">
            <v>10711</v>
          </cell>
          <cell r="F733" t="str">
            <v>Prop</v>
          </cell>
          <cell r="G733">
            <v>7</v>
          </cell>
          <cell r="H733">
            <v>39127</v>
          </cell>
          <cell r="K733" t="str">
            <v>MS H&amp;S YOGA  D2D</v>
          </cell>
          <cell r="L733" t="str">
            <v>0012</v>
          </cell>
          <cell r="M733" t="str">
            <v xml:space="preserve"> PROCTER &amp; GAMBLE</v>
          </cell>
          <cell r="N733" t="str">
            <v>RUBEN LEO</v>
          </cell>
          <cell r="Q733" t="str">
            <v>AA</v>
          </cell>
          <cell r="S733" t="str">
            <v>MST</v>
          </cell>
          <cell r="T733" t="str">
            <v>CON-CUI</v>
          </cell>
          <cell r="U733" t="str">
            <v>SHAMPOO</v>
          </cell>
          <cell r="V733" t="str">
            <v>Casa por Casa</v>
          </cell>
          <cell r="W733" t="str">
            <v>Papel</v>
          </cell>
          <cell r="X733" t="str">
            <v>DF</v>
          </cell>
          <cell r="AB733"/>
          <cell r="AG733">
            <v>800</v>
          </cell>
          <cell r="AH733">
            <v>800</v>
          </cell>
          <cell r="AQ733">
            <v>182634</v>
          </cell>
        </row>
        <row r="734">
          <cell r="A734">
            <v>730</v>
          </cell>
          <cell r="D734" t="str">
            <v>C</v>
          </cell>
          <cell r="E734">
            <v>10712</v>
          </cell>
          <cell r="F734" t="str">
            <v>Prop</v>
          </cell>
          <cell r="G734">
            <v>7</v>
          </cell>
          <cell r="H734">
            <v>39127</v>
          </cell>
          <cell r="K734" t="str">
            <v>MS H&amp;S YOGA  D2D (WITHOUT MSL)</v>
          </cell>
          <cell r="L734" t="str">
            <v>0012</v>
          </cell>
          <cell r="M734" t="str">
            <v xml:space="preserve"> PROCTER &amp; GAMBLE</v>
          </cell>
          <cell r="N734" t="str">
            <v>RUBEN LEO</v>
          </cell>
          <cell r="Q734" t="str">
            <v>AA</v>
          </cell>
          <cell r="S734" t="str">
            <v>MST</v>
          </cell>
          <cell r="T734" t="str">
            <v>CON-CUI</v>
          </cell>
          <cell r="U734" t="str">
            <v>SHAMPOO</v>
          </cell>
          <cell r="V734" t="str">
            <v>Casa por Casa</v>
          </cell>
          <cell r="W734" t="str">
            <v>Papel</v>
          </cell>
          <cell r="X734" t="str">
            <v>DF</v>
          </cell>
          <cell r="AB734"/>
          <cell r="AG734">
            <v>600</v>
          </cell>
          <cell r="AH734">
            <v>600</v>
          </cell>
          <cell r="AQ734">
            <v>143497</v>
          </cell>
        </row>
        <row r="735">
          <cell r="A735">
            <v>731</v>
          </cell>
          <cell r="D735" t="str">
            <v>D</v>
          </cell>
          <cell r="E735">
            <v>10713</v>
          </cell>
          <cell r="F735" t="str">
            <v>Proy</v>
          </cell>
          <cell r="G735">
            <v>6</v>
          </cell>
          <cell r="H735">
            <v>39128</v>
          </cell>
          <cell r="K735" t="str">
            <v>UNIVERSAL CUANTI</v>
          </cell>
          <cell r="L735" t="str">
            <v>0141</v>
          </cell>
          <cell r="M735" t="str">
            <v>UNIVERSAL MC CANN</v>
          </cell>
          <cell r="N735" t="str">
            <v>LAURA ZAMPA  XXXXXX</v>
          </cell>
          <cell r="Q735" t="str">
            <v>LB</v>
          </cell>
          <cell r="AB735"/>
          <cell r="AQ735">
            <v>270000</v>
          </cell>
        </row>
        <row r="736">
          <cell r="A736">
            <v>732</v>
          </cell>
          <cell r="D736" t="str">
            <v>F</v>
          </cell>
          <cell r="E736">
            <v>10714</v>
          </cell>
          <cell r="F736" t="str">
            <v>Proy</v>
          </cell>
          <cell r="G736">
            <v>6</v>
          </cell>
          <cell r="H736">
            <v>39128</v>
          </cell>
          <cell r="K736" t="str">
            <v>UNIVERSAL CUALI</v>
          </cell>
          <cell r="L736" t="str">
            <v>0141</v>
          </cell>
          <cell r="M736" t="str">
            <v>UNIVERSAL MC CANN</v>
          </cell>
          <cell r="N736" t="str">
            <v>LAURA ZAMPA  XXXXXX</v>
          </cell>
          <cell r="Q736" t="str">
            <v>LB</v>
          </cell>
          <cell r="AB736"/>
          <cell r="AQ736">
            <v>55500</v>
          </cell>
        </row>
        <row r="737">
          <cell r="A737">
            <v>733</v>
          </cell>
          <cell r="D737" t="str">
            <v>E</v>
          </cell>
          <cell r="E737">
            <v>10715</v>
          </cell>
          <cell r="F737" t="str">
            <v>Proy</v>
          </cell>
          <cell r="G737">
            <v>6</v>
          </cell>
          <cell r="H737">
            <v>39132</v>
          </cell>
          <cell r="I737">
            <v>39150</v>
          </cell>
          <cell r="J737">
            <v>39217</v>
          </cell>
          <cell r="K737" t="str">
            <v>AGRICOLA</v>
          </cell>
          <cell r="L737" t="str">
            <v>0142</v>
          </cell>
          <cell r="M737" t="str">
            <v>CHEVRON PRODUCTS COMPANY</v>
          </cell>
          <cell r="N737" t="str">
            <v>Paula Ruíz</v>
          </cell>
          <cell r="O737" t="str">
            <v>NA</v>
          </cell>
          <cell r="P737" t="str">
            <v>Habits and Practices de lubricantes en el sector Agrícula</v>
          </cell>
          <cell r="Q737" t="str">
            <v>LC</v>
          </cell>
          <cell r="R737" t="str">
            <v>NA</v>
          </cell>
          <cell r="S737" t="str">
            <v>U&amp;A</v>
          </cell>
          <cell r="T737" t="str">
            <v>COM-OTR</v>
          </cell>
          <cell r="U737" t="str">
            <v>Lubricantes</v>
          </cell>
          <cell r="V737" t="str">
            <v>Pre -Reclutamiento</v>
          </cell>
          <cell r="W737" t="str">
            <v>Entrevistas en profundidad</v>
          </cell>
          <cell r="X737" t="str">
            <v>PUEBLA, TORREON, CULIACAN, DURANGO, VERACRUZ, MICHOACAN</v>
          </cell>
          <cell r="AB737"/>
          <cell r="AD737">
            <v>30</v>
          </cell>
          <cell r="AG737">
            <v>30</v>
          </cell>
          <cell r="AI737">
            <v>30</v>
          </cell>
          <cell r="AL737">
            <v>30</v>
          </cell>
          <cell r="AM737">
            <v>39256</v>
          </cell>
          <cell r="AN737">
            <v>39256</v>
          </cell>
          <cell r="AO737">
            <v>39280</v>
          </cell>
          <cell r="AP737">
            <v>39280</v>
          </cell>
          <cell r="AQ737">
            <v>227500</v>
          </cell>
          <cell r="AU737">
            <v>1</v>
          </cell>
        </row>
        <row r="738">
          <cell r="A738">
            <v>734</v>
          </cell>
          <cell r="D738" t="str">
            <v>C</v>
          </cell>
          <cell r="E738">
            <v>10716</v>
          </cell>
          <cell r="F738" t="str">
            <v>Prop</v>
          </cell>
          <cell r="G738">
            <v>7</v>
          </cell>
          <cell r="H738">
            <v>39128</v>
          </cell>
          <cell r="K738" t="str">
            <v>MS H&amp;S YOGA (WITHOUT MSL)</v>
          </cell>
          <cell r="L738" t="str">
            <v>0012</v>
          </cell>
          <cell r="M738" t="str">
            <v xml:space="preserve"> PROCTER &amp; GAMBLE</v>
          </cell>
          <cell r="N738" t="str">
            <v>RUBEN LEO</v>
          </cell>
          <cell r="Q738" t="str">
            <v>AA</v>
          </cell>
          <cell r="S738" t="str">
            <v>MST</v>
          </cell>
          <cell r="T738" t="str">
            <v>CON-CUI</v>
          </cell>
          <cell r="U738" t="str">
            <v>SHAMPOO</v>
          </cell>
          <cell r="V738" t="str">
            <v>Intercept</v>
          </cell>
          <cell r="W738" t="str">
            <v>CAWI / Web</v>
          </cell>
          <cell r="X738" t="str">
            <v>DF</v>
          </cell>
          <cell r="Y738">
            <v>3</v>
          </cell>
          <cell r="Z738">
            <v>65</v>
          </cell>
          <cell r="AA738">
            <v>40</v>
          </cell>
          <cell r="AB738">
            <v>35.416666666666664</v>
          </cell>
          <cell r="AG738">
            <v>600</v>
          </cell>
          <cell r="AH738">
            <v>600</v>
          </cell>
        </row>
        <row r="739">
          <cell r="A739">
            <v>735</v>
          </cell>
          <cell r="D739" t="str">
            <v>C</v>
          </cell>
          <cell r="E739">
            <v>10717</v>
          </cell>
          <cell r="F739" t="str">
            <v>Prop</v>
          </cell>
          <cell r="G739">
            <v>7</v>
          </cell>
          <cell r="H739">
            <v>39128</v>
          </cell>
          <cell r="K739" t="str">
            <v>U&amp;A ELECTRODOMESTICOS</v>
          </cell>
          <cell r="L739" t="str">
            <v>0143</v>
          </cell>
          <cell r="M739" t="str">
            <v>ACCENTURE</v>
          </cell>
          <cell r="N739" t="str">
            <v>LARA VILLAR</v>
          </cell>
          <cell r="Q739" t="str">
            <v>EVAL</v>
          </cell>
          <cell r="S739" t="str">
            <v>U&amp;A</v>
          </cell>
          <cell r="T739" t="str">
            <v>CON-DUR</v>
          </cell>
          <cell r="U739" t="str">
            <v>ELECTRODOMESTICOS</v>
          </cell>
          <cell r="V739" t="str">
            <v>Intercept</v>
          </cell>
          <cell r="W739" t="str">
            <v>Papel</v>
          </cell>
          <cell r="X739" t="str">
            <v>DF, GDL, MTY</v>
          </cell>
          <cell r="AB739"/>
          <cell r="AD739">
            <v>600</v>
          </cell>
          <cell r="AG739">
            <v>600</v>
          </cell>
          <cell r="AH739">
            <v>600</v>
          </cell>
        </row>
        <row r="740">
          <cell r="A740">
            <v>736</v>
          </cell>
          <cell r="B740">
            <v>1</v>
          </cell>
          <cell r="D740" t="str">
            <v>K</v>
          </cell>
          <cell r="E740">
            <v>10718</v>
          </cell>
          <cell r="F740" t="str">
            <v>Prop</v>
          </cell>
          <cell r="G740">
            <v>1</v>
          </cell>
          <cell r="H740">
            <v>39128</v>
          </cell>
          <cell r="K740" t="str">
            <v xml:space="preserve">CT Gillette Dual </v>
          </cell>
          <cell r="L740" t="str">
            <v>0012</v>
          </cell>
          <cell r="M740" t="str">
            <v xml:space="preserve"> PROCTER &amp; GAMBLE</v>
          </cell>
          <cell r="N740" t="str">
            <v>MIGUEL ANGEL MADURO</v>
          </cell>
          <cell r="O740" t="str">
            <v>TBD</v>
          </cell>
          <cell r="P740" t="str">
            <v xml:space="preserve">CT </v>
          </cell>
          <cell r="Q740" t="str">
            <v>LM</v>
          </cell>
          <cell r="R740" t="str">
            <v>TBD</v>
          </cell>
          <cell r="S740" t="str">
            <v>CONCEPT</v>
          </cell>
          <cell r="T740" t="str">
            <v>CON-OTR</v>
          </cell>
          <cell r="U740" t="str">
            <v>RASTRILLOS</v>
          </cell>
          <cell r="V740" t="str">
            <v>Casa por Casa</v>
          </cell>
          <cell r="W740" t="str">
            <v>Papel</v>
          </cell>
          <cell r="X740" t="str">
            <v>MX BR VZ</v>
          </cell>
          <cell r="Y740">
            <v>3</v>
          </cell>
          <cell r="Z740">
            <v>60</v>
          </cell>
          <cell r="AA740">
            <v>30</v>
          </cell>
          <cell r="AB740">
            <v>32</v>
          </cell>
          <cell r="AD740">
            <v>500</v>
          </cell>
          <cell r="AG740">
            <v>500</v>
          </cell>
          <cell r="AH740">
            <v>750</v>
          </cell>
          <cell r="AK740">
            <v>2000</v>
          </cell>
        </row>
        <row r="741">
          <cell r="A741">
            <v>737</v>
          </cell>
          <cell r="D741" t="str">
            <v>C</v>
          </cell>
          <cell r="E741">
            <v>10719</v>
          </cell>
          <cell r="F741" t="str">
            <v>Prop</v>
          </cell>
          <cell r="G741">
            <v>7</v>
          </cell>
          <cell r="H741">
            <v>39092</v>
          </cell>
          <cell r="K741" t="str">
            <v>PERFIL FORMULA</v>
          </cell>
          <cell r="L741" t="str">
            <v>0144</v>
          </cell>
          <cell r="M741" t="str">
            <v>REVISTA FORMULA</v>
          </cell>
          <cell r="N741" t="str">
            <v>SALVADOR PEREZ HABIB</v>
          </cell>
          <cell r="Q741" t="str">
            <v>EVAL</v>
          </cell>
          <cell r="S741" t="str">
            <v>SEGMENTA</v>
          </cell>
          <cell r="T741" t="str">
            <v>MED-OTR</v>
          </cell>
          <cell r="U741" t="str">
            <v>REVISTA FORMULA</v>
          </cell>
          <cell r="V741" t="str">
            <v>Intercept</v>
          </cell>
          <cell r="W741" t="str">
            <v>Papel</v>
          </cell>
          <cell r="X741" t="str">
            <v>DF</v>
          </cell>
          <cell r="AB741"/>
          <cell r="AG741">
            <v>300</v>
          </cell>
          <cell r="AH741">
            <v>300</v>
          </cell>
        </row>
        <row r="742">
          <cell r="A742">
            <v>738</v>
          </cell>
          <cell r="D742" t="str">
            <v>A</v>
          </cell>
          <cell r="E742">
            <v>10720</v>
          </cell>
          <cell r="F742" t="str">
            <v>Proy</v>
          </cell>
          <cell r="G742">
            <v>6</v>
          </cell>
          <cell r="H742">
            <v>39129</v>
          </cell>
          <cell r="I742">
            <v>39135</v>
          </cell>
          <cell r="J742">
            <v>39142</v>
          </cell>
          <cell r="K742" t="str">
            <v>YOGA</v>
          </cell>
          <cell r="L742" t="str">
            <v>0012</v>
          </cell>
          <cell r="M742" t="str">
            <v xml:space="preserve"> PROCTER &amp; GAMBLE</v>
          </cell>
          <cell r="N742" t="str">
            <v>PAOLA MAINERO</v>
          </cell>
          <cell r="Q742" t="str">
            <v>PG</v>
          </cell>
          <cell r="R742" t="str">
            <v>JC</v>
          </cell>
          <cell r="S742" t="str">
            <v>AUDIPROM</v>
          </cell>
          <cell r="T742" t="str">
            <v>CON-CUI</v>
          </cell>
          <cell r="U742" t="str">
            <v>SHAMPOO</v>
          </cell>
          <cell r="W742" t="str">
            <v>Papel</v>
          </cell>
          <cell r="X742" t="str">
            <v>DF,MTY.GDL</v>
          </cell>
          <cell r="AB742"/>
          <cell r="AG742">
            <v>240</v>
          </cell>
          <cell r="AH742">
            <v>240</v>
          </cell>
          <cell r="AM742">
            <v>39139</v>
          </cell>
          <cell r="AN742">
            <v>39139</v>
          </cell>
          <cell r="AO742">
            <v>39161</v>
          </cell>
          <cell r="AP742">
            <v>39161</v>
          </cell>
          <cell r="AQ742">
            <v>50550</v>
          </cell>
        </row>
        <row r="743">
          <cell r="A743">
            <v>739</v>
          </cell>
          <cell r="D743" t="str">
            <v>A</v>
          </cell>
          <cell r="E743">
            <v>10721</v>
          </cell>
          <cell r="F743" t="str">
            <v>Proy</v>
          </cell>
          <cell r="G743">
            <v>6</v>
          </cell>
          <cell r="H743">
            <v>39129</v>
          </cell>
          <cell r="I743">
            <v>39132</v>
          </cell>
          <cell r="J743">
            <v>39164</v>
          </cell>
          <cell r="K743" t="str">
            <v>CANDIDATO EXCEL</v>
          </cell>
          <cell r="L743" t="str">
            <v>0012</v>
          </cell>
          <cell r="M743" t="str">
            <v xml:space="preserve"> PROCTER &amp; GAMBLE</v>
          </cell>
          <cell r="N743" t="str">
            <v>DANTE NAVARRETE</v>
          </cell>
          <cell r="Q743" t="str">
            <v>PG</v>
          </cell>
          <cell r="R743" t="str">
            <v>AG</v>
          </cell>
          <cell r="S743" t="str">
            <v>AUDIPROM</v>
          </cell>
          <cell r="T743" t="str">
            <v>CON-CUI</v>
          </cell>
          <cell r="U743" t="str">
            <v>RASTRILLOS</v>
          </cell>
          <cell r="W743" t="str">
            <v>Papel</v>
          </cell>
          <cell r="X743" t="str">
            <v>DF,GDL,MTY,VER,MER</v>
          </cell>
          <cell r="AB743"/>
          <cell r="AG743">
            <v>80</v>
          </cell>
          <cell r="AH743">
            <v>64</v>
          </cell>
          <cell r="AI743">
            <v>16</v>
          </cell>
          <cell r="AM743">
            <v>39201</v>
          </cell>
          <cell r="AN743">
            <v>39201</v>
          </cell>
          <cell r="AO743">
            <v>39204</v>
          </cell>
          <cell r="AP743">
            <v>39204</v>
          </cell>
          <cell r="AQ743">
            <v>35886</v>
          </cell>
        </row>
        <row r="744">
          <cell r="A744">
            <v>740</v>
          </cell>
          <cell r="D744" t="str">
            <v>A</v>
          </cell>
          <cell r="E744">
            <v>10722</v>
          </cell>
          <cell r="F744" t="str">
            <v>Proy</v>
          </cell>
          <cell r="G744">
            <v>6</v>
          </cell>
          <cell r="H744">
            <v>39129</v>
          </cell>
          <cell r="I744">
            <v>39150</v>
          </cell>
          <cell r="J744">
            <v>39153</v>
          </cell>
          <cell r="K744" t="str">
            <v>CANJES OLAY</v>
          </cell>
          <cell r="L744" t="str">
            <v>0012</v>
          </cell>
          <cell r="M744" t="str">
            <v xml:space="preserve"> PROCTER &amp; GAMBLE</v>
          </cell>
          <cell r="N744" t="str">
            <v>Jose Miguel Hernandez</v>
          </cell>
          <cell r="Q744" t="str">
            <v>PG</v>
          </cell>
          <cell r="R744" t="str">
            <v>HR</v>
          </cell>
          <cell r="S744" t="str">
            <v>AUDIPROM</v>
          </cell>
          <cell r="T744" t="str">
            <v>CON-CUI</v>
          </cell>
          <cell r="U744" t="str">
            <v>CREMAS FACIALES</v>
          </cell>
          <cell r="W744" t="str">
            <v>Papel</v>
          </cell>
          <cell r="X744" t="str">
            <v>MTY,GDL</v>
          </cell>
          <cell r="AB744"/>
          <cell r="AG744">
            <v>40</v>
          </cell>
          <cell r="AH744">
            <v>40</v>
          </cell>
          <cell r="AM744">
            <v>39166</v>
          </cell>
          <cell r="AN744">
            <v>39166</v>
          </cell>
          <cell r="AO744">
            <v>39168</v>
          </cell>
          <cell r="AP744">
            <v>39168</v>
          </cell>
          <cell r="AQ744">
            <v>105878</v>
          </cell>
        </row>
        <row r="745">
          <cell r="A745">
            <v>741</v>
          </cell>
          <cell r="D745" t="str">
            <v>T</v>
          </cell>
          <cell r="E745">
            <v>10723</v>
          </cell>
          <cell r="F745" t="str">
            <v>Prop</v>
          </cell>
          <cell r="G745">
            <v>1</v>
          </cell>
          <cell r="H745">
            <v>39129</v>
          </cell>
          <cell r="K745" t="str">
            <v>RESPIRATORIOS</v>
          </cell>
          <cell r="L745" t="str">
            <v>0012</v>
          </cell>
          <cell r="M745" t="str">
            <v xml:space="preserve"> PROCTER &amp; GAMBLE</v>
          </cell>
          <cell r="N745" t="str">
            <v>CLAUDIA CIARDELLO</v>
          </cell>
          <cell r="Q745" t="str">
            <v>LB</v>
          </cell>
          <cell r="AB745"/>
        </row>
        <row r="746">
          <cell r="A746">
            <v>742</v>
          </cell>
          <cell r="B746">
            <v>1</v>
          </cell>
          <cell r="D746" t="str">
            <v>T</v>
          </cell>
          <cell r="E746">
            <v>10724</v>
          </cell>
          <cell r="F746" t="str">
            <v>Proy</v>
          </cell>
          <cell r="G746">
            <v>6</v>
          </cell>
          <cell r="H746">
            <v>39132</v>
          </cell>
          <cell r="I746">
            <v>39211</v>
          </cell>
          <cell r="J746">
            <v>39219</v>
          </cell>
          <cell r="K746" t="str">
            <v>BARS C&amp;SPIT COLOMBIA</v>
          </cell>
          <cell r="L746" t="str">
            <v>0012</v>
          </cell>
          <cell r="M746" t="str">
            <v xml:space="preserve"> PROCTER &amp; GAMBLE</v>
          </cell>
          <cell r="N746" t="str">
            <v>Carlos López</v>
          </cell>
          <cell r="O746" t="str">
            <v>CO075402</v>
          </cell>
          <cell r="P746" t="str">
            <v>C&amp;SPIT Laundry bars - Colombia - ZINC</v>
          </cell>
          <cell r="Q746" t="str">
            <v>MJO</v>
          </cell>
          <cell r="R746" t="str">
            <v xml:space="preserve">OB </v>
          </cell>
          <cell r="S746" t="str">
            <v>C&amp;P</v>
          </cell>
          <cell r="T746" t="str">
            <v>CON-CRO</v>
          </cell>
          <cell r="U746" t="str">
            <v>JABÓN DE BARRA</v>
          </cell>
          <cell r="V746" t="str">
            <v>Casa por Casa</v>
          </cell>
          <cell r="W746" t="str">
            <v>Papel</v>
          </cell>
          <cell r="X746" t="str">
            <v>COLOMBIA</v>
          </cell>
          <cell r="Y746">
            <v>5</v>
          </cell>
          <cell r="Z746">
            <v>200</v>
          </cell>
          <cell r="AB746">
            <v>88.333333333333329</v>
          </cell>
          <cell r="AC746" t="str">
            <v>NA</v>
          </cell>
          <cell r="AD746">
            <v>690</v>
          </cell>
          <cell r="AE746">
            <v>600</v>
          </cell>
          <cell r="AG746">
            <v>1290</v>
          </cell>
          <cell r="AK746">
            <v>1290</v>
          </cell>
          <cell r="AM746">
            <v>39242</v>
          </cell>
          <cell r="AN746">
            <v>39242</v>
          </cell>
          <cell r="AO746">
            <v>39273</v>
          </cell>
          <cell r="AP746">
            <v>39269</v>
          </cell>
          <cell r="AR746">
            <v>38850</v>
          </cell>
          <cell r="AS746">
            <v>31920</v>
          </cell>
          <cell r="AT746">
            <v>6930</v>
          </cell>
          <cell r="AU746">
            <v>1</v>
          </cell>
        </row>
        <row r="747">
          <cell r="A747">
            <v>743</v>
          </cell>
          <cell r="D747" t="str">
            <v>T</v>
          </cell>
          <cell r="E747">
            <v>10725</v>
          </cell>
          <cell r="F747" t="str">
            <v>Prop</v>
          </cell>
          <cell r="G747">
            <v>7</v>
          </cell>
          <cell r="H747">
            <v>39132</v>
          </cell>
          <cell r="K747" t="str">
            <v>PILOTO SHAMPOO</v>
          </cell>
          <cell r="L747" t="str">
            <v>0012</v>
          </cell>
          <cell r="M747" t="str">
            <v xml:space="preserve"> PROCTER &amp; GAMBLE</v>
          </cell>
          <cell r="N747" t="str">
            <v>AMERICA FEIJOO</v>
          </cell>
          <cell r="Q747" t="str">
            <v>LE</v>
          </cell>
          <cell r="S747" t="str">
            <v>PSE</v>
          </cell>
          <cell r="AB747"/>
        </row>
        <row r="748">
          <cell r="A748">
            <v>744</v>
          </cell>
          <cell r="D748" t="str">
            <v>T</v>
          </cell>
          <cell r="E748">
            <v>10726</v>
          </cell>
          <cell r="F748" t="str">
            <v>Proy</v>
          </cell>
          <cell r="G748">
            <v>6</v>
          </cell>
          <cell r="H748">
            <v>39156</v>
          </cell>
          <cell r="I748">
            <v>39196</v>
          </cell>
          <cell r="J748">
            <v>39207</v>
          </cell>
          <cell r="K748" t="str">
            <v>TRIAL MATRIX - ROADSHOW PERTFECTO</v>
          </cell>
          <cell r="L748" t="str">
            <v>0012</v>
          </cell>
          <cell r="M748" t="str">
            <v xml:space="preserve"> PROCTER &amp; GAMBLE</v>
          </cell>
          <cell r="N748" t="str">
            <v>AMERICA FEIJOO</v>
          </cell>
          <cell r="O748" t="str">
            <v xml:space="preserve">MX072589 </v>
          </cell>
          <cell r="P748" t="str">
            <v>Pert Road Show (Trial Matrix)</v>
          </cell>
          <cell r="Q748" t="str">
            <v>LE</v>
          </cell>
          <cell r="R748" t="str">
            <v>MB</v>
          </cell>
          <cell r="S748" t="str">
            <v>PSE</v>
          </cell>
          <cell r="T748" t="str">
            <v>CON-CUI</v>
          </cell>
          <cell r="U748" t="str">
            <v>SHAMPOO</v>
          </cell>
          <cell r="V748" t="str">
            <v>Listado - Base de Datos</v>
          </cell>
          <cell r="W748" t="str">
            <v>CAWI / Web</v>
          </cell>
          <cell r="X748" t="str">
            <v>Aguascalientes, León y Guadalajara</v>
          </cell>
          <cell r="AB748"/>
          <cell r="AD748">
            <v>336</v>
          </cell>
          <cell r="AE748">
            <v>240</v>
          </cell>
          <cell r="AG748">
            <v>576</v>
          </cell>
          <cell r="AJ748">
            <v>576</v>
          </cell>
          <cell r="AM748">
            <v>39218</v>
          </cell>
          <cell r="AN748">
            <v>39217</v>
          </cell>
          <cell r="AO748">
            <v>39246</v>
          </cell>
          <cell r="AP748">
            <v>39246</v>
          </cell>
          <cell r="AQ748">
            <v>145320</v>
          </cell>
        </row>
        <row r="749">
          <cell r="A749">
            <v>745</v>
          </cell>
          <cell r="D749" t="str">
            <v>A</v>
          </cell>
          <cell r="E749">
            <v>10727</v>
          </cell>
          <cell r="F749" t="str">
            <v>Proy</v>
          </cell>
          <cell r="G749">
            <v>6</v>
          </cell>
          <cell r="H749">
            <v>39132</v>
          </cell>
          <cell r="I749">
            <v>39133</v>
          </cell>
          <cell r="J749">
            <v>39191</v>
          </cell>
          <cell r="K749" t="str">
            <v>BOLD LOVE</v>
          </cell>
          <cell r="L749" t="str">
            <v>0012</v>
          </cell>
          <cell r="M749" t="str">
            <v xml:space="preserve"> PROCTER &amp; GAMBLE</v>
          </cell>
          <cell r="N749" t="str">
            <v>Gustavo González</v>
          </cell>
          <cell r="Q749" t="str">
            <v>PG</v>
          </cell>
          <cell r="R749" t="str">
            <v>AG</v>
          </cell>
          <cell r="S749" t="str">
            <v>AUDIPROM</v>
          </cell>
          <cell r="T749" t="str">
            <v>CON-CRO</v>
          </cell>
          <cell r="U749" t="str">
            <v>DETERGENTE</v>
          </cell>
          <cell r="W749" t="str">
            <v>Papel</v>
          </cell>
          <cell r="X749" t="str">
            <v>DF,MTY,GDL, FORANEAS</v>
          </cell>
          <cell r="AB749"/>
          <cell r="AG749">
            <v>360</v>
          </cell>
          <cell r="AH749">
            <v>240</v>
          </cell>
          <cell r="AI749">
            <v>72</v>
          </cell>
          <cell r="AM749">
            <v>39236</v>
          </cell>
          <cell r="AN749">
            <v>39236</v>
          </cell>
          <cell r="AO749">
            <v>39238</v>
          </cell>
          <cell r="AP749">
            <v>39238</v>
          </cell>
          <cell r="AQ749">
            <v>55956</v>
          </cell>
        </row>
        <row r="750">
          <cell r="A750">
            <v>746</v>
          </cell>
          <cell r="D750" t="str">
            <v>D</v>
          </cell>
          <cell r="E750">
            <v>10728</v>
          </cell>
          <cell r="F750" t="str">
            <v>Prop</v>
          </cell>
          <cell r="G750">
            <v>7</v>
          </cell>
          <cell r="H750">
            <v>39132</v>
          </cell>
          <cell r="K750" t="str">
            <v>EVALUATWO</v>
          </cell>
          <cell r="L750" t="str">
            <v>0014</v>
          </cell>
          <cell r="M750" t="str">
            <v>GENERAL MILLS DE MEXICO, S.A.D</v>
          </cell>
          <cell r="N750" t="str">
            <v>Ivy Lobe</v>
          </cell>
          <cell r="Q750" t="str">
            <v>IP</v>
          </cell>
          <cell r="S750" t="str">
            <v>C&amp;P</v>
          </cell>
          <cell r="T750" t="str">
            <v>CON-ALI</v>
          </cell>
          <cell r="U750" t="str">
            <v>CEREAL</v>
          </cell>
          <cell r="V750" t="str">
            <v>Casa por Casa</v>
          </cell>
          <cell r="W750" t="str">
            <v>Papel</v>
          </cell>
          <cell r="X750" t="str">
            <v>DF, GDL y MTY</v>
          </cell>
          <cell r="Y750">
            <v>3</v>
          </cell>
          <cell r="Z750">
            <v>80</v>
          </cell>
          <cell r="AA750">
            <v>70</v>
          </cell>
          <cell r="AB750">
            <v>45.666666666666664</v>
          </cell>
          <cell r="AC750">
            <v>1.7</v>
          </cell>
          <cell r="AD750">
            <v>800</v>
          </cell>
          <cell r="AE750">
            <v>534</v>
          </cell>
          <cell r="AG750">
            <v>1334</v>
          </cell>
          <cell r="AH750">
            <v>1334</v>
          </cell>
        </row>
        <row r="751">
          <cell r="A751">
            <v>747</v>
          </cell>
          <cell r="D751" t="str">
            <v>D</v>
          </cell>
          <cell r="E751">
            <v>10729</v>
          </cell>
          <cell r="F751" t="str">
            <v>Prop</v>
          </cell>
          <cell r="G751">
            <v>7</v>
          </cell>
          <cell r="H751">
            <v>39133</v>
          </cell>
          <cell r="K751" t="str">
            <v>VOSS</v>
          </cell>
          <cell r="L751" t="str">
            <v>0145</v>
          </cell>
          <cell r="M751" t="str">
            <v>JD POWER</v>
          </cell>
          <cell r="N751" t="str">
            <v>DEBBIE ORTUÑO</v>
          </cell>
          <cell r="Q751" t="str">
            <v>EVAL</v>
          </cell>
          <cell r="S751" t="str">
            <v>TRIM</v>
          </cell>
          <cell r="T751" t="str">
            <v>AUT-FAB</v>
          </cell>
          <cell r="U751" t="str">
            <v>AUTOS</v>
          </cell>
          <cell r="V751" t="str">
            <v>Intercept</v>
          </cell>
          <cell r="W751" t="str">
            <v>Papel</v>
          </cell>
          <cell r="X751" t="str">
            <v>DF GDL MTY</v>
          </cell>
          <cell r="AB751"/>
        </row>
        <row r="752">
          <cell r="A752">
            <v>748</v>
          </cell>
          <cell r="D752" t="str">
            <v>A</v>
          </cell>
          <cell r="E752">
            <v>10730</v>
          </cell>
          <cell r="F752" t="str">
            <v>Proy</v>
          </cell>
          <cell r="G752">
            <v>6</v>
          </cell>
          <cell r="H752">
            <v>39133</v>
          </cell>
          <cell r="I752">
            <v>39135</v>
          </cell>
          <cell r="J752">
            <v>39142</v>
          </cell>
          <cell r="K752" t="str">
            <v>DEMOS - MOISES II</v>
          </cell>
          <cell r="L752" t="str">
            <v>0012</v>
          </cell>
          <cell r="M752" t="str">
            <v xml:space="preserve"> PROCTER &amp; GAMBLE</v>
          </cell>
          <cell r="N752" t="str">
            <v>ROSALINDA GOMEZ</v>
          </cell>
          <cell r="Q752" t="str">
            <v>PG</v>
          </cell>
          <cell r="R752" t="str">
            <v>MB</v>
          </cell>
          <cell r="S752" t="str">
            <v>AUDIPROM</v>
          </cell>
          <cell r="T752" t="str">
            <v>CON-CRO</v>
          </cell>
          <cell r="U752" t="str">
            <v>Detergente</v>
          </cell>
          <cell r="W752" t="str">
            <v>Papel</v>
          </cell>
          <cell r="X752" t="str">
            <v>DF,GDL,MTY Y FORANEAS</v>
          </cell>
          <cell r="AB752"/>
          <cell r="AG752">
            <v>240</v>
          </cell>
          <cell r="AH752">
            <v>208</v>
          </cell>
          <cell r="AI752">
            <v>32</v>
          </cell>
          <cell r="AM752">
            <v>39201</v>
          </cell>
          <cell r="AN752">
            <v>39201</v>
          </cell>
          <cell r="AO752">
            <v>39204</v>
          </cell>
          <cell r="AP752">
            <v>39204</v>
          </cell>
          <cell r="AQ752">
            <v>41776</v>
          </cell>
        </row>
        <row r="753">
          <cell r="A753">
            <v>749</v>
          </cell>
          <cell r="D753" t="str">
            <v>A</v>
          </cell>
          <cell r="E753">
            <v>10731</v>
          </cell>
          <cell r="F753" t="str">
            <v>Proy</v>
          </cell>
          <cell r="G753">
            <v>6</v>
          </cell>
          <cell r="H753">
            <v>39133</v>
          </cell>
          <cell r="I753">
            <v>39148</v>
          </cell>
          <cell r="J753">
            <v>39157</v>
          </cell>
          <cell r="K753" t="str">
            <v>COMEX  ROPATON</v>
          </cell>
          <cell r="L753" t="str">
            <v>0012</v>
          </cell>
          <cell r="M753" t="str">
            <v xml:space="preserve"> PROCTER &amp; GAMBLE</v>
          </cell>
          <cell r="N753" t="str">
            <v>Victor Lopez Limon</v>
          </cell>
          <cell r="Q753" t="str">
            <v>PG</v>
          </cell>
          <cell r="R753" t="str">
            <v>GC</v>
          </cell>
          <cell r="S753" t="str">
            <v>AUDIPROM</v>
          </cell>
          <cell r="T753" t="str">
            <v>CON-CRO</v>
          </cell>
          <cell r="U753" t="str">
            <v>Detergente</v>
          </cell>
          <cell r="W753" t="str">
            <v>Papel</v>
          </cell>
          <cell r="X753" t="str">
            <v>DF</v>
          </cell>
          <cell r="AB753"/>
          <cell r="AG753">
            <v>96</v>
          </cell>
          <cell r="AH753">
            <v>96</v>
          </cell>
          <cell r="AM753">
            <v>39194</v>
          </cell>
          <cell r="AN753">
            <v>39194</v>
          </cell>
          <cell r="AO753">
            <v>39197</v>
          </cell>
          <cell r="AP753">
            <v>39197</v>
          </cell>
          <cell r="AQ753">
            <v>17118</v>
          </cell>
        </row>
        <row r="754">
          <cell r="A754">
            <v>750</v>
          </cell>
          <cell r="E754">
            <v>10732</v>
          </cell>
          <cell r="F754" t="str">
            <v>Prop</v>
          </cell>
          <cell r="H754">
            <v>39134</v>
          </cell>
          <cell r="K754" t="str">
            <v>Test Umbrella Mexsana</v>
          </cell>
          <cell r="L754" t="str">
            <v>0146</v>
          </cell>
          <cell r="M754" t="str">
            <v>Schering Plough</v>
          </cell>
          <cell r="N754" t="str">
            <v>Elvira Martínez</v>
          </cell>
          <cell r="Q754" t="str">
            <v>LP</v>
          </cell>
          <cell r="U754" t="str">
            <v>talco</v>
          </cell>
          <cell r="W754" t="str">
            <v>Focus groups</v>
          </cell>
          <cell r="X754" t="str">
            <v>df</v>
          </cell>
          <cell r="AB754"/>
          <cell r="AQ754">
            <v>155000</v>
          </cell>
        </row>
        <row r="755">
          <cell r="A755">
            <v>751</v>
          </cell>
          <cell r="D755" t="str">
            <v>T</v>
          </cell>
          <cell r="E755">
            <v>10733</v>
          </cell>
          <cell r="F755" t="str">
            <v>Proy</v>
          </cell>
          <cell r="G755">
            <v>6</v>
          </cell>
          <cell r="H755">
            <v>39135</v>
          </cell>
          <cell r="I755">
            <v>39146</v>
          </cell>
          <cell r="K755" t="str">
            <v>CHAVAS</v>
          </cell>
          <cell r="L755" t="str">
            <v>0012</v>
          </cell>
          <cell r="M755" t="str">
            <v xml:space="preserve"> PROCTER &amp; GAMBLE</v>
          </cell>
          <cell r="N755" t="str">
            <v>ERANDY MACÍAS RIVEROLL</v>
          </cell>
          <cell r="O755" t="str">
            <v>MX071661</v>
          </cell>
          <cell r="P755" t="str">
            <v>Solo Para Chavas Bus “Concept Screener”</v>
          </cell>
          <cell r="Q755" t="str">
            <v>LB</v>
          </cell>
          <cell r="S755" t="str">
            <v>Concept</v>
          </cell>
          <cell r="T755" t="str">
            <v>CON-CUI</v>
          </cell>
          <cell r="U755" t="str">
            <v>VARIOS</v>
          </cell>
          <cell r="V755" t="str">
            <v>Intercept</v>
          </cell>
          <cell r="W755" t="str">
            <v>CAWI / Web</v>
          </cell>
          <cell r="X755" t="str">
            <v>DF</v>
          </cell>
          <cell r="AB755"/>
          <cell r="AG755">
            <v>200</v>
          </cell>
          <cell r="AQ755">
            <v>76500</v>
          </cell>
        </row>
        <row r="756">
          <cell r="A756">
            <v>752</v>
          </cell>
          <cell r="D756" t="str">
            <v>K</v>
          </cell>
          <cell r="E756">
            <v>10734</v>
          </cell>
          <cell r="F756" t="str">
            <v>Proy</v>
          </cell>
          <cell r="G756">
            <v>6</v>
          </cell>
          <cell r="H756">
            <v>39142</v>
          </cell>
          <cell r="I756">
            <v>39155</v>
          </cell>
          <cell r="J756">
            <v>39161</v>
          </cell>
          <cell r="K756" t="str">
            <v>GT Parthenon SE</v>
          </cell>
          <cell r="L756" t="str">
            <v>0012</v>
          </cell>
          <cell r="M756" t="str">
            <v xml:space="preserve"> PROCTER &amp; GAMBLE</v>
          </cell>
          <cell r="N756" t="str">
            <v>Víctor del Cid</v>
          </cell>
          <cell r="O756" t="str">
            <v>GT072112</v>
          </cell>
          <cell r="P756" t="str">
            <v>Parthenon CA MDO Sample &amp; Effectiveness test</v>
          </cell>
          <cell r="Q756" t="str">
            <v>LE</v>
          </cell>
          <cell r="R756" t="str">
            <v>AG</v>
          </cell>
          <cell r="S756" t="str">
            <v>PSE</v>
          </cell>
          <cell r="T756" t="str">
            <v>CON-CUI</v>
          </cell>
          <cell r="U756" t="str">
            <v>Shampoo</v>
          </cell>
          <cell r="V756" t="str">
            <v>Intercept</v>
          </cell>
          <cell r="W756" t="str">
            <v>CATI / In2Form</v>
          </cell>
          <cell r="X756" t="str">
            <v>GT</v>
          </cell>
          <cell r="AB756"/>
          <cell r="AD756">
            <v>600</v>
          </cell>
          <cell r="AE756">
            <v>240</v>
          </cell>
          <cell r="AG756">
            <v>840</v>
          </cell>
          <cell r="AH756">
            <v>840</v>
          </cell>
          <cell r="AK756">
            <v>840</v>
          </cell>
          <cell r="AM756">
            <v>39239</v>
          </cell>
          <cell r="AN756">
            <v>39241</v>
          </cell>
          <cell r="AO756">
            <v>39261</v>
          </cell>
          <cell r="AP756">
            <v>39261</v>
          </cell>
          <cell r="AR756">
            <v>16100</v>
          </cell>
          <cell r="AS756">
            <v>12700</v>
          </cell>
          <cell r="AT756">
            <v>3400</v>
          </cell>
        </row>
        <row r="757">
          <cell r="A757">
            <v>753</v>
          </cell>
          <cell r="D757" t="str">
            <v>A</v>
          </cell>
          <cell r="E757">
            <v>10735</v>
          </cell>
          <cell r="F757" t="str">
            <v>Proy</v>
          </cell>
          <cell r="G757">
            <v>6</v>
          </cell>
          <cell r="H757">
            <v>39135</v>
          </cell>
          <cell r="I757">
            <v>39210</v>
          </cell>
          <cell r="J757">
            <v>39149</v>
          </cell>
          <cell r="K757" t="str">
            <v>TIENDAS DE ORO</v>
          </cell>
          <cell r="L757" t="str">
            <v>0012</v>
          </cell>
          <cell r="M757" t="str">
            <v xml:space="preserve"> PROCTER &amp; GAMBLE</v>
          </cell>
          <cell r="N757" t="str">
            <v>LIZBETH CAMBEROS</v>
          </cell>
          <cell r="Q757" t="str">
            <v>PG</v>
          </cell>
          <cell r="R757" t="str">
            <v>MF</v>
          </cell>
          <cell r="S757" t="str">
            <v>AUDIPROM</v>
          </cell>
          <cell r="T757" t="str">
            <v>MUL-MUL</v>
          </cell>
          <cell r="U757" t="str">
            <v>VARIOS</v>
          </cell>
          <cell r="W757" t="str">
            <v>Papel</v>
          </cell>
          <cell r="X757" t="str">
            <v>6 AREAS N.</v>
          </cell>
          <cell r="AB757"/>
          <cell r="AG757">
            <v>2000</v>
          </cell>
          <cell r="AH757">
            <v>986</v>
          </cell>
          <cell r="AI757">
            <v>1014</v>
          </cell>
          <cell r="AM757">
            <v>39253</v>
          </cell>
          <cell r="AN757">
            <v>39253</v>
          </cell>
          <cell r="AO757">
            <v>39280</v>
          </cell>
          <cell r="AP757">
            <v>39280</v>
          </cell>
          <cell r="AQ757">
            <v>498449</v>
          </cell>
        </row>
        <row r="758">
          <cell r="A758">
            <v>754</v>
          </cell>
          <cell r="D758" t="str">
            <v>A</v>
          </cell>
          <cell r="E758">
            <v>10736</v>
          </cell>
          <cell r="F758" t="str">
            <v>Proy</v>
          </cell>
          <cell r="G758">
            <v>6</v>
          </cell>
          <cell r="H758">
            <v>39135</v>
          </cell>
          <cell r="I758">
            <v>39139</v>
          </cell>
          <cell r="J758">
            <v>39188</v>
          </cell>
          <cell r="K758" t="str">
            <v>REVESTIMIENTO ACE BAILEYS</v>
          </cell>
          <cell r="L758" t="str">
            <v>0012</v>
          </cell>
          <cell r="M758" t="str">
            <v xml:space="preserve"> PROCTER &amp; GAMBLE</v>
          </cell>
          <cell r="N758" t="str">
            <v>ROSALINDA GOMEZ</v>
          </cell>
          <cell r="Q758" t="str">
            <v>PG</v>
          </cell>
          <cell r="S758" t="str">
            <v>AUDIPROM</v>
          </cell>
          <cell r="T758" t="str">
            <v>CON-CRO</v>
          </cell>
          <cell r="U758" t="str">
            <v>VARIOS</v>
          </cell>
          <cell r="W758" t="str">
            <v>Papel</v>
          </cell>
          <cell r="X758" t="str">
            <v>DF,MTY,GDL,CUL,HMO,TAM,.VER,TIJ,CHIH</v>
          </cell>
          <cell r="AB758"/>
          <cell r="AG758">
            <v>566</v>
          </cell>
          <cell r="AH758">
            <v>326</v>
          </cell>
          <cell r="AI758">
            <v>240</v>
          </cell>
          <cell r="AK758">
            <v>566</v>
          </cell>
          <cell r="AM758">
            <v>39250</v>
          </cell>
          <cell r="AN758">
            <v>39250</v>
          </cell>
          <cell r="AO758">
            <v>39252</v>
          </cell>
          <cell r="AP758">
            <v>39252</v>
          </cell>
          <cell r="AQ758">
            <v>120791</v>
          </cell>
        </row>
        <row r="759">
          <cell r="A759">
            <v>755</v>
          </cell>
          <cell r="D759" t="str">
            <v>A</v>
          </cell>
          <cell r="E759">
            <v>10737</v>
          </cell>
          <cell r="F759" t="str">
            <v>Proy</v>
          </cell>
          <cell r="G759">
            <v>6</v>
          </cell>
          <cell r="H759">
            <v>39136</v>
          </cell>
          <cell r="I759">
            <v>39139</v>
          </cell>
          <cell r="J759">
            <v>39146</v>
          </cell>
          <cell r="K759" t="str">
            <v>SOAC VUELTA 15</v>
          </cell>
          <cell r="L759" t="str">
            <v>0012</v>
          </cell>
          <cell r="M759" t="str">
            <v xml:space="preserve"> PROCTER &amp; GAMBLE</v>
          </cell>
          <cell r="N759" t="str">
            <v>Eneth Arenas</v>
          </cell>
          <cell r="Q759" t="str">
            <v>PG</v>
          </cell>
          <cell r="S759" t="str">
            <v>AUDIPROM</v>
          </cell>
          <cell r="T759" t="str">
            <v>MUL-MUL</v>
          </cell>
          <cell r="U759" t="str">
            <v>VARIOS</v>
          </cell>
          <cell r="W759" t="str">
            <v>Papel</v>
          </cell>
          <cell r="X759" t="str">
            <v>MTY,GDL,FORANEAS</v>
          </cell>
          <cell r="AB759"/>
          <cell r="AG759">
            <v>500</v>
          </cell>
          <cell r="AH759">
            <v>400</v>
          </cell>
          <cell r="AI759">
            <v>100</v>
          </cell>
          <cell r="AM759">
            <v>39187</v>
          </cell>
          <cell r="AN759">
            <v>39187</v>
          </cell>
          <cell r="AO759">
            <v>39212</v>
          </cell>
          <cell r="AP759">
            <v>39212</v>
          </cell>
          <cell r="AQ759">
            <v>76020</v>
          </cell>
        </row>
        <row r="760">
          <cell r="A760">
            <v>756</v>
          </cell>
          <cell r="B760">
            <v>1</v>
          </cell>
          <cell r="D760" t="str">
            <v>D</v>
          </cell>
          <cell r="E760">
            <v>10738</v>
          </cell>
          <cell r="F760" t="str">
            <v>Prop</v>
          </cell>
          <cell r="G760">
            <v>6</v>
          </cell>
          <cell r="H760">
            <v>39133</v>
          </cell>
          <cell r="I760">
            <v>39153</v>
          </cell>
          <cell r="J760">
            <v>39211</v>
          </cell>
          <cell r="K760" t="str">
            <v>ORAL ASSESSMENT</v>
          </cell>
          <cell r="L760" t="str">
            <v>0035</v>
          </cell>
          <cell r="M760" t="str">
            <v>TNS NFO</v>
          </cell>
          <cell r="N760" t="str">
            <v>Jeff Cummins</v>
          </cell>
          <cell r="O760" t="str">
            <v xml:space="preserve">WW073489  </v>
          </cell>
          <cell r="P760" t="str">
            <v>OC CATEGORY ASSESSMENT/MINI H&amp;P</v>
          </cell>
          <cell r="Q760" t="str">
            <v>LM</v>
          </cell>
          <cell r="R760" t="str">
            <v>AV</v>
          </cell>
          <cell r="S760" t="str">
            <v>U&amp;A</v>
          </cell>
          <cell r="T760" t="str">
            <v>CON-CUI</v>
          </cell>
          <cell r="U760" t="str">
            <v>VARIOS</v>
          </cell>
          <cell r="V760" t="str">
            <v>Casa por Casa</v>
          </cell>
          <cell r="W760" t="str">
            <v>Papel</v>
          </cell>
          <cell r="X760" t="str">
            <v>AR</v>
          </cell>
          <cell r="Y760">
            <v>5</v>
          </cell>
          <cell r="Z760">
            <v>240</v>
          </cell>
          <cell r="AA760">
            <v>40</v>
          </cell>
          <cell r="AB760">
            <v>110.33333333333333</v>
          </cell>
          <cell r="AD760">
            <v>1000</v>
          </cell>
          <cell r="AG760">
            <v>1000</v>
          </cell>
          <cell r="AK760">
            <v>1000</v>
          </cell>
          <cell r="AL760">
            <v>1000</v>
          </cell>
          <cell r="AO760">
            <v>39255</v>
          </cell>
          <cell r="AP760">
            <v>39261</v>
          </cell>
          <cell r="AR760">
            <v>56570</v>
          </cell>
          <cell r="AS760">
            <v>52570</v>
          </cell>
          <cell r="AT760">
            <v>4000</v>
          </cell>
          <cell r="AU760">
            <v>1</v>
          </cell>
        </row>
        <row r="761">
          <cell r="A761">
            <v>757</v>
          </cell>
          <cell r="E761">
            <v>10739</v>
          </cell>
          <cell r="F761" t="str">
            <v>Prop</v>
          </cell>
          <cell r="M761"/>
          <cell r="S761" t="str">
            <v>CONCEPT</v>
          </cell>
          <cell r="T761" t="str">
            <v>CON-CUI</v>
          </cell>
          <cell r="U761" t="str">
            <v>RAZORS</v>
          </cell>
          <cell r="V761" t="str">
            <v>Casa por Casa</v>
          </cell>
          <cell r="W761" t="str">
            <v>Papel</v>
          </cell>
          <cell r="X761" t="str">
            <v>MX BR VZ</v>
          </cell>
          <cell r="AB761"/>
        </row>
        <row r="762">
          <cell r="A762">
            <v>758</v>
          </cell>
          <cell r="D762" t="str">
            <v>F</v>
          </cell>
          <cell r="E762">
            <v>10740</v>
          </cell>
          <cell r="F762" t="str">
            <v>Prop</v>
          </cell>
          <cell r="G762">
            <v>7</v>
          </cell>
          <cell r="H762">
            <v>39136</v>
          </cell>
          <cell r="K762" t="str">
            <v>CUALIBANCA</v>
          </cell>
          <cell r="L762" t="str">
            <v>0147</v>
          </cell>
          <cell r="M762" t="str">
            <v>KAE</v>
          </cell>
          <cell r="N762" t="str">
            <v>Sarah Shariff</v>
          </cell>
          <cell r="Q762" t="str">
            <v>EVAL</v>
          </cell>
          <cell r="S762" t="str">
            <v>U&amp;A</v>
          </cell>
          <cell r="T762" t="str">
            <v>SER-BAN</v>
          </cell>
          <cell r="U762" t="str">
            <v>TARJETAS BANCARIAS</v>
          </cell>
          <cell r="V762" t="str">
            <v>Pre -Reclutamiento</v>
          </cell>
          <cell r="W762" t="str">
            <v>Entrevistas en profundidad</v>
          </cell>
          <cell r="X762" t="str">
            <v>MX, ARG, PTO RICO</v>
          </cell>
          <cell r="AB762"/>
        </row>
        <row r="763">
          <cell r="A763">
            <v>759</v>
          </cell>
          <cell r="D763" t="str">
            <v>T</v>
          </cell>
          <cell r="E763">
            <v>10741</v>
          </cell>
          <cell r="F763" t="str">
            <v>Prop</v>
          </cell>
          <cell r="G763">
            <v>7</v>
          </cell>
          <cell r="H763">
            <v>39136</v>
          </cell>
          <cell r="K763" t="str">
            <v>VERSACE SPBT</v>
          </cell>
          <cell r="L763" t="str">
            <v>0012</v>
          </cell>
          <cell r="M763" t="str">
            <v xml:space="preserve"> PROCTER &amp; GAMBLE</v>
          </cell>
          <cell r="N763" t="str">
            <v>Isabel Esperante</v>
          </cell>
          <cell r="O763" t="str">
            <v>TBD</v>
          </cell>
          <cell r="P763" t="str">
            <v>Mermaid II/Versace Blind SPBT</v>
          </cell>
          <cell r="Q763" t="str">
            <v>MJO</v>
          </cell>
          <cell r="S763" t="str">
            <v>PRODUCT</v>
          </cell>
          <cell r="T763" t="str">
            <v>CON-CRO</v>
          </cell>
          <cell r="U763" t="str">
            <v>Detergente</v>
          </cell>
          <cell r="V763" t="str">
            <v>Casa por Casa</v>
          </cell>
          <cell r="W763" t="str">
            <v>Papel</v>
          </cell>
          <cell r="X763" t="str">
            <v>DF</v>
          </cell>
          <cell r="Y763">
            <v>6</v>
          </cell>
          <cell r="Z763">
            <v>140</v>
          </cell>
          <cell r="AB763">
            <v>64.333333333333329</v>
          </cell>
          <cell r="AC763">
            <v>4</v>
          </cell>
          <cell r="AD763">
            <v>44</v>
          </cell>
          <cell r="AE763">
            <v>30</v>
          </cell>
          <cell r="AG763">
            <v>74</v>
          </cell>
          <cell r="AH763">
            <v>74</v>
          </cell>
        </row>
        <row r="764">
          <cell r="A764">
            <v>760</v>
          </cell>
          <cell r="D764" t="str">
            <v>D</v>
          </cell>
          <cell r="E764">
            <v>10742</v>
          </cell>
          <cell r="F764" t="str">
            <v>Proy</v>
          </cell>
          <cell r="G764">
            <v>6</v>
          </cell>
          <cell r="H764">
            <v>39136</v>
          </cell>
          <cell r="I764">
            <v>39175</v>
          </cell>
          <cell r="J764">
            <v>39191</v>
          </cell>
          <cell r="K764" t="str">
            <v>APOLLO V</v>
          </cell>
          <cell r="L764" t="str">
            <v>0026</v>
          </cell>
          <cell r="M764" t="str">
            <v>RESEARCH INTERNATIONAL UK</v>
          </cell>
          <cell r="N764" t="str">
            <v>Lucy Stevens</v>
          </cell>
          <cell r="P764" t="str">
            <v>Apollo V 40261658</v>
          </cell>
          <cell r="Q764" t="str">
            <v>IP</v>
          </cell>
          <cell r="S764" t="str">
            <v>CONCEPT</v>
          </cell>
          <cell r="T764" t="str">
            <v>CON-ALI</v>
          </cell>
          <cell r="U764" t="str">
            <v>CEREAL</v>
          </cell>
          <cell r="V764" t="str">
            <v>Casa por Casa</v>
          </cell>
          <cell r="W764" t="str">
            <v>Papel</v>
          </cell>
          <cell r="X764" t="str">
            <v>DF, GDL y MTY</v>
          </cell>
          <cell r="Y764">
            <v>8</v>
          </cell>
          <cell r="Z764">
            <v>100</v>
          </cell>
          <cell r="AA764">
            <v>80</v>
          </cell>
          <cell r="AB764">
            <v>60.333333333333336</v>
          </cell>
          <cell r="AC764">
            <v>1.7</v>
          </cell>
          <cell r="AD764">
            <v>600</v>
          </cell>
          <cell r="AG764">
            <v>600</v>
          </cell>
          <cell r="AM764">
            <v>39224</v>
          </cell>
          <cell r="AN764">
            <v>39224</v>
          </cell>
          <cell r="AO764">
            <v>39225</v>
          </cell>
          <cell r="AP764">
            <v>39225</v>
          </cell>
          <cell r="AR764">
            <v>26200</v>
          </cell>
          <cell r="AU764">
            <v>1</v>
          </cell>
          <cell r="AZ764" t="str">
            <v>$500 USD ES IMPRESIÓN DE CONCEPTOS</v>
          </cell>
        </row>
        <row r="765">
          <cell r="A765">
            <v>761</v>
          </cell>
          <cell r="B765">
            <v>1</v>
          </cell>
          <cell r="D765" t="str">
            <v>D</v>
          </cell>
          <cell r="E765">
            <v>10743</v>
          </cell>
          <cell r="F765" t="str">
            <v>Proy</v>
          </cell>
          <cell r="G765">
            <v>6</v>
          </cell>
          <cell r="H765">
            <v>39136</v>
          </cell>
          <cell r="I765">
            <v>39204</v>
          </cell>
          <cell r="J765">
            <v>39212</v>
          </cell>
          <cell r="K765" t="str">
            <v>BREZE</v>
          </cell>
          <cell r="L765" t="str">
            <v>0035</v>
          </cell>
          <cell r="M765" t="str">
            <v>TNS NFO</v>
          </cell>
          <cell r="N765" t="str">
            <v>Dewayne Ray</v>
          </cell>
          <cell r="P765" t="str">
            <v>Vick Global Segmentation</v>
          </cell>
          <cell r="Q765" t="str">
            <v>LM</v>
          </cell>
          <cell r="R765" t="str">
            <v>NA</v>
          </cell>
          <cell r="S765" t="str">
            <v>SEGMENTA</v>
          </cell>
          <cell r="T765" t="str">
            <v>CON-CUI</v>
          </cell>
          <cell r="U765" t="str">
            <v>RESPIRATORIOS</v>
          </cell>
          <cell r="V765" t="str">
            <v>Casa por Casa</v>
          </cell>
          <cell r="W765" t="str">
            <v>Papel</v>
          </cell>
          <cell r="X765" t="str">
            <v>BR</v>
          </cell>
          <cell r="Y765">
            <v>4</v>
          </cell>
          <cell r="Z765">
            <v>140</v>
          </cell>
          <cell r="AB765">
            <v>62.333333333333336</v>
          </cell>
          <cell r="AD765">
            <v>1000</v>
          </cell>
          <cell r="AG765">
            <v>1000</v>
          </cell>
          <cell r="AK765">
            <v>1000</v>
          </cell>
          <cell r="AM765">
            <v>39227</v>
          </cell>
          <cell r="AO765">
            <v>39234</v>
          </cell>
          <cell r="AP765">
            <v>39239</v>
          </cell>
          <cell r="AS765">
            <v>53310</v>
          </cell>
          <cell r="AT765">
            <v>4000</v>
          </cell>
          <cell r="AU765">
            <v>1</v>
          </cell>
        </row>
        <row r="766">
          <cell r="A766">
            <v>762</v>
          </cell>
          <cell r="D766" t="str">
            <v>A</v>
          </cell>
          <cell r="E766">
            <v>10744</v>
          </cell>
          <cell r="F766" t="str">
            <v>Proy</v>
          </cell>
          <cell r="G766">
            <v>6</v>
          </cell>
          <cell r="H766">
            <v>39139</v>
          </cell>
          <cell r="I766">
            <v>39153</v>
          </cell>
          <cell r="J766">
            <v>39146</v>
          </cell>
          <cell r="K766" t="str">
            <v>A TU LADO - 2A VUELTA</v>
          </cell>
          <cell r="L766" t="str">
            <v>0012</v>
          </cell>
          <cell r="M766" t="str">
            <v xml:space="preserve"> PROCTER &amp; GAMBLE</v>
          </cell>
          <cell r="N766" t="str">
            <v>Eneth Arenas</v>
          </cell>
          <cell r="Q766" t="str">
            <v>PG</v>
          </cell>
          <cell r="S766" t="str">
            <v>AUDIPROM</v>
          </cell>
          <cell r="T766" t="str">
            <v>MUL-MUL</v>
          </cell>
          <cell r="U766" t="str">
            <v>VARIOS</v>
          </cell>
          <cell r="W766" t="str">
            <v>Papel</v>
          </cell>
          <cell r="X766" t="str">
            <v>DF,GDL</v>
          </cell>
          <cell r="AB766"/>
          <cell r="AG766">
            <v>232</v>
          </cell>
          <cell r="AH766">
            <v>232</v>
          </cell>
          <cell r="AM766">
            <v>39201</v>
          </cell>
          <cell r="AN766">
            <v>39201</v>
          </cell>
          <cell r="AO766">
            <v>39203</v>
          </cell>
          <cell r="AP766">
            <v>39203</v>
          </cell>
          <cell r="AQ766">
            <v>41308</v>
          </cell>
        </row>
        <row r="767">
          <cell r="A767">
            <v>763</v>
          </cell>
          <cell r="D767" t="str">
            <v>C</v>
          </cell>
          <cell r="E767">
            <v>10745</v>
          </cell>
          <cell r="F767" t="str">
            <v>Prop</v>
          </cell>
          <cell r="G767">
            <v>1</v>
          </cell>
          <cell r="H767">
            <v>39140</v>
          </cell>
          <cell r="K767" t="str">
            <v>EQUITY VICK</v>
          </cell>
          <cell r="L767" t="str">
            <v>0012</v>
          </cell>
          <cell r="M767" t="str">
            <v xml:space="preserve"> PROCTER &amp; GAMBLE</v>
          </cell>
          <cell r="N767" t="str">
            <v>CLAUDIA CIADIELLO</v>
          </cell>
          <cell r="Q767" t="str">
            <v>LB</v>
          </cell>
          <cell r="AB767"/>
        </row>
        <row r="768">
          <cell r="A768">
            <v>764</v>
          </cell>
          <cell r="D768" t="str">
            <v>C</v>
          </cell>
          <cell r="E768">
            <v>10746</v>
          </cell>
          <cell r="F768" t="str">
            <v>Prop</v>
          </cell>
          <cell r="G768">
            <v>1</v>
          </cell>
          <cell r="H768">
            <v>39140</v>
          </cell>
          <cell r="K768" t="str">
            <v>TRACKING TALLERES</v>
          </cell>
          <cell r="L768" t="str">
            <v>0008</v>
          </cell>
          <cell r="M768" t="str">
            <v>CASTROL DE MEXICO, S.A. DE C.</v>
          </cell>
          <cell r="N768" t="str">
            <v>GABRIELA VÁZQUEZ</v>
          </cell>
          <cell r="Q768" t="str">
            <v>LB</v>
          </cell>
          <cell r="AB768"/>
        </row>
        <row r="769">
          <cell r="A769">
            <v>765</v>
          </cell>
          <cell r="D769" t="str">
            <v>C</v>
          </cell>
          <cell r="E769">
            <v>10747</v>
          </cell>
          <cell r="F769" t="str">
            <v>Prop</v>
          </cell>
          <cell r="G769">
            <v>7</v>
          </cell>
          <cell r="H769">
            <v>39142</v>
          </cell>
          <cell r="K769" t="str">
            <v>U&amp;A Y PENETRACION ANTIMICOTICOS</v>
          </cell>
          <cell r="L769" t="str">
            <v>0148</v>
          </cell>
          <cell r="M769" t="str">
            <v>SCHERING PLOUGH</v>
          </cell>
          <cell r="N769" t="str">
            <v>ELVIRA MARTINEZ</v>
          </cell>
          <cell r="Q769" t="str">
            <v>EVAL</v>
          </cell>
          <cell r="S769" t="str">
            <v>U&amp;A</v>
          </cell>
          <cell r="T769" t="str">
            <v>CON-MED</v>
          </cell>
          <cell r="U769" t="str">
            <v>ANTIMICOTICOS</v>
          </cell>
          <cell r="V769" t="str">
            <v>Intercept</v>
          </cell>
          <cell r="W769" t="str">
            <v>Papel</v>
          </cell>
          <cell r="X769" t="str">
            <v>DF, GDL y MTY</v>
          </cell>
          <cell r="AB769"/>
        </row>
        <row r="770">
          <cell r="A770">
            <v>766</v>
          </cell>
          <cell r="D770" t="str">
            <v>C</v>
          </cell>
          <cell r="E770">
            <v>10748</v>
          </cell>
          <cell r="F770" t="str">
            <v>Prop</v>
          </cell>
          <cell r="G770">
            <v>7</v>
          </cell>
          <cell r="H770">
            <v>39142</v>
          </cell>
          <cell r="K770" t="str">
            <v>AD TRACKING LOTRIMIN</v>
          </cell>
          <cell r="L770" t="str">
            <v>0148</v>
          </cell>
          <cell r="M770" t="str">
            <v>SCHERING PLOUGH</v>
          </cell>
          <cell r="N770" t="str">
            <v>ELVIRA MARTINEZ</v>
          </cell>
          <cell r="Q770" t="str">
            <v>EVAL</v>
          </cell>
          <cell r="T770" t="str">
            <v>CON-MED</v>
          </cell>
          <cell r="U770" t="str">
            <v>ANTIMICOTICOS</v>
          </cell>
          <cell r="V770" t="str">
            <v>Telefonico</v>
          </cell>
          <cell r="W770" t="str">
            <v>CATI / In2Form</v>
          </cell>
          <cell r="X770" t="str">
            <v>DF, GDL y MTY</v>
          </cell>
          <cell r="AB770"/>
        </row>
        <row r="771">
          <cell r="A771">
            <v>767</v>
          </cell>
          <cell r="D771" t="str">
            <v>C</v>
          </cell>
          <cell r="E771">
            <v>10749</v>
          </cell>
          <cell r="F771" t="str">
            <v>Prop</v>
          </cell>
          <cell r="G771">
            <v>7</v>
          </cell>
          <cell r="H771">
            <v>39142</v>
          </cell>
          <cell r="K771" t="str">
            <v>U&amp;A Y PENETRACION TALCO</v>
          </cell>
          <cell r="L771" t="str">
            <v>0148</v>
          </cell>
          <cell r="M771" t="str">
            <v>SCHERING PLOUGH</v>
          </cell>
          <cell r="N771" t="str">
            <v>ELVIRA MARTINEZ</v>
          </cell>
          <cell r="Q771" t="str">
            <v>EVAL</v>
          </cell>
          <cell r="S771" t="str">
            <v>U&amp;A</v>
          </cell>
          <cell r="T771" t="str">
            <v>CON-MED</v>
          </cell>
          <cell r="U771" t="str">
            <v>TALCO PARA PIES</v>
          </cell>
          <cell r="V771" t="str">
            <v>Intercept</v>
          </cell>
          <cell r="W771" t="str">
            <v>Papel</v>
          </cell>
          <cell r="X771" t="str">
            <v>DF, GDL, MTY Y MERIDA</v>
          </cell>
          <cell r="AB771"/>
        </row>
        <row r="772">
          <cell r="A772">
            <v>768</v>
          </cell>
          <cell r="D772" t="str">
            <v>C</v>
          </cell>
          <cell r="E772">
            <v>10750</v>
          </cell>
          <cell r="F772" t="str">
            <v>Prop</v>
          </cell>
          <cell r="G772">
            <v>7</v>
          </cell>
          <cell r="H772">
            <v>39142</v>
          </cell>
          <cell r="K772" t="str">
            <v>PRE TEST MEXSANA</v>
          </cell>
          <cell r="L772" t="str">
            <v>0148</v>
          </cell>
          <cell r="M772" t="str">
            <v>SCHERING PLOUGH</v>
          </cell>
          <cell r="N772" t="str">
            <v>ELVIRA MARTINEZ</v>
          </cell>
          <cell r="Q772" t="str">
            <v>EVAL</v>
          </cell>
          <cell r="S772" t="str">
            <v>AdEval</v>
          </cell>
          <cell r="T772" t="str">
            <v>CON-MED</v>
          </cell>
          <cell r="U772" t="str">
            <v>TALCO PARA PIES</v>
          </cell>
          <cell r="V772" t="str">
            <v>Intercept</v>
          </cell>
          <cell r="W772" t="str">
            <v>Papel</v>
          </cell>
          <cell r="X772" t="str">
            <v>DF</v>
          </cell>
          <cell r="AB772"/>
        </row>
        <row r="773">
          <cell r="A773">
            <v>769</v>
          </cell>
          <cell r="D773" t="str">
            <v>C</v>
          </cell>
          <cell r="E773">
            <v>10751</v>
          </cell>
          <cell r="F773" t="str">
            <v>Prop</v>
          </cell>
          <cell r="G773">
            <v>7</v>
          </cell>
          <cell r="H773">
            <v>39142</v>
          </cell>
          <cell r="K773" t="str">
            <v>AD TRACKING MEXSANA</v>
          </cell>
          <cell r="L773" t="str">
            <v>0148</v>
          </cell>
          <cell r="M773" t="str">
            <v>SCHERING PLOUGH</v>
          </cell>
          <cell r="N773" t="str">
            <v>ELVIRA MARTINEZ</v>
          </cell>
          <cell r="Q773" t="str">
            <v>EVAL</v>
          </cell>
          <cell r="T773" t="str">
            <v>CON-MED</v>
          </cell>
          <cell r="U773" t="str">
            <v>TALCO PARA PIES</v>
          </cell>
          <cell r="V773" t="str">
            <v>Telefonico</v>
          </cell>
          <cell r="W773" t="str">
            <v>CATI / In2Form</v>
          </cell>
          <cell r="X773" t="str">
            <v>DF, GDL y MTY</v>
          </cell>
          <cell r="AB773"/>
        </row>
        <row r="774">
          <cell r="A774">
            <v>770</v>
          </cell>
          <cell r="D774" t="str">
            <v>C</v>
          </cell>
          <cell r="E774">
            <v>10752</v>
          </cell>
          <cell r="F774" t="str">
            <v>Prop</v>
          </cell>
          <cell r="G774">
            <v>7</v>
          </cell>
          <cell r="H774">
            <v>39142</v>
          </cell>
          <cell r="K774" t="str">
            <v>U&amp;A Y PENETRACION ANTIGRIPALES</v>
          </cell>
          <cell r="L774" t="str">
            <v>0148</v>
          </cell>
          <cell r="M774" t="str">
            <v>SCHERING PLOUGH</v>
          </cell>
          <cell r="N774" t="str">
            <v>ELVIRA MARTINEZ</v>
          </cell>
          <cell r="Q774" t="str">
            <v>EVAL</v>
          </cell>
          <cell r="S774" t="str">
            <v>U&amp;A</v>
          </cell>
          <cell r="T774" t="str">
            <v>CON-MED</v>
          </cell>
          <cell r="U774" t="str">
            <v>ANTIGRIPALES</v>
          </cell>
          <cell r="V774" t="str">
            <v>Intercept</v>
          </cell>
          <cell r="W774" t="str">
            <v>Papel</v>
          </cell>
          <cell r="X774" t="str">
            <v>DF, GDL y MTY</v>
          </cell>
          <cell r="AB774"/>
        </row>
        <row r="775">
          <cell r="A775">
            <v>771</v>
          </cell>
          <cell r="D775" t="str">
            <v>C</v>
          </cell>
          <cell r="E775">
            <v>10753</v>
          </cell>
          <cell r="F775" t="str">
            <v>Prop</v>
          </cell>
          <cell r="G775">
            <v>7</v>
          </cell>
          <cell r="H775">
            <v>39142</v>
          </cell>
          <cell r="K775" t="str">
            <v>PRE TEST AFRINEX</v>
          </cell>
          <cell r="L775" t="str">
            <v>0148</v>
          </cell>
          <cell r="M775" t="str">
            <v>SCHERING PLOUGH</v>
          </cell>
          <cell r="N775" t="str">
            <v>ELVIRA MARTINEZ</v>
          </cell>
          <cell r="Q775" t="str">
            <v>EVAL</v>
          </cell>
          <cell r="S775" t="str">
            <v>AdEval</v>
          </cell>
          <cell r="T775" t="str">
            <v>CON-MED</v>
          </cell>
          <cell r="U775" t="str">
            <v>ANTIGRIPALES</v>
          </cell>
          <cell r="V775" t="str">
            <v>Intercept</v>
          </cell>
          <cell r="W775" t="str">
            <v>Papel</v>
          </cell>
          <cell r="X775" t="str">
            <v>DF</v>
          </cell>
          <cell r="AB775"/>
        </row>
        <row r="776">
          <cell r="A776">
            <v>772</v>
          </cell>
          <cell r="D776" t="str">
            <v>C</v>
          </cell>
          <cell r="E776">
            <v>10754</v>
          </cell>
          <cell r="F776" t="str">
            <v>Prop</v>
          </cell>
          <cell r="G776">
            <v>7</v>
          </cell>
          <cell r="H776">
            <v>39142</v>
          </cell>
          <cell r="K776" t="str">
            <v>AD TRACKING AFRINEX</v>
          </cell>
          <cell r="L776" t="str">
            <v>0148</v>
          </cell>
          <cell r="M776" t="str">
            <v>SCHERING PLOUGH</v>
          </cell>
          <cell r="N776" t="str">
            <v>ELVIRA MARTINEZ</v>
          </cell>
          <cell r="Q776" t="str">
            <v>EVAL</v>
          </cell>
          <cell r="T776" t="str">
            <v>CON-MED</v>
          </cell>
          <cell r="U776" t="str">
            <v>ANTIGRIPALES</v>
          </cell>
          <cell r="V776" t="str">
            <v>Telefonico</v>
          </cell>
          <cell r="W776" t="str">
            <v>CATI / In2Form</v>
          </cell>
          <cell r="X776" t="str">
            <v>DF, GDL y MTY</v>
          </cell>
          <cell r="AB776"/>
        </row>
        <row r="777">
          <cell r="A777">
            <v>773</v>
          </cell>
          <cell r="D777" t="str">
            <v>C</v>
          </cell>
          <cell r="E777">
            <v>10755</v>
          </cell>
          <cell r="F777" t="str">
            <v>Prop</v>
          </cell>
          <cell r="G777">
            <v>7</v>
          </cell>
          <cell r="H777">
            <v>39142</v>
          </cell>
          <cell r="K777" t="str">
            <v>U&amp;A Y PENETRACION CREMAS PARA BEBE</v>
          </cell>
          <cell r="L777" t="str">
            <v>0148</v>
          </cell>
          <cell r="M777" t="str">
            <v>SCHERING PLOUGH</v>
          </cell>
          <cell r="N777" t="str">
            <v>ELVIRA MARTINEZ</v>
          </cell>
          <cell r="Q777" t="str">
            <v>EVAL</v>
          </cell>
          <cell r="S777" t="str">
            <v>U&amp;A</v>
          </cell>
          <cell r="T777" t="str">
            <v>CON-MED</v>
          </cell>
          <cell r="U777" t="str">
            <v>CREMAS PARA BEBE</v>
          </cell>
          <cell r="V777" t="str">
            <v>Intercept</v>
          </cell>
          <cell r="W777" t="str">
            <v>Papel</v>
          </cell>
          <cell r="X777" t="str">
            <v>DF, GDL y MTY</v>
          </cell>
          <cell r="AB777"/>
        </row>
        <row r="778">
          <cell r="A778">
            <v>774</v>
          </cell>
          <cell r="D778" t="str">
            <v>C</v>
          </cell>
          <cell r="E778">
            <v>10756</v>
          </cell>
          <cell r="F778" t="str">
            <v>Prop</v>
          </cell>
          <cell r="G778">
            <v>7</v>
          </cell>
          <cell r="H778">
            <v>39142</v>
          </cell>
          <cell r="K778" t="str">
            <v>PRE TEST A+D</v>
          </cell>
          <cell r="L778" t="str">
            <v>0148</v>
          </cell>
          <cell r="M778" t="str">
            <v>SCHERING PLOUGH</v>
          </cell>
          <cell r="N778" t="str">
            <v>ELVIRA MARTINEZ</v>
          </cell>
          <cell r="Q778" t="str">
            <v>EVAL</v>
          </cell>
          <cell r="S778" t="str">
            <v>AdEval</v>
          </cell>
          <cell r="T778" t="str">
            <v>CON-MED</v>
          </cell>
          <cell r="U778" t="str">
            <v>CREMAS PARA BEBE</v>
          </cell>
          <cell r="V778" t="str">
            <v>Intercept</v>
          </cell>
          <cell r="W778" t="str">
            <v>Papel</v>
          </cell>
          <cell r="X778" t="str">
            <v>DF</v>
          </cell>
          <cell r="AB778"/>
        </row>
        <row r="779">
          <cell r="A779">
            <v>775</v>
          </cell>
          <cell r="D779" t="str">
            <v>I</v>
          </cell>
          <cell r="E779">
            <v>10757</v>
          </cell>
          <cell r="F779" t="str">
            <v>Proy</v>
          </cell>
          <cell r="G779">
            <v>5</v>
          </cell>
          <cell r="H779">
            <v>39127</v>
          </cell>
          <cell r="I779">
            <v>39141</v>
          </cell>
          <cell r="J779">
            <v>39146</v>
          </cell>
          <cell r="K779" t="str">
            <v>INHOMES VISITS FINAN</v>
          </cell>
          <cell r="L779" t="str">
            <v>0012</v>
          </cell>
          <cell r="M779" t="str">
            <v xml:space="preserve"> PROCTER &amp; GAMBLE</v>
          </cell>
          <cell r="N779" t="str">
            <v>FELIPE CORREA</v>
          </cell>
          <cell r="O779" t="str">
            <v xml:space="preserve">      MX071561</v>
          </cell>
          <cell r="Q779" t="str">
            <v>LP</v>
          </cell>
          <cell r="R779" t="str">
            <v>LP</v>
          </cell>
          <cell r="W779" t="str">
            <v>In home visits</v>
          </cell>
          <cell r="X779" t="str">
            <v>DF</v>
          </cell>
          <cell r="AB779"/>
          <cell r="AM779">
            <v>39146</v>
          </cell>
          <cell r="AN779">
            <v>39146</v>
          </cell>
          <cell r="AQ779">
            <v>6600</v>
          </cell>
        </row>
        <row r="780">
          <cell r="A780">
            <v>776</v>
          </cell>
          <cell r="D780" t="str">
            <v>D</v>
          </cell>
          <cell r="E780">
            <v>10758</v>
          </cell>
          <cell r="F780" t="str">
            <v>Prop</v>
          </cell>
          <cell r="G780">
            <v>7</v>
          </cell>
          <cell r="H780">
            <v>39142</v>
          </cell>
          <cell r="K780" t="str">
            <v>B TO B  TRANSPORTE LOGISTICA</v>
          </cell>
          <cell r="L780" t="str">
            <v>0149</v>
          </cell>
          <cell r="M780" t="str">
            <v>INFOAMERICAS</v>
          </cell>
          <cell r="N780" t="str">
            <v>MARIO RUBIO</v>
          </cell>
          <cell r="Q780" t="str">
            <v>EVAL</v>
          </cell>
          <cell r="T780" t="str">
            <v>TRA-TRA</v>
          </cell>
          <cell r="U780" t="str">
            <v>SERVICIOS DE TRANSPORTE Y LOGISTICA</v>
          </cell>
          <cell r="V780" t="str">
            <v>Pre -Reclutamiento</v>
          </cell>
          <cell r="W780" t="str">
            <v>Papel</v>
          </cell>
          <cell r="X780" t="str">
            <v>DF, GDL, MTY, TIJ, ENSENADA, VER, MANZANILLO</v>
          </cell>
          <cell r="AB780"/>
        </row>
        <row r="781">
          <cell r="A781">
            <v>777</v>
          </cell>
          <cell r="D781" t="str">
            <v>C</v>
          </cell>
          <cell r="E781">
            <v>10759</v>
          </cell>
          <cell r="F781" t="str">
            <v>Prop</v>
          </cell>
          <cell r="H781">
            <v>39142</v>
          </cell>
          <cell r="K781" t="str">
            <v>DANTEL 2007</v>
          </cell>
          <cell r="L781" t="str">
            <v>0134</v>
          </cell>
          <cell r="M781" t="str">
            <v>DANONE</v>
          </cell>
          <cell r="N781" t="str">
            <v>LUIS PEGO</v>
          </cell>
          <cell r="S781" t="str">
            <v>TRIM</v>
          </cell>
          <cell r="T781" t="str">
            <v>CON-ALI</v>
          </cell>
          <cell r="U781" t="str">
            <v>VARIOS</v>
          </cell>
          <cell r="V781" t="str">
            <v>Telefonico</v>
          </cell>
          <cell r="W781" t="str">
            <v>CATI / In2Form</v>
          </cell>
          <cell r="X781" t="str">
            <v>DF Y OTRAS</v>
          </cell>
          <cell r="Y781">
            <v>9</v>
          </cell>
          <cell r="Z781">
            <v>8</v>
          </cell>
          <cell r="AA781">
            <v>0</v>
          </cell>
          <cell r="AB781">
            <v>12.333333333333334</v>
          </cell>
          <cell r="AG781">
            <v>200</v>
          </cell>
        </row>
        <row r="782">
          <cell r="A782">
            <v>778</v>
          </cell>
          <cell r="D782" t="str">
            <v>E</v>
          </cell>
          <cell r="E782">
            <v>10760</v>
          </cell>
          <cell r="F782" t="str">
            <v>Proy</v>
          </cell>
          <cell r="G782">
            <v>6</v>
          </cell>
          <cell r="H782">
            <v>39142</v>
          </cell>
          <cell r="I782">
            <v>39143</v>
          </cell>
          <cell r="J782">
            <v>39149</v>
          </cell>
          <cell r="K782" t="str">
            <v>ACE ERNESTO SHOPPING TRIPS &amp; RECRUITMENT</v>
          </cell>
          <cell r="L782" t="str">
            <v>0012</v>
          </cell>
          <cell r="M782" t="str">
            <v xml:space="preserve"> PROCTER &amp; GAMBLE</v>
          </cell>
          <cell r="N782" t="str">
            <v>RUBEN LEO</v>
          </cell>
          <cell r="O782" t="str">
            <v>MX072412</v>
          </cell>
          <cell r="P782" t="str">
            <v>Ace Ernesto Storethought process in Mexico</v>
          </cell>
          <cell r="Q782" t="str">
            <v>AA</v>
          </cell>
          <cell r="T782" t="str">
            <v>CON-CRO</v>
          </cell>
          <cell r="U782" t="str">
            <v>Detergente</v>
          </cell>
          <cell r="V782" t="str">
            <v>Pre -Reclutamiento</v>
          </cell>
          <cell r="W782" t="str">
            <v>Focus groups</v>
          </cell>
          <cell r="X782" t="str">
            <v>DF</v>
          </cell>
          <cell r="AB782"/>
          <cell r="AG782">
            <v>21</v>
          </cell>
          <cell r="AH782">
            <v>21</v>
          </cell>
          <cell r="AL782">
            <v>21</v>
          </cell>
          <cell r="AM782">
            <v>39150</v>
          </cell>
          <cell r="AN782">
            <v>39150</v>
          </cell>
          <cell r="AO782">
            <v>39150</v>
          </cell>
          <cell r="AP782">
            <v>39150</v>
          </cell>
          <cell r="AQ782">
            <v>48915</v>
          </cell>
        </row>
        <row r="783">
          <cell r="A783">
            <v>779</v>
          </cell>
          <cell r="D783" t="str">
            <v>T</v>
          </cell>
          <cell r="E783">
            <v>10761</v>
          </cell>
          <cell r="F783" t="str">
            <v>Proy</v>
          </cell>
          <cell r="G783">
            <v>6</v>
          </cell>
          <cell r="H783">
            <v>39146</v>
          </cell>
          <cell r="I783">
            <v>39156</v>
          </cell>
          <cell r="J783">
            <v>39167</v>
          </cell>
          <cell r="K783" t="str">
            <v>Reco Tenderos</v>
          </cell>
          <cell r="L783" t="str">
            <v>0012</v>
          </cell>
          <cell r="M783" t="str">
            <v xml:space="preserve"> PROCTER &amp; GAMBLE</v>
          </cell>
          <cell r="N783" t="str">
            <v>Christiane Risk</v>
          </cell>
          <cell r="O783" t="str">
            <v>MX072816</v>
          </cell>
          <cell r="P783" t="str">
            <v>HFS Storeowner Recommendation Tracking</v>
          </cell>
          <cell r="Q783" t="str">
            <v>LE</v>
          </cell>
          <cell r="R783" t="str">
            <v>JC</v>
          </cell>
          <cell r="S783" t="str">
            <v>MYSTERY SHOPPER</v>
          </cell>
          <cell r="T783" t="str">
            <v>MUL-MUL</v>
          </cell>
          <cell r="U783" t="str">
            <v>VARIOS</v>
          </cell>
          <cell r="V783" t="str">
            <v>Casa por Casa</v>
          </cell>
          <cell r="W783" t="str">
            <v>Papel</v>
          </cell>
          <cell r="X783" t="str">
            <v>DF</v>
          </cell>
          <cell r="AB783"/>
          <cell r="AD783">
            <v>400</v>
          </cell>
          <cell r="AE783">
            <v>400</v>
          </cell>
          <cell r="AG783">
            <v>800</v>
          </cell>
          <cell r="AH783">
            <v>800</v>
          </cell>
          <cell r="AM783">
            <v>39183</v>
          </cell>
          <cell r="AN783">
            <v>39182</v>
          </cell>
          <cell r="AO783">
            <v>39198</v>
          </cell>
          <cell r="AP783">
            <v>39199</v>
          </cell>
          <cell r="AQ783">
            <v>196200</v>
          </cell>
          <cell r="AU783">
            <v>1</v>
          </cell>
        </row>
        <row r="784">
          <cell r="A784">
            <v>780</v>
          </cell>
          <cell r="D784" t="str">
            <v>F</v>
          </cell>
          <cell r="E784">
            <v>10762</v>
          </cell>
          <cell r="F784" t="str">
            <v>Prop</v>
          </cell>
          <cell r="G784">
            <v>7</v>
          </cell>
          <cell r="H784">
            <v>39142</v>
          </cell>
          <cell r="K784" t="str">
            <v>VICK USAGE</v>
          </cell>
          <cell r="L784" t="str">
            <v>0012</v>
          </cell>
          <cell r="M784" t="str">
            <v xml:space="preserve"> PROCTER &amp; GAMBLE</v>
          </cell>
          <cell r="N784" t="str">
            <v>Efraín Vasquez</v>
          </cell>
          <cell r="Q784" t="str">
            <v>IP</v>
          </cell>
          <cell r="T784" t="str">
            <v>CON-MED</v>
          </cell>
          <cell r="U784" t="str">
            <v>VARIOS</v>
          </cell>
          <cell r="V784" t="str">
            <v>Pre -Reclutamiento</v>
          </cell>
          <cell r="W784" t="str">
            <v>In home visits</v>
          </cell>
          <cell r="X784" t="str">
            <v>DF</v>
          </cell>
          <cell r="Y784">
            <v>120</v>
          </cell>
          <cell r="AB784">
            <v>120</v>
          </cell>
          <cell r="AC784">
            <v>4</v>
          </cell>
          <cell r="AD784">
            <v>4</v>
          </cell>
          <cell r="AE784">
            <v>4</v>
          </cell>
          <cell r="AF784">
            <v>4</v>
          </cell>
          <cell r="AG784">
            <v>12</v>
          </cell>
          <cell r="AH784">
            <v>12</v>
          </cell>
        </row>
        <row r="785">
          <cell r="A785">
            <v>781</v>
          </cell>
          <cell r="D785" t="str">
            <v>C</v>
          </cell>
          <cell r="E785">
            <v>10763</v>
          </cell>
          <cell r="F785" t="str">
            <v>Proy</v>
          </cell>
          <cell r="G785">
            <v>1</v>
          </cell>
          <cell r="H785">
            <v>39146</v>
          </cell>
          <cell r="I785">
            <v>39211</v>
          </cell>
          <cell r="J785">
            <v>39326</v>
          </cell>
          <cell r="K785" t="str">
            <v>TRACKING III</v>
          </cell>
          <cell r="L785" t="str">
            <v>0005</v>
          </cell>
          <cell r="M785" t="str">
            <v>CADBURY AGUAS MINERALES, S.A</v>
          </cell>
          <cell r="N785" t="str">
            <v>Monica Rosete</v>
          </cell>
          <cell r="Q785" t="str">
            <v>IP</v>
          </cell>
          <cell r="S785" t="str">
            <v>EQUITY</v>
          </cell>
          <cell r="T785" t="str">
            <v>CON-BEB</v>
          </cell>
          <cell r="U785" t="str">
            <v>VARIOS</v>
          </cell>
          <cell r="V785" t="str">
            <v>Casa por Casa</v>
          </cell>
          <cell r="W785" t="str">
            <v>Papel</v>
          </cell>
          <cell r="X785" t="str">
            <v>DF, GDL, MTY, VER, TIJ</v>
          </cell>
          <cell r="Y785">
            <v>7</v>
          </cell>
          <cell r="Z785">
            <v>35</v>
          </cell>
          <cell r="AA785">
            <v>30</v>
          </cell>
          <cell r="AB785">
            <v>25.583333333333332</v>
          </cell>
          <cell r="AC785">
            <v>4</v>
          </cell>
          <cell r="AD785">
            <v>2180</v>
          </cell>
          <cell r="AG785">
            <v>2180</v>
          </cell>
          <cell r="AM785">
            <v>39359</v>
          </cell>
          <cell r="AO785">
            <v>39372</v>
          </cell>
          <cell r="AQ785">
            <v>655200</v>
          </cell>
          <cell r="AU785">
            <v>0.5</v>
          </cell>
        </row>
        <row r="786">
          <cell r="A786">
            <v>782</v>
          </cell>
          <cell r="D786" t="str">
            <v>C</v>
          </cell>
          <cell r="E786">
            <v>10764</v>
          </cell>
          <cell r="F786" t="str">
            <v>Prop</v>
          </cell>
          <cell r="G786">
            <v>1</v>
          </cell>
          <cell r="H786">
            <v>39146</v>
          </cell>
          <cell r="K786" t="str">
            <v>QUITAMANCHAS CUALI</v>
          </cell>
          <cell r="L786" t="str">
            <v>0099</v>
          </cell>
          <cell r="M786" t="str">
            <v>Montenegro Comunicaciones</v>
          </cell>
          <cell r="N786" t="str">
            <v>TERESA MONTEMAYOR</v>
          </cell>
          <cell r="Q786" t="str">
            <v>LB</v>
          </cell>
          <cell r="S786" t="str">
            <v>U&amp;A</v>
          </cell>
          <cell r="T786" t="str">
            <v>CON-CRO</v>
          </cell>
          <cell r="U786" t="str">
            <v>QUITAMANCHAS</v>
          </cell>
          <cell r="V786" t="str">
            <v>Pre -Reclutamiento</v>
          </cell>
          <cell r="W786" t="str">
            <v>Focus groups</v>
          </cell>
          <cell r="X786" t="str">
            <v>DF</v>
          </cell>
          <cell r="AB786"/>
          <cell r="AG786">
            <v>3</v>
          </cell>
          <cell r="AH786">
            <v>3</v>
          </cell>
          <cell r="AQ786">
            <v>97000</v>
          </cell>
        </row>
        <row r="787">
          <cell r="A787">
            <v>783</v>
          </cell>
          <cell r="D787" t="str">
            <v>C</v>
          </cell>
          <cell r="E787">
            <v>10765</v>
          </cell>
          <cell r="F787" t="str">
            <v>Prop</v>
          </cell>
          <cell r="G787">
            <v>1</v>
          </cell>
          <cell r="H787">
            <v>39146</v>
          </cell>
          <cell r="K787" t="str">
            <v>QUITAMANCHAS CUANTI</v>
          </cell>
          <cell r="L787" t="str">
            <v>0099</v>
          </cell>
          <cell r="M787" t="str">
            <v>Montenegro Comunicaciones</v>
          </cell>
          <cell r="N787" t="str">
            <v>TERESA MONTEMAYOR</v>
          </cell>
          <cell r="Q787" t="str">
            <v>LB</v>
          </cell>
          <cell r="S787" t="str">
            <v>U&amp;A</v>
          </cell>
          <cell r="T787" t="str">
            <v>CON-CRO</v>
          </cell>
          <cell r="U787" t="str">
            <v>QUITAMANCHAS</v>
          </cell>
          <cell r="V787" t="str">
            <v>Casa por Casa</v>
          </cell>
          <cell r="W787" t="str">
            <v>Papel</v>
          </cell>
          <cell r="X787" t="str">
            <v>DF, GDL, MTY</v>
          </cell>
          <cell r="AB787"/>
          <cell r="AG787">
            <v>300</v>
          </cell>
          <cell r="AH787">
            <v>300</v>
          </cell>
          <cell r="AQ787">
            <v>248000</v>
          </cell>
        </row>
        <row r="788">
          <cell r="A788">
            <v>784</v>
          </cell>
          <cell r="B788">
            <v>1</v>
          </cell>
          <cell r="D788" t="str">
            <v>T</v>
          </cell>
          <cell r="E788">
            <v>10766</v>
          </cell>
          <cell r="F788" t="str">
            <v>Prop</v>
          </cell>
          <cell r="G788">
            <v>7</v>
          </cell>
          <cell r="H788">
            <v>39146</v>
          </cell>
          <cell r="K788" t="str">
            <v>HERCULES</v>
          </cell>
          <cell r="L788" t="str">
            <v>0012</v>
          </cell>
          <cell r="M788" t="str">
            <v xml:space="preserve"> PROCTER &amp; GAMBLE</v>
          </cell>
          <cell r="N788" t="str">
            <v>César X. Sánchez</v>
          </cell>
          <cell r="O788" t="str">
            <v>MX072324</v>
          </cell>
          <cell r="P788" t="str">
            <v>Escudo Hercules Concept Test</v>
          </cell>
          <cell r="Q788" t="str">
            <v>MJO</v>
          </cell>
          <cell r="R788" t="str">
            <v>TBD</v>
          </cell>
          <cell r="S788" t="str">
            <v>CONCEPT</v>
          </cell>
          <cell r="T788" t="str">
            <v>CON-CUI</v>
          </cell>
          <cell r="U788" t="str">
            <v>JABON DE TOCADOR</v>
          </cell>
          <cell r="V788" t="str">
            <v>Casa por Casa</v>
          </cell>
          <cell r="W788" t="str">
            <v>Papel</v>
          </cell>
          <cell r="X788" t="str">
            <v>DF</v>
          </cell>
          <cell r="Y788">
            <v>3</v>
          </cell>
          <cell r="Z788">
            <v>100</v>
          </cell>
          <cell r="AB788">
            <v>44.666666666666664</v>
          </cell>
          <cell r="AC788">
            <v>4</v>
          </cell>
          <cell r="AD788">
            <v>600</v>
          </cell>
        </row>
        <row r="789">
          <cell r="A789">
            <v>785</v>
          </cell>
          <cell r="D789" t="str">
            <v>F</v>
          </cell>
          <cell r="E789">
            <v>10767</v>
          </cell>
          <cell r="F789" t="str">
            <v>Prop</v>
          </cell>
          <cell r="G789">
            <v>1</v>
          </cell>
          <cell r="H789">
            <v>39147</v>
          </cell>
          <cell r="K789" t="str">
            <v>QUITAMANCHAS CUALI</v>
          </cell>
          <cell r="L789" t="str">
            <v>0150</v>
          </cell>
          <cell r="M789" t="str">
            <v>Orange Glo de Mexico  S. de R.L. de C.V.</v>
          </cell>
          <cell r="N789" t="str">
            <v>CUAUHTEMOC PAREDES</v>
          </cell>
          <cell r="Q789" t="str">
            <v>LB</v>
          </cell>
          <cell r="AB789"/>
        </row>
        <row r="790">
          <cell r="A790">
            <v>786</v>
          </cell>
          <cell r="D790" t="str">
            <v>C</v>
          </cell>
          <cell r="E790">
            <v>10768</v>
          </cell>
          <cell r="F790" t="str">
            <v>Prop</v>
          </cell>
          <cell r="G790">
            <v>1</v>
          </cell>
          <cell r="H790">
            <v>39147</v>
          </cell>
          <cell r="K790" t="str">
            <v>QUITAMANCHAS CUANTI</v>
          </cell>
          <cell r="L790" t="str">
            <v>0150</v>
          </cell>
          <cell r="M790" t="str">
            <v>Orange Glo de Mexico  S. de R.L. de C.V.</v>
          </cell>
          <cell r="N790" t="str">
            <v>CUAUHTEMOC PAREDES</v>
          </cell>
          <cell r="Q790" t="str">
            <v>LB</v>
          </cell>
          <cell r="AB790"/>
        </row>
        <row r="791">
          <cell r="A791">
            <v>787</v>
          </cell>
          <cell r="D791" t="str">
            <v>D</v>
          </cell>
          <cell r="E791">
            <v>10769</v>
          </cell>
          <cell r="F791" t="str">
            <v>Prop</v>
          </cell>
          <cell r="G791">
            <v>1</v>
          </cell>
          <cell r="H791">
            <v>39147</v>
          </cell>
          <cell r="K791" t="str">
            <v>AUDITORIA</v>
          </cell>
          <cell r="L791" t="str">
            <v>0151</v>
          </cell>
          <cell r="M791" t="str">
            <v>GfK Audits &amp; Surveys</v>
          </cell>
          <cell r="N791" t="str">
            <v xml:space="preserve">Pete Salandra </v>
          </cell>
          <cell r="Q791" t="str">
            <v>LB</v>
          </cell>
          <cell r="AB791"/>
        </row>
        <row r="792">
          <cell r="A792">
            <v>788</v>
          </cell>
          <cell r="D792" t="str">
            <v>F</v>
          </cell>
          <cell r="E792">
            <v>10770</v>
          </cell>
          <cell r="F792" t="str">
            <v>Prop</v>
          </cell>
          <cell r="H792">
            <v>39141</v>
          </cell>
          <cell r="K792" t="str">
            <v>PRE-TEST PUBLICITARIO</v>
          </cell>
          <cell r="L792" t="str">
            <v>0152</v>
          </cell>
          <cell r="M792" t="str">
            <v>HSBC</v>
          </cell>
          <cell r="N792" t="str">
            <v>BRANDO FERNANDEZ</v>
          </cell>
          <cell r="Q792" t="str">
            <v>LC</v>
          </cell>
          <cell r="S792" t="str">
            <v>AdEval</v>
          </cell>
          <cell r="T792" t="str">
            <v>SER-BAN</v>
          </cell>
          <cell r="U792" t="str">
            <v>TARJETAS CREDITO</v>
          </cell>
          <cell r="V792" t="str">
            <v>Pre -Reclutamiento</v>
          </cell>
          <cell r="W792" t="str">
            <v>Focus groups</v>
          </cell>
          <cell r="X792" t="str">
            <v>DF</v>
          </cell>
          <cell r="AB792"/>
          <cell r="AD792">
            <v>8</v>
          </cell>
          <cell r="AG792">
            <v>8</v>
          </cell>
          <cell r="AH792">
            <v>8</v>
          </cell>
          <cell r="AQ792">
            <v>192000</v>
          </cell>
          <cell r="AZ792" t="str">
            <v>RECHAZADA</v>
          </cell>
        </row>
        <row r="793">
          <cell r="A793">
            <v>789</v>
          </cell>
          <cell r="D793" t="str">
            <v>F</v>
          </cell>
          <cell r="E793">
            <v>10771</v>
          </cell>
          <cell r="F793" t="str">
            <v>Proy</v>
          </cell>
          <cell r="G793">
            <v>6</v>
          </cell>
          <cell r="H793">
            <v>39147</v>
          </cell>
          <cell r="I793">
            <v>39149</v>
          </cell>
          <cell r="J793">
            <v>39168</v>
          </cell>
          <cell r="K793" t="str">
            <v>PRIMAVERA</v>
          </cell>
          <cell r="L793" t="str">
            <v>0022</v>
          </cell>
          <cell r="M793" t="str">
            <v>ALBERTO CULVER</v>
          </cell>
          <cell r="N793" t="str">
            <v>GABRIELA FLORIDO</v>
          </cell>
          <cell r="O793" t="str">
            <v>NA</v>
          </cell>
          <cell r="P793" t="str">
            <v>NA</v>
          </cell>
          <cell r="Q793" t="str">
            <v>LC</v>
          </cell>
          <cell r="R793" t="str">
            <v>NA</v>
          </cell>
          <cell r="S793" t="str">
            <v>U&amp;A</v>
          </cell>
          <cell r="T793" t="str">
            <v>CON-CUI</v>
          </cell>
          <cell r="U793" t="str">
            <v>GEL</v>
          </cell>
          <cell r="V793" t="str">
            <v>Pre -Reclutamiento</v>
          </cell>
          <cell r="W793" t="str">
            <v>Focus groups</v>
          </cell>
          <cell r="X793" t="str">
            <v>DF</v>
          </cell>
          <cell r="AB793"/>
          <cell r="AD793">
            <v>12</v>
          </cell>
          <cell r="AG793">
            <v>12</v>
          </cell>
          <cell r="AH793">
            <v>8</v>
          </cell>
          <cell r="AK793">
            <v>4</v>
          </cell>
          <cell r="AL793">
            <v>12</v>
          </cell>
          <cell r="AM793">
            <v>39183</v>
          </cell>
          <cell r="AN793">
            <v>39183</v>
          </cell>
          <cell r="AO793">
            <v>39197</v>
          </cell>
          <cell r="AP793">
            <v>39197</v>
          </cell>
          <cell r="AR793">
            <v>29440</v>
          </cell>
          <cell r="AU793">
            <v>1</v>
          </cell>
        </row>
        <row r="794">
          <cell r="A794">
            <v>790</v>
          </cell>
          <cell r="D794" t="str">
            <v>F</v>
          </cell>
          <cell r="E794">
            <v>10772</v>
          </cell>
          <cell r="F794" t="str">
            <v>Prop</v>
          </cell>
          <cell r="H794">
            <v>39147</v>
          </cell>
          <cell r="K794" t="str">
            <v>Elena</v>
          </cell>
          <cell r="L794" t="str">
            <v>0153</v>
          </cell>
          <cell r="M794" t="str">
            <v>HASBRO</v>
          </cell>
          <cell r="N794" t="str">
            <v>REGINA VILLA</v>
          </cell>
          <cell r="Q794" t="str">
            <v>LC</v>
          </cell>
          <cell r="S794" t="str">
            <v>U&amp;A</v>
          </cell>
          <cell r="T794" t="str">
            <v>CON-OTR</v>
          </cell>
          <cell r="U794" t="str">
            <v>MUÑECAS</v>
          </cell>
          <cell r="V794" t="str">
            <v>Pre -Reclutamiento</v>
          </cell>
          <cell r="W794" t="str">
            <v>Focus groups</v>
          </cell>
          <cell r="X794" t="str">
            <v>DF</v>
          </cell>
          <cell r="AB794"/>
          <cell r="AD794">
            <v>6</v>
          </cell>
          <cell r="AG794">
            <v>6</v>
          </cell>
          <cell r="AH794">
            <v>6</v>
          </cell>
          <cell r="AQ794">
            <v>165500</v>
          </cell>
        </row>
        <row r="795">
          <cell r="A795">
            <v>791</v>
          </cell>
          <cell r="D795" t="str">
            <v>C</v>
          </cell>
          <cell r="E795">
            <v>10773</v>
          </cell>
          <cell r="F795" t="str">
            <v>Prop</v>
          </cell>
          <cell r="G795">
            <v>7</v>
          </cell>
          <cell r="H795">
            <v>39143</v>
          </cell>
          <cell r="K795" t="str">
            <v>REAL ESTATE</v>
          </cell>
          <cell r="L795" t="str">
            <v>0121</v>
          </cell>
          <cell r="M795" t="str">
            <v>Qualitative Insights</v>
          </cell>
          <cell r="N795" t="str">
            <v>OLIVER MOADEL</v>
          </cell>
          <cell r="Q795" t="str">
            <v>EVAL</v>
          </cell>
          <cell r="T795" t="str">
            <v>INM-INM</v>
          </cell>
          <cell r="U795" t="str">
            <v>DESARROLLOS INMOBILIARIOS</v>
          </cell>
          <cell r="V795" t="str">
            <v>Casa por Casa</v>
          </cell>
          <cell r="W795" t="str">
            <v>Papel</v>
          </cell>
          <cell r="X795" t="str">
            <v>DF, EDOMEX, TUXTLA GTZ, PACHUCA, RIVIERA MAYA, GDL</v>
          </cell>
          <cell r="AB795"/>
        </row>
        <row r="796">
          <cell r="A796">
            <v>792</v>
          </cell>
          <cell r="D796" t="str">
            <v>C</v>
          </cell>
          <cell r="E796">
            <v>10774</v>
          </cell>
          <cell r="F796" t="str">
            <v>Prop</v>
          </cell>
          <cell r="G796">
            <v>7</v>
          </cell>
          <cell r="H796">
            <v>39146</v>
          </cell>
          <cell r="K796" t="str">
            <v>MYSTERY CELU</v>
          </cell>
          <cell r="L796" t="str">
            <v>0154</v>
          </cell>
          <cell r="M796" t="str">
            <v>i-mobil</v>
          </cell>
          <cell r="N796" t="str">
            <v>SANDRA GALVEZ</v>
          </cell>
          <cell r="Q796" t="str">
            <v>EVAL</v>
          </cell>
          <cell r="S796" t="str">
            <v>MYSTERY SHOPPER</v>
          </cell>
          <cell r="T796" t="str">
            <v>TEC-HAR</v>
          </cell>
          <cell r="U796" t="str">
            <v>TELEFONOS CELULARES</v>
          </cell>
          <cell r="V796" t="str">
            <v>Listado - Base de Datos</v>
          </cell>
          <cell r="W796" t="str">
            <v>Papel</v>
          </cell>
          <cell r="X796" t="str">
            <v xml:space="preserve">DF, </v>
          </cell>
          <cell r="AB796"/>
        </row>
        <row r="797">
          <cell r="A797">
            <v>793</v>
          </cell>
          <cell r="D797" t="str">
            <v>C</v>
          </cell>
          <cell r="E797">
            <v>10775</v>
          </cell>
          <cell r="F797" t="str">
            <v>Prop</v>
          </cell>
          <cell r="G797">
            <v>7</v>
          </cell>
          <cell r="H797">
            <v>39146</v>
          </cell>
          <cell r="K797" t="str">
            <v>NOTORIEDAD I MOBIL</v>
          </cell>
          <cell r="L797" t="str">
            <v>0154</v>
          </cell>
          <cell r="M797" t="str">
            <v>i-mobil</v>
          </cell>
          <cell r="N797" t="str">
            <v>SANDRA GALVEZ</v>
          </cell>
          <cell r="Q797" t="str">
            <v>EVAL</v>
          </cell>
          <cell r="S797" t="str">
            <v>MARKETWHYS</v>
          </cell>
          <cell r="T797" t="str">
            <v>TEC-HAR</v>
          </cell>
          <cell r="U797" t="str">
            <v>TELEFONOS CELULARES</v>
          </cell>
          <cell r="V797" t="str">
            <v>Intercept</v>
          </cell>
          <cell r="W797" t="str">
            <v>Papel</v>
          </cell>
          <cell r="X797" t="str">
            <v>DF, GDL, MTY</v>
          </cell>
          <cell r="AB797"/>
        </row>
        <row r="798">
          <cell r="A798">
            <v>794</v>
          </cell>
          <cell r="D798" t="str">
            <v>C</v>
          </cell>
          <cell r="E798">
            <v>10776</v>
          </cell>
          <cell r="F798" t="str">
            <v>Prop</v>
          </cell>
          <cell r="G798">
            <v>7</v>
          </cell>
          <cell r="H798">
            <v>39146</v>
          </cell>
          <cell r="K798" t="str">
            <v>STORECHECK CELU</v>
          </cell>
          <cell r="L798" t="str">
            <v>0154</v>
          </cell>
          <cell r="M798" t="str">
            <v>i-mobil</v>
          </cell>
          <cell r="N798" t="str">
            <v>SANDRA GALVEZ</v>
          </cell>
          <cell r="Q798" t="str">
            <v>EVAL</v>
          </cell>
          <cell r="S798" t="str">
            <v>AUDIPROM</v>
          </cell>
          <cell r="T798" t="str">
            <v>TEC-HAR</v>
          </cell>
          <cell r="U798" t="str">
            <v>TELEFONOS CELULARES</v>
          </cell>
          <cell r="V798" t="str">
            <v>Intercept</v>
          </cell>
          <cell r="W798" t="str">
            <v>Papel</v>
          </cell>
          <cell r="X798" t="str">
            <v>TBD</v>
          </cell>
          <cell r="AB798"/>
        </row>
        <row r="799">
          <cell r="A799">
            <v>795</v>
          </cell>
          <cell r="D799" t="str">
            <v>A</v>
          </cell>
          <cell r="E799">
            <v>10777</v>
          </cell>
          <cell r="F799" t="str">
            <v>Proy</v>
          </cell>
          <cell r="G799">
            <v>6</v>
          </cell>
          <cell r="H799">
            <v>39148</v>
          </cell>
          <cell r="I799">
            <v>39155</v>
          </cell>
          <cell r="J799">
            <v>39160</v>
          </cell>
          <cell r="K799" t="str">
            <v>COLOR WELLATON</v>
          </cell>
          <cell r="L799" t="str">
            <v>0012</v>
          </cell>
          <cell r="M799" t="str">
            <v xml:space="preserve"> PROCTER &amp; GAMBLE</v>
          </cell>
          <cell r="N799" t="str">
            <v>Ericka Ostria</v>
          </cell>
          <cell r="Q799" t="str">
            <v>PG</v>
          </cell>
          <cell r="S799" t="str">
            <v>AUDIPROM</v>
          </cell>
          <cell r="T799" t="str">
            <v>CON-CUI</v>
          </cell>
          <cell r="U799" t="str">
            <v>tintes</v>
          </cell>
          <cell r="W799" t="str">
            <v>Papel</v>
          </cell>
          <cell r="X799" t="str">
            <v>DF,MTY,GDL,TAMP,TIJ,VER,TORR,CHIH</v>
          </cell>
          <cell r="AB799"/>
          <cell r="AG799">
            <v>392</v>
          </cell>
          <cell r="AH799">
            <v>308</v>
          </cell>
          <cell r="AI799">
            <v>84</v>
          </cell>
          <cell r="AM799">
            <v>39215</v>
          </cell>
          <cell r="AN799">
            <v>39215</v>
          </cell>
          <cell r="AO799">
            <v>39217</v>
          </cell>
          <cell r="AP799">
            <v>39217</v>
          </cell>
          <cell r="AQ799">
            <v>73717</v>
          </cell>
        </row>
        <row r="800">
          <cell r="A800">
            <v>796</v>
          </cell>
          <cell r="D800" t="str">
            <v>A</v>
          </cell>
          <cell r="E800">
            <v>10778</v>
          </cell>
          <cell r="F800" t="str">
            <v>Proy</v>
          </cell>
          <cell r="G800">
            <v>6</v>
          </cell>
          <cell r="H800">
            <v>39147</v>
          </cell>
          <cell r="I800">
            <v>39148</v>
          </cell>
          <cell r="J800">
            <v>39149</v>
          </cell>
          <cell r="K800" t="str">
            <v>ALWAYS SUNSHINE DEMOS</v>
          </cell>
          <cell r="L800" t="str">
            <v>0012</v>
          </cell>
          <cell r="M800" t="str">
            <v xml:space="preserve"> PROCTER &amp; GAMBLE</v>
          </cell>
          <cell r="N800" t="str">
            <v>Monique Arochi</v>
          </cell>
          <cell r="Q800" t="str">
            <v>PG</v>
          </cell>
          <cell r="S800" t="str">
            <v>AUDIPROM</v>
          </cell>
          <cell r="T800" t="str">
            <v>CON-FEM</v>
          </cell>
          <cell r="U800" t="str">
            <v>toallas femeninas</v>
          </cell>
          <cell r="W800" t="str">
            <v>Papel</v>
          </cell>
          <cell r="X800" t="str">
            <v>FF,MTY,GDL,PUE</v>
          </cell>
          <cell r="AB800"/>
          <cell r="AG800">
            <v>312</v>
          </cell>
          <cell r="AH800">
            <v>288</v>
          </cell>
          <cell r="AI800">
            <v>24</v>
          </cell>
          <cell r="AM800">
            <v>39229</v>
          </cell>
          <cell r="AN800">
            <v>39229</v>
          </cell>
          <cell r="AO800">
            <v>39231</v>
          </cell>
          <cell r="AP800">
            <v>39231</v>
          </cell>
          <cell r="AQ800">
            <v>109747</v>
          </cell>
        </row>
        <row r="801">
          <cell r="A801">
            <v>797</v>
          </cell>
          <cell r="D801" t="str">
            <v>T</v>
          </cell>
          <cell r="E801">
            <v>10779</v>
          </cell>
          <cell r="F801" t="str">
            <v>Proy</v>
          </cell>
          <cell r="G801">
            <v>6</v>
          </cell>
          <cell r="H801">
            <v>39148</v>
          </cell>
          <cell r="I801">
            <v>39190</v>
          </cell>
          <cell r="J801">
            <v>39195</v>
          </cell>
          <cell r="K801" t="str">
            <v>TM - SCHOOL PROGRAM SE</v>
          </cell>
          <cell r="L801" t="str">
            <v>0012</v>
          </cell>
          <cell r="M801" t="str">
            <v xml:space="preserve"> PROCTER &amp; GAMBLE</v>
          </cell>
          <cell r="N801" t="str">
            <v>ERANDY MACÍAS RIVEROLL</v>
          </cell>
          <cell r="O801" t="str">
            <v xml:space="preserve">MX073449 </v>
          </cell>
          <cell r="P801" t="str">
            <v>School Program Sampling Effectiveness Test</v>
          </cell>
          <cell r="Q801" t="str">
            <v>LE</v>
          </cell>
          <cell r="R801" t="str">
            <v>JC</v>
          </cell>
          <cell r="S801" t="str">
            <v>PSE</v>
          </cell>
          <cell r="T801" t="str">
            <v>CON-OTR</v>
          </cell>
          <cell r="U801" t="str">
            <v>VARIOS</v>
          </cell>
          <cell r="V801" t="str">
            <v>Intercept</v>
          </cell>
          <cell r="W801" t="str">
            <v>Papel</v>
          </cell>
          <cell r="X801" t="str">
            <v>GDL</v>
          </cell>
          <cell r="AB801"/>
          <cell r="AD801">
            <v>1200</v>
          </cell>
          <cell r="AE801">
            <v>400</v>
          </cell>
          <cell r="AG801">
            <v>1600</v>
          </cell>
          <cell r="AH801">
            <v>1600</v>
          </cell>
          <cell r="AM801">
            <v>39294</v>
          </cell>
          <cell r="AN801">
            <v>39299</v>
          </cell>
          <cell r="AO801">
            <v>39314</v>
          </cell>
          <cell r="AP801">
            <v>39311</v>
          </cell>
          <cell r="AQ801">
            <v>245000</v>
          </cell>
        </row>
        <row r="802">
          <cell r="A802">
            <v>798</v>
          </cell>
          <cell r="B802">
            <v>1</v>
          </cell>
          <cell r="D802" t="str">
            <v>O</v>
          </cell>
          <cell r="E802">
            <v>10780</v>
          </cell>
          <cell r="F802" t="str">
            <v>Prop</v>
          </cell>
          <cell r="G802">
            <v>7</v>
          </cell>
          <cell r="H802">
            <v>39148</v>
          </cell>
          <cell r="K802" t="str">
            <v>RECRUIT VALLEJO</v>
          </cell>
          <cell r="L802" t="str">
            <v>0012</v>
          </cell>
          <cell r="M802" t="str">
            <v xml:space="preserve"> PROCTER &amp; GAMBLE</v>
          </cell>
          <cell r="N802" t="str">
            <v>Carlos López</v>
          </cell>
          <cell r="O802" t="str">
            <v>TBD</v>
          </cell>
          <cell r="P802" t="str">
            <v>TBD</v>
          </cell>
          <cell r="Q802" t="str">
            <v>MJO</v>
          </cell>
          <cell r="R802" t="str">
            <v>TBD</v>
          </cell>
          <cell r="T802" t="str">
            <v>CON-CRO</v>
          </cell>
          <cell r="U802" t="str">
            <v>SUAVIZANTE DE TELAS</v>
          </cell>
          <cell r="V802" t="str">
            <v>Pre -Reclutamiento</v>
          </cell>
          <cell r="AB802"/>
          <cell r="AG802">
            <v>200</v>
          </cell>
          <cell r="AH802">
            <v>200</v>
          </cell>
          <cell r="AQ802">
            <v>112500</v>
          </cell>
        </row>
        <row r="803">
          <cell r="A803">
            <v>799</v>
          </cell>
          <cell r="D803" t="str">
            <v>A</v>
          </cell>
          <cell r="E803">
            <v>10781</v>
          </cell>
          <cell r="F803" t="str">
            <v>Proy</v>
          </cell>
          <cell r="G803">
            <v>6</v>
          </cell>
          <cell r="H803">
            <v>39148</v>
          </cell>
          <cell r="I803">
            <v>39184</v>
          </cell>
          <cell r="J803">
            <v>39187</v>
          </cell>
          <cell r="K803" t="str">
            <v>ALWAYS SUNSHINE POP</v>
          </cell>
          <cell r="L803" t="str">
            <v>0012</v>
          </cell>
          <cell r="M803" t="str">
            <v xml:space="preserve"> PROCTER &amp; GAMBLE</v>
          </cell>
          <cell r="N803" t="str">
            <v>Monique Arochi</v>
          </cell>
          <cell r="Q803" t="str">
            <v>PG</v>
          </cell>
          <cell r="S803" t="str">
            <v>AUDIPROM</v>
          </cell>
          <cell r="T803" t="str">
            <v>CON-CUI</v>
          </cell>
          <cell r="U803" t="str">
            <v>toallas femeninas</v>
          </cell>
          <cell r="W803" t="str">
            <v>Papel</v>
          </cell>
          <cell r="X803" t="str">
            <v>DF,MTY,CHIH.TAM,VER</v>
          </cell>
          <cell r="AB803"/>
          <cell r="AG803">
            <v>450</v>
          </cell>
          <cell r="AH803">
            <v>306</v>
          </cell>
          <cell r="AI803">
            <v>144</v>
          </cell>
          <cell r="AM803">
            <v>39236</v>
          </cell>
          <cell r="AN803">
            <v>39236</v>
          </cell>
          <cell r="AO803">
            <v>39238</v>
          </cell>
          <cell r="AP803">
            <v>39238</v>
          </cell>
          <cell r="AQ803">
            <v>63427</v>
          </cell>
        </row>
        <row r="804">
          <cell r="A804">
            <v>800</v>
          </cell>
          <cell r="D804" t="str">
            <v>C</v>
          </cell>
          <cell r="E804">
            <v>10782</v>
          </cell>
          <cell r="F804" t="str">
            <v>Prop</v>
          </cell>
          <cell r="G804">
            <v>7</v>
          </cell>
          <cell r="H804">
            <v>39149</v>
          </cell>
          <cell r="K804" t="str">
            <v>BROADINTERNET</v>
          </cell>
          <cell r="L804" t="str">
            <v>0115</v>
          </cell>
          <cell r="M804" t="str">
            <v>RESOURCE SYSTEM GROUP</v>
          </cell>
          <cell r="N804" t="str">
            <v>TOBY GRINDAL</v>
          </cell>
          <cell r="Q804" t="str">
            <v>EVAL</v>
          </cell>
          <cell r="T804" t="str">
            <v>TEC-SER</v>
          </cell>
          <cell r="U804" t="str">
            <v>INTERNET BANDA ANCHA</v>
          </cell>
          <cell r="V804" t="str">
            <v>Intercept</v>
          </cell>
          <cell r="W804" t="str">
            <v>CAWI / Web</v>
          </cell>
          <cell r="X804" t="str">
            <v>DF, GDL, MTY</v>
          </cell>
          <cell r="AB804"/>
        </row>
        <row r="805">
          <cell r="A805">
            <v>801</v>
          </cell>
          <cell r="D805" t="str">
            <v>F</v>
          </cell>
          <cell r="E805">
            <v>10783</v>
          </cell>
          <cell r="F805" t="str">
            <v>Prop</v>
          </cell>
          <cell r="G805">
            <v>7</v>
          </cell>
          <cell r="H805">
            <v>39149</v>
          </cell>
          <cell r="K805" t="str">
            <v>FGI'S &amp; SHOPPING TRIPS DOWNY</v>
          </cell>
          <cell r="L805" t="str">
            <v>0012</v>
          </cell>
          <cell r="M805" t="str">
            <v xml:space="preserve"> PROCTER &amp; GAMBLE</v>
          </cell>
          <cell r="N805" t="str">
            <v>ROXANA IGLESIAS</v>
          </cell>
          <cell r="O805" t="str">
            <v>TBD</v>
          </cell>
          <cell r="P805" t="str">
            <v>TBD</v>
          </cell>
          <cell r="Q805" t="str">
            <v>AA</v>
          </cell>
          <cell r="T805" t="str">
            <v>CON-CRO</v>
          </cell>
          <cell r="U805" t="str">
            <v>SUAVIZANTE DE TELAS</v>
          </cell>
          <cell r="V805" t="str">
            <v>Pre -Reclutamiento</v>
          </cell>
          <cell r="W805" t="str">
            <v>Focus groups</v>
          </cell>
          <cell r="X805" t="str">
            <v>DF</v>
          </cell>
          <cell r="AB805"/>
        </row>
        <row r="806">
          <cell r="A806">
            <v>802</v>
          </cell>
          <cell r="D806" t="str">
            <v>D</v>
          </cell>
          <cell r="E806">
            <v>10784</v>
          </cell>
          <cell r="F806" t="str">
            <v>Proy</v>
          </cell>
          <cell r="G806">
            <v>6</v>
          </cell>
          <cell r="H806">
            <v>39209</v>
          </cell>
          <cell r="I806">
            <v>39154</v>
          </cell>
          <cell r="J806">
            <v>39154</v>
          </cell>
          <cell r="K806" t="str">
            <v>BUBBALUATE</v>
          </cell>
          <cell r="L806" t="str">
            <v>0027</v>
          </cell>
          <cell r="M806" t="str">
            <v>RESEARCH INTERNACIONAL, SA</v>
          </cell>
          <cell r="N806" t="str">
            <v>RENE MARIN</v>
          </cell>
          <cell r="Q806" t="str">
            <v>EV</v>
          </cell>
          <cell r="R806" t="str">
            <v>AB</v>
          </cell>
          <cell r="S806" t="str">
            <v>CONCEPT</v>
          </cell>
          <cell r="T806" t="str">
            <v>CON-ALI</v>
          </cell>
          <cell r="U806" t="str">
            <v>GOLOSINAS</v>
          </cell>
          <cell r="V806" t="str">
            <v>Intercept</v>
          </cell>
          <cell r="W806" t="str">
            <v>CAPI / PDA</v>
          </cell>
          <cell r="X806" t="str">
            <v>DF, GDL y MTY</v>
          </cell>
          <cell r="Y806">
            <v>10</v>
          </cell>
          <cell r="Z806">
            <v>65</v>
          </cell>
          <cell r="AA806">
            <v>10</v>
          </cell>
          <cell r="AB806">
            <v>38.416666666666664</v>
          </cell>
          <cell r="AC806">
            <v>5</v>
          </cell>
          <cell r="AD806">
            <v>594</v>
          </cell>
          <cell r="AG806">
            <v>594</v>
          </cell>
          <cell r="AH806">
            <v>594</v>
          </cell>
          <cell r="AM806">
            <v>39162</v>
          </cell>
          <cell r="AN806">
            <v>39162</v>
          </cell>
          <cell r="AO806">
            <v>39165</v>
          </cell>
          <cell r="AP806">
            <v>39165</v>
          </cell>
          <cell r="AQ806">
            <v>87820</v>
          </cell>
        </row>
        <row r="807">
          <cell r="A807">
            <v>803</v>
          </cell>
          <cell r="D807" t="str">
            <v>C</v>
          </cell>
          <cell r="E807">
            <v>10785</v>
          </cell>
          <cell r="F807" t="str">
            <v>Prop</v>
          </cell>
          <cell r="G807">
            <v>1</v>
          </cell>
          <cell r="H807">
            <v>39149</v>
          </cell>
          <cell r="K807" t="str">
            <v>CUT OBA EFI</v>
          </cell>
          <cell r="L807" t="str">
            <v>0130</v>
          </cell>
          <cell r="M807" t="str">
            <v>L'Oréal</v>
          </cell>
          <cell r="N807" t="str">
            <v>MAITE MONEO</v>
          </cell>
          <cell r="Q807" t="str">
            <v>MIP</v>
          </cell>
          <cell r="S807" t="str">
            <v>C&amp;P</v>
          </cell>
          <cell r="T807" t="str">
            <v>CON-CUI</v>
          </cell>
          <cell r="U807" t="str">
            <v>DESODORANTE</v>
          </cell>
          <cell r="V807" t="str">
            <v>Casa por Casa</v>
          </cell>
          <cell r="W807" t="str">
            <v>Papel</v>
          </cell>
          <cell r="X807" t="str">
            <v>DF</v>
          </cell>
          <cell r="AB807"/>
          <cell r="AD807">
            <v>300</v>
          </cell>
          <cell r="AE807">
            <v>240</v>
          </cell>
          <cell r="AG807">
            <v>540</v>
          </cell>
          <cell r="AI807">
            <v>540</v>
          </cell>
        </row>
        <row r="808">
          <cell r="A808">
            <v>804</v>
          </cell>
          <cell r="D808" t="str">
            <v>C</v>
          </cell>
          <cell r="E808">
            <v>10786</v>
          </cell>
          <cell r="F808" t="str">
            <v>Prop</v>
          </cell>
          <cell r="G808">
            <v>7</v>
          </cell>
          <cell r="H808">
            <v>39149</v>
          </cell>
          <cell r="K808" t="str">
            <v>BUT OBA BI</v>
          </cell>
          <cell r="L808" t="str">
            <v>0130</v>
          </cell>
          <cell r="M808" t="str">
            <v>L'Oréal</v>
          </cell>
          <cell r="N808" t="str">
            <v>MAITE MONEO</v>
          </cell>
          <cell r="Q808" t="str">
            <v>MIP</v>
          </cell>
          <cell r="T808" t="str">
            <v>CON-CUI</v>
          </cell>
          <cell r="U808" t="str">
            <v>DESODORANTE</v>
          </cell>
          <cell r="V808" t="str">
            <v>Casa por Casa</v>
          </cell>
          <cell r="W808" t="str">
            <v>Papel</v>
          </cell>
          <cell r="X808" t="str">
            <v>DF</v>
          </cell>
          <cell r="AB808"/>
          <cell r="AD808">
            <v>500</v>
          </cell>
          <cell r="AE808">
            <v>400</v>
          </cell>
          <cell r="AF808">
            <v>320</v>
          </cell>
          <cell r="AG808">
            <v>1220</v>
          </cell>
          <cell r="AI808">
            <v>1220</v>
          </cell>
        </row>
        <row r="809">
          <cell r="A809">
            <v>805</v>
          </cell>
          <cell r="D809" t="str">
            <v>C</v>
          </cell>
          <cell r="E809">
            <v>10787</v>
          </cell>
          <cell r="F809" t="str">
            <v>Prop</v>
          </cell>
          <cell r="G809">
            <v>1</v>
          </cell>
          <cell r="H809">
            <v>39150</v>
          </cell>
          <cell r="K809" t="str">
            <v>CALL BACK SUPERSTAY</v>
          </cell>
          <cell r="L809" t="str">
            <v>0130</v>
          </cell>
          <cell r="M809" t="str">
            <v>L'Oréal</v>
          </cell>
          <cell r="N809" t="str">
            <v>MAITE MONEO</v>
          </cell>
          <cell r="Q809" t="str">
            <v>MIP</v>
          </cell>
          <cell r="T809" t="str">
            <v>CON-CUI</v>
          </cell>
          <cell r="U809" t="str">
            <v>LABIAL</v>
          </cell>
          <cell r="V809" t="str">
            <v>Casa por Casa</v>
          </cell>
          <cell r="W809" t="str">
            <v>Papel</v>
          </cell>
          <cell r="X809" t="str">
            <v>DF</v>
          </cell>
          <cell r="AB809"/>
          <cell r="AD809">
            <v>150</v>
          </cell>
          <cell r="AG809">
            <v>150</v>
          </cell>
        </row>
        <row r="810">
          <cell r="A810">
            <v>806</v>
          </cell>
          <cell r="D810" t="str">
            <v>C</v>
          </cell>
          <cell r="E810">
            <v>10788</v>
          </cell>
          <cell r="F810" t="str">
            <v>Prop</v>
          </cell>
          <cell r="G810">
            <v>7</v>
          </cell>
          <cell r="H810">
            <v>39150</v>
          </cell>
          <cell r="K810" t="str">
            <v>SATISFPREMIERE</v>
          </cell>
          <cell r="L810" t="str">
            <v>0152</v>
          </cell>
          <cell r="M810" t="str">
            <v>HSBC</v>
          </cell>
          <cell r="N810" t="str">
            <v>BRANDO FERNANDEZ</v>
          </cell>
          <cell r="Q810" t="str">
            <v>EVAL</v>
          </cell>
          <cell r="S810" t="str">
            <v>TRIM</v>
          </cell>
          <cell r="T810" t="str">
            <v>SER-BAN</v>
          </cell>
          <cell r="U810" t="str">
            <v>BANCA</v>
          </cell>
          <cell r="V810" t="str">
            <v>Intercept</v>
          </cell>
          <cell r="W810" t="str">
            <v>Papel</v>
          </cell>
          <cell r="X810" t="str">
            <v>DF, GDL, MTY, MERIDA, LEON,  TIJUANA</v>
          </cell>
          <cell r="AB810"/>
        </row>
        <row r="811">
          <cell r="A811">
            <v>807</v>
          </cell>
          <cell r="D811" t="str">
            <v>C</v>
          </cell>
          <cell r="E811">
            <v>10789</v>
          </cell>
          <cell r="F811" t="str">
            <v>Prop</v>
          </cell>
          <cell r="G811">
            <v>7</v>
          </cell>
          <cell r="H811">
            <v>39150</v>
          </cell>
          <cell r="K811" t="str">
            <v>SATISFSUCURS</v>
          </cell>
          <cell r="L811" t="str">
            <v>0152</v>
          </cell>
          <cell r="M811" t="str">
            <v>HSBC</v>
          </cell>
          <cell r="N811" t="str">
            <v>BRANDO FERNANDEZ</v>
          </cell>
          <cell r="Q811" t="str">
            <v>EVAL</v>
          </cell>
          <cell r="S811" t="str">
            <v>TRIM</v>
          </cell>
          <cell r="T811" t="str">
            <v>SER-BAN</v>
          </cell>
          <cell r="U811" t="str">
            <v>BANCA</v>
          </cell>
          <cell r="V811" t="str">
            <v>Intercept</v>
          </cell>
          <cell r="W811" t="str">
            <v>Papel</v>
          </cell>
          <cell r="X811" t="str">
            <v>DF, GDL, MTY, MERIDA, LEON,  TIJUANA</v>
          </cell>
          <cell r="AB811"/>
        </row>
        <row r="812">
          <cell r="A812">
            <v>808</v>
          </cell>
          <cell r="D812" t="str">
            <v>C</v>
          </cell>
          <cell r="E812">
            <v>10790</v>
          </cell>
          <cell r="F812" t="str">
            <v>Prop</v>
          </cell>
          <cell r="G812">
            <v>7</v>
          </cell>
          <cell r="H812">
            <v>39150</v>
          </cell>
          <cell r="K812" t="str">
            <v>SATIS-ATM-CALL-INTERNET</v>
          </cell>
          <cell r="L812" t="str">
            <v>0152</v>
          </cell>
          <cell r="M812" t="str">
            <v>HSBC</v>
          </cell>
          <cell r="N812" t="str">
            <v>BRANDO FERNANDEZ</v>
          </cell>
          <cell r="Q812" t="str">
            <v>EVAL</v>
          </cell>
          <cell r="S812" t="str">
            <v>TRIM</v>
          </cell>
          <cell r="T812" t="str">
            <v>SER-BAN</v>
          </cell>
          <cell r="U812" t="str">
            <v>BANCA</v>
          </cell>
          <cell r="V812" t="str">
            <v>Intercept</v>
          </cell>
          <cell r="W812" t="str">
            <v>Papel</v>
          </cell>
          <cell r="X812" t="str">
            <v>DF, GDL, MTY, MERIDA, LEON,  TIJUANA</v>
          </cell>
          <cell r="AB812"/>
        </row>
        <row r="813">
          <cell r="A813">
            <v>809</v>
          </cell>
          <cell r="D813" t="str">
            <v>A</v>
          </cell>
          <cell r="E813">
            <v>10791</v>
          </cell>
          <cell r="F813" t="str">
            <v>Proy</v>
          </cell>
          <cell r="G813">
            <v>6</v>
          </cell>
          <cell r="H813">
            <v>39150</v>
          </cell>
          <cell r="I813">
            <v>39153</v>
          </cell>
          <cell r="J813">
            <v>39155</v>
          </cell>
          <cell r="K813" t="str">
            <v>YOGA</v>
          </cell>
          <cell r="L813" t="str">
            <v>0012</v>
          </cell>
          <cell r="M813" t="str">
            <v xml:space="preserve"> PROCTER &amp; GAMBLE</v>
          </cell>
          <cell r="N813" t="str">
            <v>Marina Cervantes</v>
          </cell>
          <cell r="Q813" t="str">
            <v>PG</v>
          </cell>
          <cell r="S813" t="str">
            <v>AUDIPROM</v>
          </cell>
          <cell r="T813" t="str">
            <v>CON-CUI</v>
          </cell>
          <cell r="U813" t="str">
            <v>Shampoo</v>
          </cell>
          <cell r="W813" t="str">
            <v>Papel</v>
          </cell>
          <cell r="X813" t="str">
            <v>DF,MTY,GDL y FORANEAS</v>
          </cell>
          <cell r="AB813"/>
          <cell r="AG813">
            <v>420</v>
          </cell>
          <cell r="AH813">
            <v>210</v>
          </cell>
          <cell r="AI813">
            <v>210</v>
          </cell>
          <cell r="AM813">
            <v>39263</v>
          </cell>
          <cell r="AN813">
            <v>39263</v>
          </cell>
          <cell r="AO813">
            <v>39266</v>
          </cell>
          <cell r="AP813">
            <v>39266</v>
          </cell>
          <cell r="AQ813">
            <v>180747</v>
          </cell>
        </row>
        <row r="814">
          <cell r="A814">
            <v>810</v>
          </cell>
          <cell r="D814" t="str">
            <v>D</v>
          </cell>
          <cell r="E814">
            <v>10792</v>
          </cell>
          <cell r="F814" t="str">
            <v>Prop</v>
          </cell>
          <cell r="G814">
            <v>7</v>
          </cell>
          <cell r="H814">
            <v>39153</v>
          </cell>
          <cell r="K814" t="str">
            <v>MOBILE DEVICES FIELDWORK</v>
          </cell>
          <cell r="L814" t="str">
            <v>0115</v>
          </cell>
          <cell r="M814" t="str">
            <v>RESOURCE SYSTEM GROUP</v>
          </cell>
          <cell r="N814" t="str">
            <v>KARYN DOSSINGER</v>
          </cell>
          <cell r="O814" t="str">
            <v>NA</v>
          </cell>
          <cell r="P814" t="str">
            <v>NA</v>
          </cell>
          <cell r="Q814" t="str">
            <v>EVAL</v>
          </cell>
          <cell r="T814" t="str">
            <v>TEC-SER</v>
          </cell>
          <cell r="U814" t="str">
            <v>TELEFONÍA CELULAR</v>
          </cell>
          <cell r="V814" t="str">
            <v>Intercept</v>
          </cell>
          <cell r="W814" t="str">
            <v>CAWI / Web</v>
          </cell>
          <cell r="X814" t="str">
            <v>DF, MTY</v>
          </cell>
          <cell r="AB814"/>
        </row>
        <row r="815">
          <cell r="A815">
            <v>811</v>
          </cell>
          <cell r="D815" t="str">
            <v>C</v>
          </cell>
          <cell r="E815">
            <v>10793</v>
          </cell>
          <cell r="F815" t="str">
            <v>Proy</v>
          </cell>
          <cell r="G815">
            <v>6</v>
          </cell>
          <cell r="H815">
            <v>39153</v>
          </cell>
          <cell r="I815">
            <v>39175</v>
          </cell>
          <cell r="J815">
            <v>39239</v>
          </cell>
          <cell r="K815" t="str">
            <v>BUT WATER SHINE</v>
          </cell>
          <cell r="L815" t="str">
            <v>0130</v>
          </cell>
          <cell r="M815" t="str">
            <v>L'Oréal</v>
          </cell>
          <cell r="N815" t="str">
            <v>MAITE MONEO</v>
          </cell>
          <cell r="Q815" t="str">
            <v>MIP</v>
          </cell>
          <cell r="R815" t="str">
            <v>ISABEL PADILLA</v>
          </cell>
          <cell r="S815" t="str">
            <v>PRODUCT</v>
          </cell>
          <cell r="T815" t="str">
            <v>CON-CUI</v>
          </cell>
          <cell r="U815" t="str">
            <v>BRILLO LABIAL</v>
          </cell>
          <cell r="V815" t="str">
            <v>Casa por Casa</v>
          </cell>
          <cell r="W815" t="str">
            <v>Papel</v>
          </cell>
          <cell r="X815" t="str">
            <v>DF</v>
          </cell>
          <cell r="Y815">
            <v>20</v>
          </cell>
          <cell r="Z815">
            <v>30</v>
          </cell>
          <cell r="AA815">
            <v>54</v>
          </cell>
          <cell r="AB815">
            <v>39.700000000000003</v>
          </cell>
          <cell r="AD815">
            <v>160</v>
          </cell>
          <cell r="AE815">
            <v>136</v>
          </cell>
          <cell r="AF815">
            <v>115</v>
          </cell>
          <cell r="AG815">
            <v>411</v>
          </cell>
          <cell r="AH815">
            <v>411</v>
          </cell>
          <cell r="AI815">
            <v>411</v>
          </cell>
          <cell r="AM815">
            <v>39281</v>
          </cell>
          <cell r="AN815">
            <v>39281</v>
          </cell>
          <cell r="AO815">
            <v>39290</v>
          </cell>
          <cell r="AP815">
            <v>39290</v>
          </cell>
          <cell r="AQ815">
            <v>117400</v>
          </cell>
          <cell r="AU815">
            <v>1</v>
          </cell>
          <cell r="AW815" t="str">
            <v>si</v>
          </cell>
        </row>
        <row r="816">
          <cell r="A816">
            <v>812</v>
          </cell>
          <cell r="D816" t="str">
            <v>A</v>
          </cell>
          <cell r="E816">
            <v>10794</v>
          </cell>
          <cell r="F816" t="str">
            <v>Proy</v>
          </cell>
          <cell r="G816">
            <v>6</v>
          </cell>
          <cell r="H816">
            <v>39154</v>
          </cell>
          <cell r="I816">
            <v>39155</v>
          </cell>
          <cell r="J816">
            <v>39158</v>
          </cell>
          <cell r="K816" t="str">
            <v>ROAD SHOW</v>
          </cell>
          <cell r="L816" t="str">
            <v>0012</v>
          </cell>
          <cell r="M816" t="str">
            <v xml:space="preserve"> PROCTER &amp; GAMBLE</v>
          </cell>
          <cell r="N816" t="str">
            <v>Oscar de la Rosa</v>
          </cell>
          <cell r="Q816" t="str">
            <v>PG</v>
          </cell>
          <cell r="S816" t="str">
            <v>AUDIPROM</v>
          </cell>
          <cell r="T816" t="str">
            <v>CON-CRO</v>
          </cell>
          <cell r="U816" t="str">
            <v>Detergente</v>
          </cell>
          <cell r="W816" t="str">
            <v>Papel</v>
          </cell>
          <cell r="X816" t="str">
            <v>FORANEAS</v>
          </cell>
          <cell r="AB816"/>
          <cell r="AG816">
            <v>20</v>
          </cell>
          <cell r="AH816">
            <v>2</v>
          </cell>
          <cell r="AI816">
            <v>18</v>
          </cell>
          <cell r="AM816">
            <v>39175</v>
          </cell>
          <cell r="AN816">
            <v>39175</v>
          </cell>
          <cell r="AO816">
            <v>39178</v>
          </cell>
          <cell r="AP816">
            <v>39178</v>
          </cell>
          <cell r="AQ816">
            <v>17480</v>
          </cell>
        </row>
        <row r="817">
          <cell r="A817">
            <v>813</v>
          </cell>
          <cell r="D817" t="str">
            <v>C</v>
          </cell>
          <cell r="E817">
            <v>10795</v>
          </cell>
          <cell r="F817" t="str">
            <v>Proy</v>
          </cell>
          <cell r="G817">
            <v>7</v>
          </cell>
          <cell r="H817">
            <v>39154</v>
          </cell>
          <cell r="I817">
            <v>39271</v>
          </cell>
          <cell r="J817">
            <v>39287</v>
          </cell>
          <cell r="K817" t="str">
            <v>TRIAL MATRIX SEPOMEX R&amp;U</v>
          </cell>
          <cell r="L817" t="str">
            <v>0012</v>
          </cell>
          <cell r="M817" t="str">
            <v xml:space="preserve"> PROCTER &amp; GAMBLE</v>
          </cell>
          <cell r="N817" t="str">
            <v>ERANDY MACÍAS RIVEROLL</v>
          </cell>
          <cell r="O817" t="str">
            <v xml:space="preserve">MX076925 </v>
          </cell>
          <cell r="P817" t="str">
            <v>SEPOMEX SET</v>
          </cell>
          <cell r="Q817" t="str">
            <v>LE</v>
          </cell>
          <cell r="R817" t="str">
            <v>AG</v>
          </cell>
          <cell r="S817" t="str">
            <v>PSE</v>
          </cell>
          <cell r="T817" t="str">
            <v>CON-CUI</v>
          </cell>
          <cell r="U817" t="str">
            <v>shampoo</v>
          </cell>
          <cell r="V817" t="str">
            <v>Listado - Base de Datos</v>
          </cell>
          <cell r="W817" t="str">
            <v>Papel</v>
          </cell>
          <cell r="X817" t="str">
            <v>DF</v>
          </cell>
          <cell r="AB817"/>
          <cell r="AD817">
            <v>300</v>
          </cell>
          <cell r="AG817">
            <v>300</v>
          </cell>
          <cell r="AH817">
            <v>300</v>
          </cell>
          <cell r="AM817">
            <v>39269</v>
          </cell>
          <cell r="AN817">
            <v>39275</v>
          </cell>
          <cell r="AO817">
            <v>39286</v>
          </cell>
          <cell r="AP817">
            <v>39286</v>
          </cell>
          <cell r="AQ817">
            <v>29134</v>
          </cell>
          <cell r="AU817">
            <v>1</v>
          </cell>
          <cell r="AZ817" t="str">
            <v>SE COBRARON GASTOS DE CANCELACION</v>
          </cell>
        </row>
        <row r="818">
          <cell r="A818">
            <v>814</v>
          </cell>
          <cell r="D818" t="str">
            <v>C</v>
          </cell>
          <cell r="E818">
            <v>10796</v>
          </cell>
          <cell r="F818" t="str">
            <v>Prop</v>
          </cell>
          <cell r="G818">
            <v>7</v>
          </cell>
          <cell r="H818">
            <v>39154</v>
          </cell>
          <cell r="K818" t="str">
            <v>Always New packing</v>
          </cell>
          <cell r="L818" t="str">
            <v>0012</v>
          </cell>
          <cell r="M818" t="str">
            <v xml:space="preserve"> PROCTER &amp; GAMBLE</v>
          </cell>
          <cell r="N818" t="str">
            <v>MARIA CORDERO</v>
          </cell>
          <cell r="O818" t="str">
            <v>TBD</v>
          </cell>
          <cell r="Q818" t="str">
            <v>AA</v>
          </cell>
          <cell r="S818" t="str">
            <v>C/I SCREENING</v>
          </cell>
          <cell r="T818" t="str">
            <v>CON-SAN</v>
          </cell>
          <cell r="U818" t="str">
            <v>PROTECCION FEMENINA</v>
          </cell>
          <cell r="V818" t="str">
            <v>Casa por Casa</v>
          </cell>
          <cell r="W818" t="str">
            <v>Papel</v>
          </cell>
          <cell r="X818" t="str">
            <v>DF</v>
          </cell>
          <cell r="AB818"/>
        </row>
        <row r="819">
          <cell r="A819">
            <v>815</v>
          </cell>
          <cell r="D819" t="str">
            <v>F</v>
          </cell>
          <cell r="E819">
            <v>10797</v>
          </cell>
          <cell r="F819" t="str">
            <v>Prop</v>
          </cell>
          <cell r="G819">
            <v>7</v>
          </cell>
          <cell r="H819">
            <v>39154</v>
          </cell>
          <cell r="K819" t="str">
            <v>FGI's Always New packing</v>
          </cell>
          <cell r="L819" t="str">
            <v>0012</v>
          </cell>
          <cell r="M819" t="str">
            <v xml:space="preserve"> PROCTER &amp; GAMBLE</v>
          </cell>
          <cell r="N819" t="str">
            <v>MARIA CORDERO</v>
          </cell>
          <cell r="O819" t="str">
            <v>TBD</v>
          </cell>
          <cell r="Q819" t="str">
            <v>AA</v>
          </cell>
          <cell r="T819" t="str">
            <v>CON-FEM</v>
          </cell>
          <cell r="U819" t="str">
            <v>PROTECCION FEMENINA</v>
          </cell>
          <cell r="V819" t="str">
            <v>Pre -Reclutamiento</v>
          </cell>
          <cell r="W819" t="str">
            <v>Focus groups</v>
          </cell>
          <cell r="X819" t="str">
            <v>DF</v>
          </cell>
          <cell r="AB819"/>
        </row>
        <row r="820">
          <cell r="A820">
            <v>816</v>
          </cell>
          <cell r="B820">
            <v>1</v>
          </cell>
          <cell r="D820" t="str">
            <v>O</v>
          </cell>
          <cell r="E820">
            <v>10798</v>
          </cell>
          <cell r="F820" t="str">
            <v>Prop</v>
          </cell>
          <cell r="G820">
            <v>7</v>
          </cell>
          <cell r="H820">
            <v>39154</v>
          </cell>
          <cell r="J820">
            <v>39181</v>
          </cell>
          <cell r="K820" t="str">
            <v>EXTREME</v>
          </cell>
          <cell r="L820" t="str">
            <v>0012</v>
          </cell>
          <cell r="M820" t="str">
            <v xml:space="preserve"> PROCTER &amp; GAMBLE</v>
          </cell>
          <cell r="N820" t="str">
            <v>Alfredo Guariguata</v>
          </cell>
          <cell r="O820" t="str">
            <v>07CLT001MX</v>
          </cell>
          <cell r="P820" t="str">
            <v>Extreme Product Evaluation LA consumer</v>
          </cell>
          <cell r="Q820" t="str">
            <v>IP</v>
          </cell>
          <cell r="S820" t="str">
            <v>PRODUCT</v>
          </cell>
          <cell r="T820" t="str">
            <v>CON-ORA</v>
          </cell>
          <cell r="U820" t="str">
            <v>Pasta de dientes</v>
          </cell>
          <cell r="V820" t="str">
            <v>Pre -Reclutamiento</v>
          </cell>
          <cell r="W820" t="str">
            <v>Papel</v>
          </cell>
          <cell r="X820" t="str">
            <v>DF</v>
          </cell>
          <cell r="Y820">
            <v>3</v>
          </cell>
          <cell r="Z820">
            <v>50</v>
          </cell>
          <cell r="AA820">
            <v>50</v>
          </cell>
          <cell r="AB820">
            <v>30.5</v>
          </cell>
          <cell r="AC820">
            <v>7</v>
          </cell>
          <cell r="AD820">
            <v>780</v>
          </cell>
          <cell r="AM820">
            <v>39186</v>
          </cell>
          <cell r="AO820">
            <v>39192</v>
          </cell>
          <cell r="AQ820">
            <v>427000</v>
          </cell>
          <cell r="AZ820" t="str">
            <v>También se hará adicionalmente una sesión de grupo</v>
          </cell>
        </row>
        <row r="821">
          <cell r="A821">
            <v>817</v>
          </cell>
          <cell r="E821">
            <v>10799</v>
          </cell>
          <cell r="F821" t="str">
            <v>Prop</v>
          </cell>
          <cell r="G821">
            <v>1</v>
          </cell>
          <cell r="H821">
            <v>39155</v>
          </cell>
          <cell r="K821" t="str">
            <v>U&amp;A NENUCO</v>
          </cell>
          <cell r="L821" t="str">
            <v>0153</v>
          </cell>
          <cell r="M821" t="str">
            <v>HASBRO</v>
          </cell>
          <cell r="N821" t="str">
            <v>Regina Villa</v>
          </cell>
          <cell r="S821" t="str">
            <v>U&amp;A</v>
          </cell>
          <cell r="T821" t="str">
            <v xml:space="preserve">NEC-NEC </v>
          </cell>
          <cell r="U821" t="str">
            <v>MUÑECAS</v>
          </cell>
          <cell r="V821" t="str">
            <v>Intercept</v>
          </cell>
          <cell r="W821" t="str">
            <v>Papel</v>
          </cell>
          <cell r="X821" t="str">
            <v>DF</v>
          </cell>
          <cell r="Y821">
            <v>20</v>
          </cell>
          <cell r="Z821">
            <v>20</v>
          </cell>
          <cell r="AA821">
            <v>30</v>
          </cell>
          <cell r="AB821">
            <v>32.333333333333336</v>
          </cell>
          <cell r="AD821">
            <v>300</v>
          </cell>
          <cell r="AG821">
            <v>300</v>
          </cell>
          <cell r="AH821">
            <v>300</v>
          </cell>
        </row>
        <row r="822">
          <cell r="A822">
            <v>818</v>
          </cell>
          <cell r="D822" t="str">
            <v>C</v>
          </cell>
          <cell r="E822">
            <v>10800</v>
          </cell>
          <cell r="F822" t="str">
            <v>Proy</v>
          </cell>
          <cell r="G822">
            <v>6</v>
          </cell>
          <cell r="H822">
            <v>39155</v>
          </cell>
          <cell r="I822">
            <v>39196</v>
          </cell>
          <cell r="J822">
            <v>39223</v>
          </cell>
          <cell r="K822" t="str">
            <v>BIENVENIDA BELLEZA EFFECTIVENESS TEST</v>
          </cell>
          <cell r="L822" t="str">
            <v>0012</v>
          </cell>
          <cell r="M822" t="str">
            <v xml:space="preserve"> PROCTER &amp; GAMBLE</v>
          </cell>
          <cell r="N822" t="str">
            <v>VICTOR DEL CID</v>
          </cell>
          <cell r="O822" t="str">
            <v>GT072011</v>
          </cell>
          <cell r="P822" t="str">
            <v>HABA Solution Center Follow-Up research for Despensa Familiar in GT</v>
          </cell>
          <cell r="Q822" t="str">
            <v>AA</v>
          </cell>
          <cell r="T822" t="str">
            <v>MUL-MUL</v>
          </cell>
          <cell r="U822" t="str">
            <v>VARIOS</v>
          </cell>
          <cell r="V822" t="str">
            <v>Intercept</v>
          </cell>
          <cell r="W822" t="str">
            <v>Papel</v>
          </cell>
          <cell r="X822" t="str">
            <v>GUATEMALA</v>
          </cell>
          <cell r="AB822"/>
          <cell r="AD822">
            <v>500</v>
          </cell>
          <cell r="AG822">
            <v>500</v>
          </cell>
          <cell r="AK822">
            <v>500</v>
          </cell>
          <cell r="AM822">
            <v>39243</v>
          </cell>
          <cell r="AN822">
            <v>39243</v>
          </cell>
          <cell r="AO822">
            <v>39259</v>
          </cell>
          <cell r="AP822">
            <v>39253</v>
          </cell>
          <cell r="AR822">
            <v>27450</v>
          </cell>
        </row>
        <row r="823">
          <cell r="A823">
            <v>819</v>
          </cell>
          <cell r="D823" t="str">
            <v>D</v>
          </cell>
          <cell r="E823">
            <v>10801</v>
          </cell>
          <cell r="F823" t="str">
            <v>Prop</v>
          </cell>
          <cell r="G823">
            <v>7</v>
          </cell>
          <cell r="H823">
            <v>39155</v>
          </cell>
          <cell r="K823" t="str">
            <v>PRE TEST ALUMNOS PREPA</v>
          </cell>
          <cell r="L823" t="str">
            <v>0155</v>
          </cell>
          <cell r="M823" t="str">
            <v>WISDOM</v>
          </cell>
          <cell r="N823" t="str">
            <v>BEATRIZ PERALES</v>
          </cell>
          <cell r="Q823" t="str">
            <v>EVAL</v>
          </cell>
          <cell r="S823" t="str">
            <v>AdEval</v>
          </cell>
          <cell r="T823" t="str">
            <v xml:space="preserve">NEC-NEC </v>
          </cell>
          <cell r="U823" t="str">
            <v>UNIVERSIDAD</v>
          </cell>
          <cell r="V823" t="str">
            <v>Intercept</v>
          </cell>
          <cell r="W823" t="str">
            <v>Papel</v>
          </cell>
          <cell r="X823" t="str">
            <v>DF</v>
          </cell>
          <cell r="AB823"/>
        </row>
        <row r="824">
          <cell r="A824">
            <v>820</v>
          </cell>
          <cell r="D824" t="str">
            <v>D</v>
          </cell>
          <cell r="E824">
            <v>10802</v>
          </cell>
          <cell r="F824" t="str">
            <v>Prop</v>
          </cell>
          <cell r="G824">
            <v>7</v>
          </cell>
          <cell r="H824">
            <v>39156</v>
          </cell>
          <cell r="K824" t="str">
            <v>CAMPO CELULARES</v>
          </cell>
          <cell r="L824" t="str">
            <v>0081</v>
          </cell>
          <cell r="M824" t="str">
            <v>TNS TIME</v>
          </cell>
          <cell r="N824" t="str">
            <v>CRISTIAN MUNITA</v>
          </cell>
          <cell r="Q824" t="str">
            <v>EVAL</v>
          </cell>
          <cell r="T824" t="str">
            <v>TEC-HAR</v>
          </cell>
          <cell r="U824" t="str">
            <v>TELEFONOS CELULARES</v>
          </cell>
          <cell r="V824" t="str">
            <v>Intercept</v>
          </cell>
          <cell r="W824" t="str">
            <v>Papel</v>
          </cell>
          <cell r="X824" t="str">
            <v>DF, GDL, MTY</v>
          </cell>
          <cell r="Y824">
            <v>1</v>
          </cell>
          <cell r="Z824">
            <v>70</v>
          </cell>
          <cell r="AB824">
            <v>30.166666666666668</v>
          </cell>
        </row>
        <row r="825">
          <cell r="A825">
            <v>821</v>
          </cell>
          <cell r="D825" t="str">
            <v>A</v>
          </cell>
          <cell r="E825">
            <v>10803</v>
          </cell>
          <cell r="F825" t="str">
            <v>Proy</v>
          </cell>
          <cell r="G825">
            <v>6</v>
          </cell>
          <cell r="H825">
            <v>39156</v>
          </cell>
          <cell r="I825">
            <v>39162</v>
          </cell>
          <cell r="J825">
            <v>39181</v>
          </cell>
          <cell r="K825" t="str">
            <v>ORAL CARE MARATHON</v>
          </cell>
          <cell r="L825" t="str">
            <v>0012</v>
          </cell>
          <cell r="M825" t="str">
            <v xml:space="preserve"> PROCTER &amp; GAMBLE</v>
          </cell>
          <cell r="N825" t="str">
            <v>Fabiola Cuesta</v>
          </cell>
          <cell r="Q825" t="str">
            <v>PG</v>
          </cell>
          <cell r="S825" t="str">
            <v>AUDIPROM</v>
          </cell>
          <cell r="T825" t="str">
            <v>CON-CUI</v>
          </cell>
          <cell r="U825" t="str">
            <v>Pasta de dientes</v>
          </cell>
          <cell r="W825" t="str">
            <v>Papel</v>
          </cell>
          <cell r="X825" t="str">
            <v>DF,MTY,GDL,VER,MER</v>
          </cell>
          <cell r="AB825"/>
          <cell r="AG825">
            <v>456</v>
          </cell>
          <cell r="AH825">
            <v>384</v>
          </cell>
          <cell r="AI825">
            <v>72</v>
          </cell>
          <cell r="AM825">
            <v>39263</v>
          </cell>
          <cell r="AN825">
            <v>39263</v>
          </cell>
          <cell r="AO825">
            <v>39265</v>
          </cell>
          <cell r="AP825">
            <v>39265</v>
          </cell>
          <cell r="AQ825">
            <v>78780</v>
          </cell>
        </row>
        <row r="826">
          <cell r="A826">
            <v>822</v>
          </cell>
          <cell r="D826" t="str">
            <v>C</v>
          </cell>
          <cell r="E826">
            <v>10804</v>
          </cell>
          <cell r="F826" t="str">
            <v>Proy</v>
          </cell>
          <cell r="G826">
            <v>1</v>
          </cell>
          <cell r="H826">
            <v>39156</v>
          </cell>
          <cell r="I826">
            <v>39174</v>
          </cell>
          <cell r="K826" t="str">
            <v>SATISF LOGITEL</v>
          </cell>
          <cell r="L826" t="str">
            <v>0156</v>
          </cell>
          <cell r="M826" t="str">
            <v>LOGITEL</v>
          </cell>
          <cell r="N826" t="str">
            <v>Leticia Hernández</v>
          </cell>
          <cell r="O826" t="str">
            <v>NA</v>
          </cell>
          <cell r="P826" t="str">
            <v>NA</v>
          </cell>
          <cell r="Q826" t="str">
            <v>EVAL</v>
          </cell>
          <cell r="S826" t="str">
            <v>TRIM</v>
          </cell>
          <cell r="T826" t="str">
            <v>TEC-SER</v>
          </cell>
          <cell r="U826" t="str">
            <v>TELEFONOS PUBLICOS</v>
          </cell>
          <cell r="V826" t="str">
            <v>Intercept</v>
          </cell>
          <cell r="W826" t="str">
            <v>Papel</v>
          </cell>
          <cell r="X826" t="str">
            <v>DF, + 20 CIUDADES</v>
          </cell>
          <cell r="Y826">
            <v>4</v>
          </cell>
          <cell r="Z826">
            <v>20</v>
          </cell>
          <cell r="AA826">
            <v>20</v>
          </cell>
          <cell r="AB826">
            <v>15</v>
          </cell>
          <cell r="AC826">
            <v>6.9</v>
          </cell>
          <cell r="AD826">
            <v>4230</v>
          </cell>
          <cell r="AG826">
            <v>4230</v>
          </cell>
          <cell r="AH826">
            <v>630</v>
          </cell>
          <cell r="AI826">
            <v>800</v>
          </cell>
          <cell r="AJ826">
            <v>2800</v>
          </cell>
          <cell r="AQ826">
            <v>760000</v>
          </cell>
        </row>
        <row r="827">
          <cell r="A827">
            <v>823</v>
          </cell>
          <cell r="D827" t="str">
            <v>T</v>
          </cell>
          <cell r="E827">
            <v>10805</v>
          </cell>
          <cell r="F827" t="str">
            <v>Proy</v>
          </cell>
          <cell r="G827">
            <v>4</v>
          </cell>
          <cell r="H827">
            <v>39156</v>
          </cell>
          <cell r="I827">
            <v>39245</v>
          </cell>
          <cell r="J827">
            <v>39249</v>
          </cell>
          <cell r="K827" t="str">
            <v>TRIAL MATRIX - WALMART LEG</v>
          </cell>
          <cell r="L827" t="str">
            <v>0012</v>
          </cell>
          <cell r="M827" t="str">
            <v xml:space="preserve"> PROCTER &amp; GAMBLE</v>
          </cell>
          <cell r="N827" t="str">
            <v>AMERICA FEIJOO</v>
          </cell>
          <cell r="O827" t="str">
            <v xml:space="preserve">MX072526 </v>
          </cell>
          <cell r="P827" t="str">
            <v>Pantene Wal-Mart Check Outs Sampling Effectiveness</v>
          </cell>
          <cell r="Q827" t="str">
            <v>LE</v>
          </cell>
          <cell r="R827" t="str">
            <v>MB</v>
          </cell>
          <cell r="S827" t="str">
            <v>PSE</v>
          </cell>
          <cell r="T827" t="str">
            <v>CON-CUI</v>
          </cell>
          <cell r="U827" t="str">
            <v>shampoo</v>
          </cell>
          <cell r="V827" t="str">
            <v>Intercept</v>
          </cell>
          <cell r="W827" t="str">
            <v>Papel</v>
          </cell>
          <cell r="X827" t="str">
            <v>DF</v>
          </cell>
          <cell r="AB827"/>
          <cell r="AD827">
            <v>1120</v>
          </cell>
          <cell r="AE827">
            <v>400</v>
          </cell>
          <cell r="AG827">
            <v>1520</v>
          </cell>
          <cell r="AH827">
            <v>1520</v>
          </cell>
          <cell r="AM827">
            <v>39322</v>
          </cell>
          <cell r="AO827">
            <v>39342</v>
          </cell>
          <cell r="AQ827">
            <v>230500</v>
          </cell>
        </row>
        <row r="828">
          <cell r="A828">
            <v>824</v>
          </cell>
          <cell r="D828" t="str">
            <v>T</v>
          </cell>
          <cell r="E828">
            <v>10806</v>
          </cell>
          <cell r="F828" t="str">
            <v>Prop</v>
          </cell>
          <cell r="G828">
            <v>7</v>
          </cell>
          <cell r="H828">
            <v>39134</v>
          </cell>
          <cell r="K828" t="str">
            <v>TRIAL MATRIX SAMPLING (manejado como 10726 en prop)</v>
          </cell>
          <cell r="L828" t="str">
            <v>0012</v>
          </cell>
          <cell r="M828" t="str">
            <v xml:space="preserve"> PROCTER &amp; GAMBLE</v>
          </cell>
          <cell r="N828" t="str">
            <v>AMERICA FEIJOO</v>
          </cell>
          <cell r="Q828" t="str">
            <v>LE</v>
          </cell>
          <cell r="S828" t="str">
            <v>PSE</v>
          </cell>
          <cell r="T828" t="str">
            <v>CON-CUI</v>
          </cell>
          <cell r="U828" t="str">
            <v>shampoo</v>
          </cell>
          <cell r="X828" t="str">
            <v>Aguascalientes, León y Guadalajara y DF</v>
          </cell>
          <cell r="AB828"/>
        </row>
        <row r="829">
          <cell r="A829">
            <v>825</v>
          </cell>
          <cell r="D829" t="str">
            <v>T</v>
          </cell>
          <cell r="E829">
            <v>10807</v>
          </cell>
          <cell r="F829" t="str">
            <v>Proy</v>
          </cell>
          <cell r="G829">
            <v>6</v>
          </cell>
          <cell r="H829">
            <v>39156</v>
          </cell>
          <cell r="I829">
            <v>39170</v>
          </cell>
          <cell r="J829">
            <v>39177</v>
          </cell>
          <cell r="K829" t="str">
            <v>TRIAL MATRIX - TEPERTONGO</v>
          </cell>
          <cell r="L829" t="str">
            <v>0012</v>
          </cell>
          <cell r="M829" t="str">
            <v xml:space="preserve"> PROCTER &amp; GAMBLE</v>
          </cell>
          <cell r="N829" t="str">
            <v>AMERICA FEIJOO</v>
          </cell>
          <cell r="O829" t="str">
            <v xml:space="preserve">MX072687 </v>
          </cell>
          <cell r="P829" t="str">
            <v>Pert Tepertongo Sampling Effectiveness Test</v>
          </cell>
          <cell r="Q829" t="str">
            <v>LE</v>
          </cell>
          <cell r="R829" t="str">
            <v>MB</v>
          </cell>
          <cell r="S829" t="str">
            <v>PSE</v>
          </cell>
          <cell r="T829" t="str">
            <v>CON-CUI</v>
          </cell>
          <cell r="U829" t="str">
            <v>shampoo</v>
          </cell>
          <cell r="V829" t="str">
            <v>Intercept</v>
          </cell>
          <cell r="W829" t="str">
            <v>Papel</v>
          </cell>
          <cell r="X829" t="str">
            <v>TEPETONGO</v>
          </cell>
          <cell r="AB829"/>
          <cell r="AD829">
            <v>420</v>
          </cell>
          <cell r="AE829">
            <v>160</v>
          </cell>
          <cell r="AG829">
            <v>580</v>
          </cell>
          <cell r="AJ829">
            <v>580</v>
          </cell>
          <cell r="AM829">
            <v>39245</v>
          </cell>
          <cell r="AN829">
            <v>39245</v>
          </cell>
          <cell r="AO829">
            <v>39262</v>
          </cell>
          <cell r="AP829">
            <v>39262</v>
          </cell>
          <cell r="AQ829">
            <v>177000</v>
          </cell>
        </row>
        <row r="830">
          <cell r="A830">
            <v>826</v>
          </cell>
          <cell r="D830" t="str">
            <v>C</v>
          </cell>
          <cell r="E830">
            <v>10808</v>
          </cell>
          <cell r="F830" t="str">
            <v>Proy</v>
          </cell>
          <cell r="G830">
            <v>3</v>
          </cell>
          <cell r="H830">
            <v>39157</v>
          </cell>
          <cell r="I830">
            <v>39239</v>
          </cell>
          <cell r="J830">
            <v>39244</v>
          </cell>
          <cell r="K830" t="str">
            <v>PRE-POST ALWAYS PARADE</v>
          </cell>
          <cell r="L830" t="str">
            <v>0012</v>
          </cell>
          <cell r="M830" t="str">
            <v xml:space="preserve"> PROCTER &amp; GAMBLE</v>
          </cell>
          <cell r="N830" t="str">
            <v>MARIA CORDERO</v>
          </cell>
          <cell r="O830" t="str">
            <v>MX077104</v>
          </cell>
          <cell r="P830" t="str">
            <v>Always Pull Parade Effectiveness Test</v>
          </cell>
          <cell r="Q830" t="str">
            <v>AA</v>
          </cell>
          <cell r="S830" t="str">
            <v>PSE</v>
          </cell>
          <cell r="T830" t="str">
            <v>CON-FEM</v>
          </cell>
          <cell r="U830" t="str">
            <v>PROTECCION FEMENINA</v>
          </cell>
          <cell r="V830" t="str">
            <v>Intercept</v>
          </cell>
          <cell r="W830" t="str">
            <v>Papel</v>
          </cell>
          <cell r="X830" t="str">
            <v>Aguascalientes, Colima, Guanajuato, Jalisco, Michoacán</v>
          </cell>
          <cell r="AB830"/>
          <cell r="AD830">
            <v>900</v>
          </cell>
          <cell r="AE830">
            <v>300</v>
          </cell>
          <cell r="AG830">
            <v>1200</v>
          </cell>
          <cell r="AH830">
            <v>300</v>
          </cell>
          <cell r="AI830">
            <v>600</v>
          </cell>
          <cell r="AQ830">
            <v>395278</v>
          </cell>
        </row>
        <row r="831">
          <cell r="A831">
            <v>827</v>
          </cell>
          <cell r="D831" t="str">
            <v>D</v>
          </cell>
          <cell r="E831">
            <v>10809</v>
          </cell>
          <cell r="F831" t="str">
            <v>Prop</v>
          </cell>
          <cell r="G831">
            <v>1</v>
          </cell>
          <cell r="H831">
            <v>39161</v>
          </cell>
          <cell r="K831" t="str">
            <v>CAMPO LG COPA AMERICA</v>
          </cell>
          <cell r="L831" t="str">
            <v>0157</v>
          </cell>
          <cell r="M831" t="str">
            <v>UNION</v>
          </cell>
          <cell r="N831" t="str">
            <v>TORY KIM</v>
          </cell>
          <cell r="Q831" t="str">
            <v>EVAL</v>
          </cell>
          <cell r="S831" t="str">
            <v>AdEval</v>
          </cell>
          <cell r="T831" t="str">
            <v xml:space="preserve">NEC-NEC </v>
          </cell>
          <cell r="U831" t="str">
            <v>ELECTRODOMESTICOS</v>
          </cell>
          <cell r="V831" t="str">
            <v>Intercept</v>
          </cell>
          <cell r="W831" t="str">
            <v>Papel</v>
          </cell>
          <cell r="X831" t="str">
            <v>DF, SANTIAGO, BOGOTA, BUENOS AIRES, LIMA</v>
          </cell>
          <cell r="Y831">
            <v>5</v>
          </cell>
          <cell r="Z831">
            <v>48</v>
          </cell>
          <cell r="AA831">
            <v>35</v>
          </cell>
          <cell r="AB831">
            <v>29.666666666666668</v>
          </cell>
          <cell r="AC831">
            <v>4.7</v>
          </cell>
          <cell r="AD831">
            <v>300</v>
          </cell>
          <cell r="AG831">
            <v>300</v>
          </cell>
          <cell r="AH831">
            <v>300</v>
          </cell>
          <cell r="AQ831">
            <v>419000</v>
          </cell>
        </row>
        <row r="832">
          <cell r="A832">
            <v>828</v>
          </cell>
          <cell r="D832" t="str">
            <v>A</v>
          </cell>
          <cell r="E832">
            <v>10810</v>
          </cell>
          <cell r="F832" t="str">
            <v>Proy</v>
          </cell>
          <cell r="G832">
            <v>6</v>
          </cell>
          <cell r="H832">
            <v>39161</v>
          </cell>
          <cell r="I832">
            <v>39162</v>
          </cell>
          <cell r="J832">
            <v>39163</v>
          </cell>
          <cell r="K832" t="str">
            <v>SELL CHARMIN BASICO</v>
          </cell>
          <cell r="L832" t="str">
            <v>0012</v>
          </cell>
          <cell r="M832" t="str">
            <v xml:space="preserve"> PROCTER &amp; GAMBLE</v>
          </cell>
          <cell r="N832" t="str">
            <v>Monique Arochi</v>
          </cell>
          <cell r="Q832" t="str">
            <v>PG</v>
          </cell>
          <cell r="S832" t="str">
            <v>AUDIPROM</v>
          </cell>
          <cell r="T832" t="str">
            <v>CON-SAN</v>
          </cell>
          <cell r="U832" t="str">
            <v>PAPEL DE BAÑO</v>
          </cell>
          <cell r="W832" t="str">
            <v>Papel</v>
          </cell>
          <cell r="X832" t="str">
            <v>DF,MTY,GDL,TORR,CHIH</v>
          </cell>
          <cell r="AB832"/>
          <cell r="AG832">
            <v>250</v>
          </cell>
          <cell r="AH832">
            <v>210</v>
          </cell>
          <cell r="AI832">
            <v>40</v>
          </cell>
          <cell r="AM832">
            <v>39263</v>
          </cell>
          <cell r="AN832">
            <v>39263</v>
          </cell>
          <cell r="AO832">
            <v>39266</v>
          </cell>
          <cell r="AP832">
            <v>39266</v>
          </cell>
          <cell r="AQ832">
            <v>57892</v>
          </cell>
        </row>
        <row r="833">
          <cell r="A833">
            <v>829</v>
          </cell>
          <cell r="D833" t="str">
            <v>D</v>
          </cell>
          <cell r="E833">
            <v>10811</v>
          </cell>
          <cell r="F833" t="str">
            <v>Prop</v>
          </cell>
          <cell r="G833">
            <v>1</v>
          </cell>
          <cell r="H833">
            <v>39161</v>
          </cell>
          <cell r="K833" t="str">
            <v>SHOPPERS</v>
          </cell>
          <cell r="L833" t="str">
            <v>0111</v>
          </cell>
          <cell r="M833" t="str">
            <v>INTERMARKET RESEARCH</v>
          </cell>
          <cell r="N833" t="str">
            <v>ANNA MARÍA SARMENTO</v>
          </cell>
          <cell r="Q833" t="str">
            <v>LB</v>
          </cell>
          <cell r="AB833"/>
        </row>
        <row r="834">
          <cell r="A834">
            <v>830</v>
          </cell>
          <cell r="D834" t="str">
            <v>C</v>
          </cell>
          <cell r="E834">
            <v>10812</v>
          </cell>
          <cell r="F834" t="str">
            <v>Prop</v>
          </cell>
          <cell r="G834">
            <v>7</v>
          </cell>
          <cell r="H834">
            <v>39161</v>
          </cell>
          <cell r="K834" t="str">
            <v>TRACKING CEDAS</v>
          </cell>
          <cell r="L834" t="str">
            <v>0158</v>
          </cell>
          <cell r="M834" t="str">
            <v>CENTRAL DE ABASTOS</v>
          </cell>
          <cell r="N834" t="str">
            <v>ERNESTO ZAVALETA</v>
          </cell>
          <cell r="O834" t="str">
            <v>NA</v>
          </cell>
          <cell r="P834" t="str">
            <v>NA</v>
          </cell>
          <cell r="Q834" t="str">
            <v>LE</v>
          </cell>
          <cell r="T834" t="str">
            <v>MUL-MUL</v>
          </cell>
          <cell r="U834" t="str">
            <v>TRACKEO DE SERVICIOS DE MEJORA</v>
          </cell>
          <cell r="V834" t="str">
            <v>Intercept</v>
          </cell>
          <cell r="W834" t="str">
            <v>Papel</v>
          </cell>
          <cell r="X834" t="str">
            <v>DF - Iztapalapa</v>
          </cell>
          <cell r="AB834"/>
        </row>
        <row r="835">
          <cell r="A835">
            <v>831</v>
          </cell>
          <cell r="B835">
            <v>1</v>
          </cell>
          <cell r="D835" t="str">
            <v>C</v>
          </cell>
          <cell r="E835">
            <v>10813</v>
          </cell>
          <cell r="F835" t="str">
            <v>Proy</v>
          </cell>
          <cell r="G835">
            <v>6</v>
          </cell>
          <cell r="H835">
            <v>39162</v>
          </cell>
          <cell r="I835">
            <v>39178</v>
          </cell>
          <cell r="J835">
            <v>39189</v>
          </cell>
          <cell r="K835" t="str">
            <v>BUNNY</v>
          </cell>
          <cell r="L835" t="str">
            <v>0012</v>
          </cell>
          <cell r="M835" t="str">
            <v xml:space="preserve"> PROCTER &amp; GAMBLE</v>
          </cell>
          <cell r="N835" t="str">
            <v>MIGUEL ANGEL MADURO</v>
          </cell>
          <cell r="O835" t="str">
            <v>MX073198</v>
          </cell>
          <cell r="P835" t="str">
            <v>Duracell Mexico H&amp;P</v>
          </cell>
          <cell r="Q835" t="str">
            <v>LM</v>
          </cell>
          <cell r="R835" t="str">
            <v>TBD</v>
          </cell>
          <cell r="S835" t="str">
            <v>U&amp;A</v>
          </cell>
          <cell r="T835" t="str">
            <v>CON-OTR</v>
          </cell>
          <cell r="U835" t="str">
            <v>BATERIAS</v>
          </cell>
          <cell r="V835" t="str">
            <v>Casa por Casa</v>
          </cell>
          <cell r="W835" t="str">
            <v>Papel</v>
          </cell>
          <cell r="X835" t="str">
            <v>DF,MTY,GDL,TIJ,PUE, Mer</v>
          </cell>
          <cell r="Y835">
            <v>6</v>
          </cell>
          <cell r="Z835">
            <v>105</v>
          </cell>
          <cell r="AB835">
            <v>49.75</v>
          </cell>
          <cell r="AD835">
            <v>850</v>
          </cell>
          <cell r="AG835">
            <v>850</v>
          </cell>
          <cell r="AH835">
            <v>850</v>
          </cell>
          <cell r="AM835">
            <v>39196</v>
          </cell>
          <cell r="AN835">
            <v>39207</v>
          </cell>
          <cell r="AO835">
            <v>39218</v>
          </cell>
          <cell r="AP835">
            <v>39220</v>
          </cell>
          <cell r="AU835">
            <v>1</v>
          </cell>
        </row>
        <row r="836">
          <cell r="A836">
            <v>832</v>
          </cell>
          <cell r="D836" t="str">
            <v>D</v>
          </cell>
          <cell r="E836">
            <v>10814</v>
          </cell>
          <cell r="F836" t="str">
            <v>Proy</v>
          </cell>
          <cell r="G836">
            <v>6</v>
          </cell>
          <cell r="H836">
            <v>39162</v>
          </cell>
          <cell r="I836">
            <v>39212</v>
          </cell>
          <cell r="J836">
            <v>39261</v>
          </cell>
          <cell r="K836" t="str">
            <v>PHYTON</v>
          </cell>
          <cell r="L836" t="str">
            <v>0076</v>
          </cell>
          <cell r="M836" t="str">
            <v>MARKET TOOLS INC</v>
          </cell>
          <cell r="N836" t="str">
            <v>ERIN PYATT</v>
          </cell>
          <cell r="P836" t="str">
            <v>CLT CLAIMS</v>
          </cell>
          <cell r="Q836" t="str">
            <v>IP</v>
          </cell>
          <cell r="R836" t="str">
            <v>TBD</v>
          </cell>
          <cell r="S836" t="str">
            <v>C/I SCREENING</v>
          </cell>
          <cell r="T836" t="str">
            <v>CON-ALI</v>
          </cell>
          <cell r="U836" t="str">
            <v>CEREAL</v>
          </cell>
          <cell r="V836" t="str">
            <v>Intercept</v>
          </cell>
          <cell r="W836" t="str">
            <v>CAWI / Web</v>
          </cell>
          <cell r="X836" t="str">
            <v>DF</v>
          </cell>
          <cell r="Y836">
            <v>3</v>
          </cell>
          <cell r="Z836">
            <v>80</v>
          </cell>
          <cell r="AA836">
            <v>60</v>
          </cell>
          <cell r="AB836">
            <v>44.333333333333336</v>
          </cell>
          <cell r="AD836">
            <v>1200</v>
          </cell>
          <cell r="AG836">
            <v>1200</v>
          </cell>
          <cell r="AH836">
            <v>1200</v>
          </cell>
          <cell r="AM836">
            <v>39291</v>
          </cell>
          <cell r="AN836">
            <v>39289</v>
          </cell>
          <cell r="AO836">
            <v>39291</v>
          </cell>
          <cell r="AP836">
            <v>39289</v>
          </cell>
          <cell r="AR836">
            <v>25400</v>
          </cell>
          <cell r="AU836">
            <v>1</v>
          </cell>
        </row>
        <row r="837">
          <cell r="A837">
            <v>833</v>
          </cell>
          <cell r="D837" t="str">
            <v>C</v>
          </cell>
          <cell r="E837">
            <v>10815</v>
          </cell>
          <cell r="F837" t="str">
            <v>Prop</v>
          </cell>
          <cell r="G837">
            <v>1</v>
          </cell>
          <cell r="H837">
            <v>39162</v>
          </cell>
          <cell r="K837" t="str">
            <v>AUDIPROM AUTOSERVICIOS SIGMA</v>
          </cell>
          <cell r="M837"/>
          <cell r="AB837"/>
        </row>
        <row r="838">
          <cell r="A838">
            <v>834</v>
          </cell>
          <cell r="D838" t="str">
            <v>C</v>
          </cell>
          <cell r="E838">
            <v>10816</v>
          </cell>
          <cell r="F838" t="str">
            <v>Prop</v>
          </cell>
          <cell r="G838">
            <v>1</v>
          </cell>
          <cell r="H838">
            <v>39162</v>
          </cell>
          <cell r="K838" t="str">
            <v>AUDIPROM DETALLISTAS SIGMA</v>
          </cell>
          <cell r="M838"/>
          <cell r="AB838"/>
        </row>
        <row r="839">
          <cell r="A839">
            <v>835</v>
          </cell>
          <cell r="D839" t="str">
            <v>I</v>
          </cell>
          <cell r="E839">
            <v>10817</v>
          </cell>
          <cell r="F839" t="str">
            <v>Proy</v>
          </cell>
          <cell r="G839">
            <v>5</v>
          </cell>
          <cell r="H839">
            <v>39161</v>
          </cell>
          <cell r="I839">
            <v>39162</v>
          </cell>
          <cell r="J839">
            <v>39167</v>
          </cell>
          <cell r="K839" t="str">
            <v>ShopCorrea</v>
          </cell>
          <cell r="L839" t="str">
            <v>0012</v>
          </cell>
          <cell r="M839" t="str">
            <v xml:space="preserve"> PROCTER &amp; GAMBLE</v>
          </cell>
          <cell r="N839" t="str">
            <v>FELIPE CORREA</v>
          </cell>
          <cell r="O839" t="str">
            <v>NA</v>
          </cell>
          <cell r="P839" t="str">
            <v>SHOPPING</v>
          </cell>
          <cell r="Q839" t="str">
            <v>LP</v>
          </cell>
          <cell r="R839" t="str">
            <v>LP</v>
          </cell>
          <cell r="S839" t="str">
            <v>SHOPPER</v>
          </cell>
          <cell r="W839" t="str">
            <v>Observación participante</v>
          </cell>
          <cell r="X839" t="str">
            <v>DF</v>
          </cell>
          <cell r="AB839"/>
          <cell r="AM839">
            <v>39167</v>
          </cell>
          <cell r="AN839">
            <v>39167</v>
          </cell>
          <cell r="AQ839">
            <v>12688</v>
          </cell>
          <cell r="AU839">
            <v>1</v>
          </cell>
        </row>
        <row r="840">
          <cell r="A840">
            <v>836</v>
          </cell>
          <cell r="D840" t="str">
            <v>A</v>
          </cell>
          <cell r="E840">
            <v>10818</v>
          </cell>
          <cell r="F840" t="str">
            <v>Prop</v>
          </cell>
          <cell r="H840">
            <v>39163</v>
          </cell>
          <cell r="J840">
            <v>39181</v>
          </cell>
          <cell r="K840" t="str">
            <v>OLAY DEMOSTRADORAS</v>
          </cell>
          <cell r="L840" t="str">
            <v>0012</v>
          </cell>
          <cell r="M840" t="str">
            <v xml:space="preserve"> PROCTER &amp; GAMBLE</v>
          </cell>
          <cell r="N840" t="str">
            <v>TANYA MIZRAHI</v>
          </cell>
          <cell r="Q840" t="str">
            <v>PG</v>
          </cell>
          <cell r="S840" t="str">
            <v>AUDIPROM</v>
          </cell>
          <cell r="T840" t="str">
            <v>CON-CUI</v>
          </cell>
          <cell r="U840" t="str">
            <v>CREMA FACIAL</v>
          </cell>
          <cell r="W840" t="str">
            <v>Papel</v>
          </cell>
          <cell r="X840" t="str">
            <v>DF,MTY,GDL,FORANEO</v>
          </cell>
          <cell r="AB840"/>
          <cell r="AG840">
            <v>448</v>
          </cell>
          <cell r="AH840">
            <v>320</v>
          </cell>
          <cell r="AI840">
            <v>128</v>
          </cell>
          <cell r="AM840">
            <v>39229</v>
          </cell>
          <cell r="AO840">
            <v>39231</v>
          </cell>
          <cell r="AQ840">
            <v>90520</v>
          </cell>
        </row>
        <row r="841">
          <cell r="A841">
            <v>837</v>
          </cell>
          <cell r="D841" t="str">
            <v>F</v>
          </cell>
          <cell r="E841">
            <v>10819</v>
          </cell>
          <cell r="F841" t="str">
            <v>Proy</v>
          </cell>
          <cell r="G841">
            <v>6</v>
          </cell>
          <cell r="H841">
            <v>39163</v>
          </cell>
          <cell r="I841">
            <v>39164</v>
          </cell>
          <cell r="J841">
            <v>39169</v>
          </cell>
          <cell r="K841" t="str">
            <v>LANZAMIENTO BIO</v>
          </cell>
          <cell r="L841" t="str">
            <v>0055</v>
          </cell>
          <cell r="M841" t="str">
            <v>LEBRIJA RUBIO PUBLICIDAD, S.A</v>
          </cell>
          <cell r="N841" t="str">
            <v>Cecilia Albarran</v>
          </cell>
          <cell r="Q841" t="str">
            <v>PG</v>
          </cell>
          <cell r="S841" t="str">
            <v>CONCEPT</v>
          </cell>
          <cell r="T841" t="str">
            <v>CON-BEB</v>
          </cell>
          <cell r="U841" t="str">
            <v>PAÑAL DESECHAB LE</v>
          </cell>
          <cell r="V841" t="str">
            <v>Pre -Reclutamiento</v>
          </cell>
          <cell r="W841" t="str">
            <v>Focus groups</v>
          </cell>
          <cell r="X841" t="str">
            <v xml:space="preserve">DF </v>
          </cell>
          <cell r="AB841"/>
          <cell r="AG841">
            <v>2</v>
          </cell>
          <cell r="AH841">
            <v>2</v>
          </cell>
          <cell r="AL841">
            <v>2</v>
          </cell>
          <cell r="AM841">
            <v>39169</v>
          </cell>
          <cell r="AN841">
            <v>39169</v>
          </cell>
          <cell r="AO841">
            <v>39175</v>
          </cell>
          <cell r="AP841">
            <v>39175</v>
          </cell>
          <cell r="AQ841">
            <v>56000</v>
          </cell>
        </row>
        <row r="842">
          <cell r="A842">
            <v>838</v>
          </cell>
          <cell r="D842" t="str">
            <v>F</v>
          </cell>
          <cell r="E842">
            <v>10820</v>
          </cell>
          <cell r="F842" t="str">
            <v>Prop</v>
          </cell>
          <cell r="G842">
            <v>1</v>
          </cell>
          <cell r="H842">
            <v>39162</v>
          </cell>
          <cell r="K842" t="str">
            <v>AFORE SONDEO CAIDA DE POLIZAS ING</v>
          </cell>
          <cell r="L842" t="str">
            <v>0175</v>
          </cell>
          <cell r="M842" t="str">
            <v>ING</v>
          </cell>
          <cell r="N842" t="str">
            <v>Maria Elena Zaragoza</v>
          </cell>
          <cell r="Q842" t="str">
            <v>MIP</v>
          </cell>
          <cell r="T842" t="str">
            <v>CON-CUI</v>
          </cell>
          <cell r="U842" t="str">
            <v>SEGUROS</v>
          </cell>
          <cell r="V842" t="str">
            <v>Pre -Reclutamiento</v>
          </cell>
          <cell r="W842" t="str">
            <v>Focus groups</v>
          </cell>
          <cell r="X842" t="str">
            <v>DF,MTY,GDL,FORANEO</v>
          </cell>
          <cell r="AB842"/>
          <cell r="AQ842">
            <v>185700</v>
          </cell>
        </row>
        <row r="843">
          <cell r="A843">
            <v>839</v>
          </cell>
          <cell r="D843" t="str">
            <v>C</v>
          </cell>
          <cell r="E843">
            <v>10821</v>
          </cell>
          <cell r="F843" t="str">
            <v>Prop</v>
          </cell>
          <cell r="G843">
            <v>1</v>
          </cell>
          <cell r="H843">
            <v>39162</v>
          </cell>
          <cell r="K843" t="str">
            <v>SATISFACCION AL CLIENTE</v>
          </cell>
          <cell r="M843"/>
          <cell r="AB843"/>
        </row>
        <row r="844">
          <cell r="A844">
            <v>840</v>
          </cell>
          <cell r="D844" t="str">
            <v>F</v>
          </cell>
          <cell r="E844">
            <v>10822</v>
          </cell>
          <cell r="F844" t="str">
            <v>Proy</v>
          </cell>
          <cell r="G844">
            <v>6</v>
          </cell>
          <cell r="H844">
            <v>39164</v>
          </cell>
          <cell r="I844">
            <v>39176</v>
          </cell>
          <cell r="J844">
            <v>39188</v>
          </cell>
          <cell r="K844" t="str">
            <v>KOLESTON FGI'S IN STORE CLAIMS</v>
          </cell>
          <cell r="L844" t="str">
            <v>0012</v>
          </cell>
          <cell r="M844" t="str">
            <v xml:space="preserve"> PROCTER &amp; GAMBLE</v>
          </cell>
          <cell r="N844" t="str">
            <v>RUBEN LEO</v>
          </cell>
          <cell r="O844" t="str">
            <v>MX073360</v>
          </cell>
          <cell r="P844" t="str">
            <v>KOLESTON FGI'S IN STORE CLAIMS</v>
          </cell>
          <cell r="Q844" t="str">
            <v>AA</v>
          </cell>
          <cell r="S844" t="str">
            <v>MST</v>
          </cell>
          <cell r="T844" t="str">
            <v>CON-CUI</v>
          </cell>
          <cell r="U844" t="str">
            <v>TINTES</v>
          </cell>
          <cell r="V844" t="str">
            <v>Pre -Reclutamiento</v>
          </cell>
          <cell r="W844" t="str">
            <v>Focus groups</v>
          </cell>
          <cell r="X844" t="str">
            <v>DF</v>
          </cell>
          <cell r="AB844"/>
          <cell r="AD844">
            <v>2</v>
          </cell>
          <cell r="AG844">
            <v>2</v>
          </cell>
          <cell r="AH844">
            <v>2</v>
          </cell>
          <cell r="AL844">
            <v>2</v>
          </cell>
          <cell r="AM844">
            <v>39188</v>
          </cell>
          <cell r="AN844">
            <v>39188</v>
          </cell>
          <cell r="AO844">
            <v>39190</v>
          </cell>
          <cell r="AP844">
            <v>39188</v>
          </cell>
          <cell r="AQ844">
            <v>38938</v>
          </cell>
        </row>
        <row r="845">
          <cell r="A845">
            <v>841</v>
          </cell>
          <cell r="D845" t="str">
            <v>C</v>
          </cell>
          <cell r="E845">
            <v>10823</v>
          </cell>
          <cell r="F845" t="str">
            <v>Prop</v>
          </cell>
          <cell r="G845">
            <v>1</v>
          </cell>
          <cell r="H845">
            <v>39164</v>
          </cell>
          <cell r="K845" t="str">
            <v>GAP ANÁLISIS 2007 ING</v>
          </cell>
          <cell r="M845"/>
          <cell r="N845" t="str">
            <v>Maria Elena Zaragoza</v>
          </cell>
          <cell r="U845" t="str">
            <v>SEGUROS</v>
          </cell>
          <cell r="V845" t="str">
            <v>Intercept</v>
          </cell>
          <cell r="W845" t="str">
            <v>Entrevistas en profundidad</v>
          </cell>
          <cell r="X845" t="str">
            <v>DF, GDL, MTY</v>
          </cell>
          <cell r="AB845"/>
          <cell r="AG845">
            <v>1341</v>
          </cell>
          <cell r="AH845">
            <v>1341</v>
          </cell>
        </row>
        <row r="846">
          <cell r="A846">
            <v>842</v>
          </cell>
          <cell r="D846" t="str">
            <v>F</v>
          </cell>
          <cell r="E846">
            <v>10824</v>
          </cell>
          <cell r="F846" t="str">
            <v>Proy</v>
          </cell>
          <cell r="G846">
            <v>6</v>
          </cell>
          <cell r="H846">
            <v>39164</v>
          </cell>
          <cell r="I846">
            <v>39168</v>
          </cell>
          <cell r="J846">
            <v>39171</v>
          </cell>
          <cell r="K846" t="str">
            <v>FGI'S PANTENE WATERFALL</v>
          </cell>
          <cell r="L846" t="str">
            <v>0012</v>
          </cell>
          <cell r="M846" t="str">
            <v xml:space="preserve"> PROCTER &amp; GAMBLE</v>
          </cell>
          <cell r="N846" t="str">
            <v>RUBEN LEO</v>
          </cell>
          <cell r="O846" t="str">
            <v>MX073363</v>
          </cell>
          <cell r="P846" t="str">
            <v>PANTENE WATERFALL QUALITATIVE STUDY FOR IN STORE CLAIMS</v>
          </cell>
          <cell r="Q846" t="str">
            <v>AA</v>
          </cell>
          <cell r="S846" t="str">
            <v>MST</v>
          </cell>
          <cell r="T846" t="str">
            <v>CON-CUI</v>
          </cell>
          <cell r="U846" t="str">
            <v>SHAMPOO</v>
          </cell>
          <cell r="V846" t="str">
            <v>Pre -Reclutamiento</v>
          </cell>
          <cell r="W846" t="str">
            <v>Focus groups</v>
          </cell>
          <cell r="X846" t="str">
            <v>DF</v>
          </cell>
          <cell r="AB846"/>
          <cell r="AD846">
            <v>2</v>
          </cell>
          <cell r="AG846">
            <v>2</v>
          </cell>
          <cell r="AH846">
            <v>2</v>
          </cell>
          <cell r="AL846">
            <v>2</v>
          </cell>
          <cell r="AM846">
            <v>39171</v>
          </cell>
          <cell r="AN846">
            <v>39171</v>
          </cell>
          <cell r="AO846">
            <v>39175</v>
          </cell>
          <cell r="AP846">
            <v>39175</v>
          </cell>
          <cell r="AQ846">
            <v>38938</v>
          </cell>
        </row>
        <row r="847">
          <cell r="A847">
            <v>843</v>
          </cell>
          <cell r="D847" t="str">
            <v>F</v>
          </cell>
          <cell r="E847">
            <v>10825</v>
          </cell>
          <cell r="F847" t="str">
            <v>Prop</v>
          </cell>
          <cell r="G847">
            <v>7</v>
          </cell>
          <cell r="H847">
            <v>39167</v>
          </cell>
          <cell r="K847" t="str">
            <v>CUALIMOTOROLA</v>
          </cell>
          <cell r="L847" t="str">
            <v>0160</v>
          </cell>
          <cell r="M847" t="str">
            <v>IBOPE</v>
          </cell>
          <cell r="N847" t="str">
            <v>PAULA SORIA</v>
          </cell>
          <cell r="Q847" t="str">
            <v>EVAL</v>
          </cell>
          <cell r="T847" t="str">
            <v>TEC-HAR</v>
          </cell>
          <cell r="U847" t="str">
            <v>CELULARES</v>
          </cell>
          <cell r="V847" t="str">
            <v>Pre -Reclutamiento</v>
          </cell>
          <cell r="W847" t="str">
            <v>Focus groups</v>
          </cell>
          <cell r="X847" t="str">
            <v>DF</v>
          </cell>
          <cell r="AB847"/>
        </row>
        <row r="848">
          <cell r="A848">
            <v>844</v>
          </cell>
          <cell r="D848" t="str">
            <v>C</v>
          </cell>
          <cell r="E848">
            <v>10826</v>
          </cell>
          <cell r="F848" t="str">
            <v>Proy</v>
          </cell>
          <cell r="G848">
            <v>1</v>
          </cell>
          <cell r="H848">
            <v>39167</v>
          </cell>
          <cell r="I848">
            <v>39174</v>
          </cell>
          <cell r="K848" t="str">
            <v>MINI U&amp;A CONCEPTO LOGITEL</v>
          </cell>
          <cell r="L848" t="str">
            <v>0156</v>
          </cell>
          <cell r="M848" t="str">
            <v>LOGITEL</v>
          </cell>
          <cell r="N848" t="str">
            <v>Leticia Hernández</v>
          </cell>
          <cell r="O848" t="str">
            <v>NA</v>
          </cell>
          <cell r="P848" t="str">
            <v>NA</v>
          </cell>
          <cell r="Q848" t="str">
            <v>EVAL</v>
          </cell>
          <cell r="S848" t="str">
            <v>U&amp;A</v>
          </cell>
          <cell r="T848" t="str">
            <v>TEC-SER</v>
          </cell>
          <cell r="U848" t="str">
            <v>TELEFONOS PUBLICOS</v>
          </cell>
          <cell r="V848" t="str">
            <v>Intercept</v>
          </cell>
          <cell r="W848" t="str">
            <v>Papel</v>
          </cell>
          <cell r="X848" t="str">
            <v>DF + 12 CIUDADES</v>
          </cell>
          <cell r="Y848">
            <v>5</v>
          </cell>
          <cell r="Z848">
            <v>30</v>
          </cell>
          <cell r="AA848">
            <v>20</v>
          </cell>
          <cell r="AB848">
            <v>20.166666666666668</v>
          </cell>
          <cell r="AC848">
            <v>5.0999999999999996</v>
          </cell>
          <cell r="AD848">
            <v>1330</v>
          </cell>
          <cell r="AG848">
            <v>1330</v>
          </cell>
          <cell r="AH848">
            <v>30</v>
          </cell>
          <cell r="AJ848">
            <v>1300</v>
          </cell>
          <cell r="AQ848">
            <v>428000</v>
          </cell>
        </row>
        <row r="849">
          <cell r="A849">
            <v>845</v>
          </cell>
          <cell r="D849" t="str">
            <v>C</v>
          </cell>
          <cell r="E849">
            <v>10827</v>
          </cell>
          <cell r="F849" t="str">
            <v>Prop</v>
          </cell>
          <cell r="G849">
            <v>1</v>
          </cell>
          <cell r="H849">
            <v>39167</v>
          </cell>
          <cell r="K849" t="str">
            <v>DELL</v>
          </cell>
          <cell r="L849" t="str">
            <v>0159</v>
          </cell>
          <cell r="M849" t="str">
            <v>DELL</v>
          </cell>
          <cell r="N849" t="str">
            <v>Miriam Ondevilla</v>
          </cell>
          <cell r="U849" t="str">
            <v>COMPUTADORAS</v>
          </cell>
          <cell r="W849" t="str">
            <v>CAWI / Web</v>
          </cell>
          <cell r="X849" t="str">
            <v>DF</v>
          </cell>
          <cell r="AB849"/>
        </row>
        <row r="850">
          <cell r="A850">
            <v>846</v>
          </cell>
          <cell r="D850" t="str">
            <v>C</v>
          </cell>
          <cell r="E850">
            <v>10828</v>
          </cell>
          <cell r="F850" t="str">
            <v>Proy</v>
          </cell>
          <cell r="G850">
            <v>6</v>
          </cell>
          <cell r="H850">
            <v>39167</v>
          </cell>
          <cell r="I850">
            <v>39191</v>
          </cell>
          <cell r="J850">
            <v>39209</v>
          </cell>
          <cell r="K850" t="str">
            <v>MSL PERT GALATEA</v>
          </cell>
          <cell r="L850" t="str">
            <v>0012</v>
          </cell>
          <cell r="M850" t="str">
            <v xml:space="preserve"> PROCTER &amp; GAMBLE</v>
          </cell>
          <cell r="N850" t="str">
            <v>RUBEN LEO</v>
          </cell>
          <cell r="O850" t="str">
            <v>MX073364</v>
          </cell>
          <cell r="P850" t="str">
            <v>Pert Galatea</v>
          </cell>
          <cell r="Q850" t="str">
            <v>AA</v>
          </cell>
          <cell r="S850" t="str">
            <v>MST</v>
          </cell>
          <cell r="T850" t="str">
            <v>CON-CUI</v>
          </cell>
          <cell r="U850" t="str">
            <v>SHAMPOO</v>
          </cell>
          <cell r="V850" t="str">
            <v>Intercept</v>
          </cell>
          <cell r="W850" t="str">
            <v>CAWI / Web</v>
          </cell>
          <cell r="X850" t="str">
            <v>DF</v>
          </cell>
          <cell r="AB850"/>
          <cell r="AD850">
            <v>200</v>
          </cell>
          <cell r="AG850">
            <v>200</v>
          </cell>
          <cell r="AH850">
            <v>200</v>
          </cell>
          <cell r="AM850">
            <v>39214</v>
          </cell>
          <cell r="AN850">
            <v>39214</v>
          </cell>
          <cell r="AO850">
            <v>39225</v>
          </cell>
          <cell r="AP850">
            <v>39225</v>
          </cell>
          <cell r="AQ850">
            <v>74657</v>
          </cell>
        </row>
        <row r="851">
          <cell r="A851">
            <v>847</v>
          </cell>
          <cell r="B851">
            <v>1</v>
          </cell>
          <cell r="D851" t="str">
            <v>T</v>
          </cell>
          <cell r="E851">
            <v>10829</v>
          </cell>
          <cell r="F851" t="str">
            <v>Prop</v>
          </cell>
          <cell r="G851">
            <v>7</v>
          </cell>
          <cell r="H851">
            <v>39160</v>
          </cell>
          <cell r="K851" t="str">
            <v>SOFT COLOMBIA</v>
          </cell>
          <cell r="L851" t="str">
            <v>0012</v>
          </cell>
          <cell r="M851" t="str">
            <v xml:space="preserve"> PROCTER &amp; GAMBLE</v>
          </cell>
          <cell r="N851" t="str">
            <v>Carlos López</v>
          </cell>
          <cell r="O851" t="str">
            <v>TBD</v>
          </cell>
          <cell r="P851" t="str">
            <v>TBD</v>
          </cell>
          <cell r="Q851" t="str">
            <v>MJO</v>
          </cell>
          <cell r="R851" t="str">
            <v>TBD</v>
          </cell>
          <cell r="S851" t="str">
            <v>CONCEPT</v>
          </cell>
          <cell r="T851" t="str">
            <v>CON-CRO</v>
          </cell>
          <cell r="U851" t="str">
            <v>SUAVIZANTE DE TELAS</v>
          </cell>
          <cell r="V851" t="str">
            <v>Casa por Casa</v>
          </cell>
          <cell r="W851" t="str">
            <v>Papel</v>
          </cell>
          <cell r="X851" t="str">
            <v>COLOMBIA</v>
          </cell>
          <cell r="Y851">
            <v>3</v>
          </cell>
          <cell r="Z851">
            <v>100</v>
          </cell>
          <cell r="AB851">
            <v>44.666666666666664</v>
          </cell>
          <cell r="AC851" t="str">
            <v>NA</v>
          </cell>
          <cell r="AD851">
            <v>400</v>
          </cell>
          <cell r="AG851">
            <v>400</v>
          </cell>
          <cell r="AK851">
            <v>400</v>
          </cell>
          <cell r="AR851">
            <v>17700</v>
          </cell>
          <cell r="AS851">
            <v>14000</v>
          </cell>
        </row>
        <row r="852">
          <cell r="A852">
            <v>848</v>
          </cell>
          <cell r="D852" t="str">
            <v>F</v>
          </cell>
          <cell r="E852">
            <v>10830</v>
          </cell>
          <cell r="F852" t="str">
            <v>Proy</v>
          </cell>
          <cell r="G852">
            <v>6</v>
          </cell>
          <cell r="H852">
            <v>39167</v>
          </cell>
          <cell r="I852">
            <v>39168</v>
          </cell>
          <cell r="J852">
            <v>39184</v>
          </cell>
          <cell r="K852" t="str">
            <v>CAPITAN ESCUDO FGIS</v>
          </cell>
          <cell r="L852" t="str">
            <v>0012</v>
          </cell>
          <cell r="M852" t="str">
            <v xml:space="preserve"> PROCTER &amp; GAMBLE</v>
          </cell>
          <cell r="N852" t="str">
            <v>ERANDY MACÍAS RIVEROLL</v>
          </cell>
          <cell r="O852" t="str">
            <v xml:space="preserve">MX073309 </v>
          </cell>
          <cell r="P852" t="str">
            <v>Capitán Escudo PCT FGIs</v>
          </cell>
          <cell r="Q852" t="str">
            <v>LE</v>
          </cell>
          <cell r="R852" t="str">
            <v>LP</v>
          </cell>
          <cell r="S852" t="str">
            <v>PCT</v>
          </cell>
          <cell r="T852" t="str">
            <v>CON-CUI</v>
          </cell>
          <cell r="U852" t="str">
            <v>JABON DE TOCADOR</v>
          </cell>
          <cell r="W852" t="str">
            <v>Focus groups</v>
          </cell>
          <cell r="X852" t="str">
            <v>DF</v>
          </cell>
          <cell r="AB852"/>
          <cell r="AD852">
            <v>6</v>
          </cell>
          <cell r="AG852">
            <v>6</v>
          </cell>
          <cell r="AH852">
            <v>6</v>
          </cell>
          <cell r="AL852">
            <v>6</v>
          </cell>
          <cell r="AM852">
            <v>39189</v>
          </cell>
          <cell r="AN852">
            <v>39189</v>
          </cell>
          <cell r="AO852">
            <v>39191</v>
          </cell>
          <cell r="AP852">
            <v>39191</v>
          </cell>
          <cell r="AQ852">
            <v>117400</v>
          </cell>
          <cell r="AU852">
            <v>1</v>
          </cell>
        </row>
        <row r="853">
          <cell r="A853">
            <v>849</v>
          </cell>
          <cell r="D853" t="str">
            <v>F</v>
          </cell>
          <cell r="E853">
            <v>10831</v>
          </cell>
          <cell r="F853" t="str">
            <v>Proy</v>
          </cell>
          <cell r="G853">
            <v>6</v>
          </cell>
          <cell r="H853">
            <v>39167</v>
          </cell>
          <cell r="I853">
            <v>39182</v>
          </cell>
          <cell r="J853">
            <v>39195</v>
          </cell>
          <cell r="K853" t="str">
            <v>FGI's HERBAL ESSENCES GINGER</v>
          </cell>
          <cell r="L853" t="str">
            <v>0012</v>
          </cell>
          <cell r="M853" t="str">
            <v xml:space="preserve"> PROCTER &amp; GAMBLE</v>
          </cell>
          <cell r="N853" t="str">
            <v>RUBEN LEO</v>
          </cell>
          <cell r="O853" t="str">
            <v>MX073365</v>
          </cell>
          <cell r="P853" t="str">
            <v>: Herbal Essences Ginger Qualitative Study for In Store Claims</v>
          </cell>
          <cell r="Q853" t="str">
            <v>AA</v>
          </cell>
          <cell r="S853" t="str">
            <v>MST</v>
          </cell>
          <cell r="T853" t="str">
            <v>CON-CUI</v>
          </cell>
          <cell r="U853" t="str">
            <v>Shampoo</v>
          </cell>
          <cell r="V853" t="str">
            <v>Pre -Reclutamiento</v>
          </cell>
          <cell r="W853" t="str">
            <v>Focus groups</v>
          </cell>
          <cell r="X853" t="str">
            <v>DF</v>
          </cell>
          <cell r="AB853"/>
          <cell r="AD853">
            <v>6</v>
          </cell>
          <cell r="AG853">
            <v>6</v>
          </cell>
          <cell r="AH853">
            <v>6</v>
          </cell>
          <cell r="AL853">
            <v>6</v>
          </cell>
          <cell r="AM853">
            <v>39195</v>
          </cell>
          <cell r="AN853">
            <v>39195</v>
          </cell>
          <cell r="AO853">
            <v>39197</v>
          </cell>
          <cell r="AP853">
            <v>39197</v>
          </cell>
          <cell r="AQ853">
            <v>38938</v>
          </cell>
        </row>
        <row r="854">
          <cell r="A854">
            <v>850</v>
          </cell>
          <cell r="D854" t="str">
            <v>C</v>
          </cell>
          <cell r="E854">
            <v>10832</v>
          </cell>
          <cell r="F854" t="str">
            <v>Prop</v>
          </cell>
          <cell r="G854">
            <v>7</v>
          </cell>
          <cell r="H854">
            <v>39167</v>
          </cell>
          <cell r="K854" t="str">
            <v>EVALUACION PUB PADRES</v>
          </cell>
          <cell r="L854" t="str">
            <v>0155</v>
          </cell>
          <cell r="M854" t="str">
            <v>WISDOM</v>
          </cell>
          <cell r="N854" t="str">
            <v>BEATRIZ PERALES</v>
          </cell>
          <cell r="Q854" t="str">
            <v>EVAL</v>
          </cell>
          <cell r="S854" t="str">
            <v>AdEval</v>
          </cell>
          <cell r="T854" t="str">
            <v xml:space="preserve">NEC-NEC </v>
          </cell>
          <cell r="U854" t="str">
            <v>UNIVERSIDAD</v>
          </cell>
          <cell r="V854" t="str">
            <v>Intercept</v>
          </cell>
          <cell r="W854" t="str">
            <v>Papel</v>
          </cell>
          <cell r="X854" t="str">
            <v>DF</v>
          </cell>
          <cell r="AB854"/>
        </row>
        <row r="855">
          <cell r="A855">
            <v>851</v>
          </cell>
          <cell r="D855" t="str">
            <v>C</v>
          </cell>
          <cell r="E855">
            <v>10833</v>
          </cell>
          <cell r="F855" t="str">
            <v>Proy</v>
          </cell>
          <cell r="G855">
            <v>6</v>
          </cell>
          <cell r="H855">
            <v>39167</v>
          </cell>
          <cell r="I855">
            <v>39245</v>
          </cell>
          <cell r="J855">
            <v>39246</v>
          </cell>
          <cell r="K855" t="str">
            <v>BK STORM &amp; BK BLAST</v>
          </cell>
          <cell r="L855" t="str">
            <v>0004</v>
          </cell>
          <cell r="M855" t="str">
            <v>BURGER KING MEXICANA, S.A. DE</v>
          </cell>
          <cell r="N855" t="str">
            <v>Verónica Fernández Franyuti</v>
          </cell>
          <cell r="O855" t="str">
            <v>NA</v>
          </cell>
          <cell r="P855" t="str">
            <v>NA</v>
          </cell>
          <cell r="Q855" t="str">
            <v>MIP</v>
          </cell>
          <cell r="R855" t="str">
            <v>AV</v>
          </cell>
          <cell r="S855" t="str">
            <v>PRODUCT</v>
          </cell>
          <cell r="T855" t="str">
            <v>CON-ALI</v>
          </cell>
          <cell r="U855" t="str">
            <v>Helados BK Storm &amp; BK  Blast</v>
          </cell>
          <cell r="V855" t="str">
            <v>Intercept</v>
          </cell>
          <cell r="W855" t="str">
            <v>Papel</v>
          </cell>
          <cell r="X855" t="str">
            <v>DF Y MÉRIDA</v>
          </cell>
          <cell r="AB855"/>
          <cell r="AD855">
            <v>400</v>
          </cell>
          <cell r="AG855">
            <v>400</v>
          </cell>
          <cell r="AH855">
            <v>200</v>
          </cell>
          <cell r="AJ855">
            <v>200</v>
          </cell>
          <cell r="AM855">
            <v>39242</v>
          </cell>
          <cell r="AN855">
            <v>39252</v>
          </cell>
          <cell r="AO855">
            <v>39288</v>
          </cell>
          <cell r="AP855">
            <v>39273</v>
          </cell>
          <cell r="AQ855">
            <v>217000</v>
          </cell>
          <cell r="AU855">
            <v>1</v>
          </cell>
          <cell r="AW855" t="str">
            <v>si</v>
          </cell>
        </row>
        <row r="856">
          <cell r="A856">
            <v>852</v>
          </cell>
          <cell r="D856" t="str">
            <v>C</v>
          </cell>
          <cell r="E856">
            <v>10834</v>
          </cell>
          <cell r="F856" t="str">
            <v>Prop</v>
          </cell>
          <cell r="G856">
            <v>7</v>
          </cell>
          <cell r="H856">
            <v>39168</v>
          </cell>
          <cell r="K856" t="str">
            <v>SATISFACCION EMPRESAS</v>
          </cell>
          <cell r="L856" t="str">
            <v>0152</v>
          </cell>
          <cell r="M856" t="str">
            <v>HSBC</v>
          </cell>
          <cell r="N856" t="str">
            <v>BRANDO FERNANDEZ</v>
          </cell>
          <cell r="O856" t="str">
            <v>NA</v>
          </cell>
          <cell r="P856" t="str">
            <v>NA</v>
          </cell>
          <cell r="Q856" t="str">
            <v>EVAL</v>
          </cell>
          <cell r="S856" t="str">
            <v>TRIM</v>
          </cell>
          <cell r="T856" t="str">
            <v>SER-BAN</v>
          </cell>
          <cell r="U856" t="str">
            <v>SERVICIO HSBC</v>
          </cell>
          <cell r="V856" t="str">
            <v>Pre -Reclutamiento</v>
          </cell>
          <cell r="W856" t="str">
            <v>Papel</v>
          </cell>
          <cell r="X856" t="str">
            <v>DF, GDL Y MTY</v>
          </cell>
          <cell r="AB856"/>
        </row>
        <row r="857">
          <cell r="A857">
            <v>853</v>
          </cell>
          <cell r="D857" t="str">
            <v>D</v>
          </cell>
          <cell r="E857">
            <v>10835</v>
          </cell>
          <cell r="F857" t="str">
            <v>Prop</v>
          </cell>
          <cell r="G857">
            <v>7</v>
          </cell>
          <cell r="H857">
            <v>39168</v>
          </cell>
          <cell r="K857" t="str">
            <v>OTC FIELDWORK</v>
          </cell>
          <cell r="L857" t="str">
            <v>0160</v>
          </cell>
          <cell r="M857" t="str">
            <v>IBOPE</v>
          </cell>
          <cell r="N857" t="str">
            <v>LARISSA MOLINA</v>
          </cell>
          <cell r="O857" t="str">
            <v>NA</v>
          </cell>
          <cell r="P857" t="str">
            <v>NA</v>
          </cell>
          <cell r="Q857" t="str">
            <v>EVAL</v>
          </cell>
          <cell r="T857" t="str">
            <v>CON-MED</v>
          </cell>
          <cell r="V857" t="str">
            <v>Intercept</v>
          </cell>
          <cell r="W857" t="str">
            <v>CAWI / Web</v>
          </cell>
          <cell r="X857" t="str">
            <v>DF, GDL Y MTY</v>
          </cell>
          <cell r="AB857"/>
        </row>
        <row r="858">
          <cell r="A858">
            <v>854</v>
          </cell>
          <cell r="D858" t="str">
            <v>C</v>
          </cell>
          <cell r="E858">
            <v>10836</v>
          </cell>
          <cell r="F858" t="str">
            <v>Prop</v>
          </cell>
          <cell r="G858">
            <v>7</v>
          </cell>
          <cell r="H858">
            <v>39168</v>
          </cell>
          <cell r="J858">
            <v>39188</v>
          </cell>
          <cell r="K858" t="str">
            <v>ORANGE</v>
          </cell>
          <cell r="L858" t="str">
            <v>0080</v>
          </cell>
          <cell r="M858" t="str">
            <v>KRAFT FOODS MEXICO</v>
          </cell>
          <cell r="N858" t="str">
            <v>Alejandro Cárdenas</v>
          </cell>
          <cell r="O858" t="str">
            <v>CIS#2007-031</v>
          </cell>
          <cell r="P858" t="str">
            <v>CLT Tang New Formulations</v>
          </cell>
          <cell r="Q858" t="str">
            <v>IP</v>
          </cell>
          <cell r="R858" t="str">
            <v>TBD</v>
          </cell>
          <cell r="S858" t="str">
            <v>PRODUCT</v>
          </cell>
          <cell r="T858" t="str">
            <v>CON-BEB</v>
          </cell>
          <cell r="U858" t="str">
            <v>BEBIDAS EN POLVO</v>
          </cell>
          <cell r="V858" t="str">
            <v>Intercept</v>
          </cell>
          <cell r="W858" t="str">
            <v>Papel</v>
          </cell>
          <cell r="X858" t="str">
            <v>DF</v>
          </cell>
          <cell r="Y858">
            <v>6</v>
          </cell>
          <cell r="Z858">
            <v>50</v>
          </cell>
          <cell r="AA858">
            <v>30</v>
          </cell>
          <cell r="AB858">
            <v>30.833333333333332</v>
          </cell>
          <cell r="AC858">
            <v>6</v>
          </cell>
          <cell r="AD858">
            <v>800</v>
          </cell>
          <cell r="AG858">
            <v>800</v>
          </cell>
          <cell r="AH858">
            <v>800</v>
          </cell>
          <cell r="AM858">
            <v>39200</v>
          </cell>
          <cell r="AO858">
            <v>39223</v>
          </cell>
          <cell r="AQ858">
            <v>241600</v>
          </cell>
          <cell r="AZ858" t="str">
            <v>Costo alto, se fueron con otro proveedor</v>
          </cell>
        </row>
        <row r="859">
          <cell r="A859">
            <v>855</v>
          </cell>
          <cell r="D859" t="str">
            <v>F</v>
          </cell>
          <cell r="E859">
            <v>10837</v>
          </cell>
          <cell r="F859" t="str">
            <v>Prop</v>
          </cell>
          <cell r="G859">
            <v>1</v>
          </cell>
          <cell r="H859">
            <v>39169</v>
          </cell>
          <cell r="K859" t="str">
            <v>MINISUPERS</v>
          </cell>
          <cell r="L859" t="str">
            <v>0012</v>
          </cell>
          <cell r="M859" t="str">
            <v xml:space="preserve"> PROCTER &amp; GAMBLE</v>
          </cell>
          <cell r="N859" t="str">
            <v>SILVIA SELVAS MORENO</v>
          </cell>
          <cell r="O859" t="str">
            <v>TBD</v>
          </cell>
          <cell r="Q859" t="str">
            <v>LB</v>
          </cell>
          <cell r="AB859"/>
        </row>
        <row r="860">
          <cell r="A860">
            <v>856</v>
          </cell>
          <cell r="D860" t="str">
            <v>F</v>
          </cell>
          <cell r="E860">
            <v>10838</v>
          </cell>
          <cell r="F860" t="str">
            <v>Prop</v>
          </cell>
          <cell r="G860">
            <v>7</v>
          </cell>
          <cell r="H860">
            <v>39169</v>
          </cell>
          <cell r="K860" t="str">
            <v>EVALUACION LOGOS IEM</v>
          </cell>
          <cell r="L860" t="str">
            <v>0161</v>
          </cell>
          <cell r="M860" t="str">
            <v>MABE, S.A.</v>
          </cell>
          <cell r="N860" t="str">
            <v>Chela Braniff</v>
          </cell>
          <cell r="Q860" t="str">
            <v>EVAL</v>
          </cell>
          <cell r="S860" t="str">
            <v>NOMBRE</v>
          </cell>
          <cell r="T860" t="str">
            <v>CON-DUR</v>
          </cell>
          <cell r="U860" t="str">
            <v>ELECTRODOMESTICOS</v>
          </cell>
          <cell r="V860" t="str">
            <v>Intercept</v>
          </cell>
          <cell r="W860" t="str">
            <v>Papel</v>
          </cell>
          <cell r="X860" t="str">
            <v>DF</v>
          </cell>
          <cell r="AB860"/>
        </row>
        <row r="861">
          <cell r="A861">
            <v>857</v>
          </cell>
          <cell r="B861">
            <v>1</v>
          </cell>
          <cell r="D861" t="str">
            <v>T</v>
          </cell>
          <cell r="E861">
            <v>10839</v>
          </cell>
          <cell r="F861" t="str">
            <v>Proy</v>
          </cell>
          <cell r="G861">
            <v>6</v>
          </cell>
          <cell r="H861">
            <v>39230</v>
          </cell>
          <cell r="I861">
            <v>39234</v>
          </cell>
          <cell r="J861">
            <v>39240</v>
          </cell>
          <cell r="K861" t="str">
            <v>SAFARI BISIP</v>
          </cell>
          <cell r="L861" t="str">
            <v>0012</v>
          </cell>
          <cell r="M861" t="str">
            <v xml:space="preserve"> PROCTER &amp; GAMBLE</v>
          </cell>
          <cell r="N861" t="str">
            <v>Carlos López</v>
          </cell>
          <cell r="O861" t="str">
            <v>MX075810</v>
          </cell>
          <cell r="P861" t="str">
            <v>Downy Package Test Mexico - SAFARI</v>
          </cell>
          <cell r="Q861" t="str">
            <v>MJO</v>
          </cell>
          <cell r="R861" t="str">
            <v>ADV</v>
          </cell>
          <cell r="S861" t="str">
            <v>EMPAQUE/ETIQUETA</v>
          </cell>
          <cell r="T861" t="str">
            <v>CON-CRO</v>
          </cell>
          <cell r="U861" t="str">
            <v>SUAVIZANTE DE TELAS</v>
          </cell>
          <cell r="V861" t="str">
            <v>Pre -Reclutamiento</v>
          </cell>
          <cell r="W861" t="str">
            <v>Papel</v>
          </cell>
          <cell r="X861" t="str">
            <v>DF</v>
          </cell>
          <cell r="Y861">
            <v>4</v>
          </cell>
          <cell r="Z861">
            <v>120</v>
          </cell>
          <cell r="AB861">
            <v>54</v>
          </cell>
          <cell r="AC861">
            <v>4</v>
          </cell>
          <cell r="AD861">
            <v>600</v>
          </cell>
          <cell r="AG861">
            <v>600</v>
          </cell>
          <cell r="AH861">
            <v>600</v>
          </cell>
          <cell r="AM861">
            <v>39261</v>
          </cell>
          <cell r="AN861">
            <v>39265</v>
          </cell>
          <cell r="AO861">
            <v>39276</v>
          </cell>
          <cell r="AP861">
            <v>39276</v>
          </cell>
          <cell r="AQ861">
            <v>427900</v>
          </cell>
          <cell r="AU861">
            <v>1</v>
          </cell>
        </row>
        <row r="862">
          <cell r="A862">
            <v>858</v>
          </cell>
          <cell r="D862" t="str">
            <v>T</v>
          </cell>
          <cell r="E862">
            <v>10840</v>
          </cell>
          <cell r="F862" t="str">
            <v>Proy</v>
          </cell>
          <cell r="G862">
            <v>6</v>
          </cell>
          <cell r="H862">
            <v>39170</v>
          </cell>
          <cell r="I862">
            <v>39209</v>
          </cell>
          <cell r="J862">
            <v>39262</v>
          </cell>
          <cell r="K862" t="str">
            <v>SHOPPERS UNDERSTANDING PROFESSIONAL HAIRCARE</v>
          </cell>
          <cell r="L862" t="str">
            <v>0012</v>
          </cell>
          <cell r="M862" t="str">
            <v xml:space="preserve"> PROCTER &amp; GAMBLE</v>
          </cell>
          <cell r="N862" t="str">
            <v>Salvador López</v>
          </cell>
          <cell r="O862" t="str">
            <v>N/A</v>
          </cell>
          <cell r="P862" t="str">
            <v>N/A</v>
          </cell>
          <cell r="Q862" t="str">
            <v>AA</v>
          </cell>
          <cell r="R862" t="str">
            <v>TBD</v>
          </cell>
          <cell r="T862" t="str">
            <v>CON-CUI</v>
          </cell>
          <cell r="U862" t="str">
            <v>TINTES</v>
          </cell>
          <cell r="V862" t="str">
            <v>Intercept</v>
          </cell>
          <cell r="W862" t="str">
            <v>Papel</v>
          </cell>
          <cell r="X862" t="str">
            <v>DF, MTY,GDL</v>
          </cell>
          <cell r="AB862"/>
          <cell r="AD862">
            <v>600</v>
          </cell>
          <cell r="AG862">
            <v>600</v>
          </cell>
          <cell r="AH862">
            <v>600</v>
          </cell>
          <cell r="AM862">
            <v>39276</v>
          </cell>
          <cell r="AN862">
            <v>39276</v>
          </cell>
          <cell r="AO862">
            <v>39300</v>
          </cell>
          <cell r="AP862">
            <v>39300</v>
          </cell>
          <cell r="AQ862">
            <v>195525</v>
          </cell>
        </row>
        <row r="863">
          <cell r="A863">
            <v>859</v>
          </cell>
          <cell r="D863" t="str">
            <v>T</v>
          </cell>
          <cell r="E863">
            <v>10841</v>
          </cell>
          <cell r="F863" t="str">
            <v>Proy</v>
          </cell>
          <cell r="G863">
            <v>6</v>
          </cell>
          <cell r="H863">
            <v>39170</v>
          </cell>
          <cell r="I863">
            <v>39174</v>
          </cell>
          <cell r="J863">
            <v>39182</v>
          </cell>
          <cell r="K863" t="str">
            <v>PB XL TEENS</v>
          </cell>
          <cell r="L863" t="str">
            <v>0012</v>
          </cell>
          <cell r="M863" t="str">
            <v xml:space="preserve"> PROCTER &amp; GAMBLE</v>
          </cell>
          <cell r="N863" t="str">
            <v>ALBERTO ZAMORA</v>
          </cell>
          <cell r="O863" t="str">
            <v>MX073588</v>
          </cell>
          <cell r="P863" t="str">
            <v>PB XL Female - POME: Sampling for Teenagers Effectiveness Test</v>
          </cell>
          <cell r="Q863" t="str">
            <v>LE</v>
          </cell>
          <cell r="R863" t="str">
            <v>MB</v>
          </cell>
          <cell r="S863" t="str">
            <v>PSE</v>
          </cell>
          <cell r="T863" t="str">
            <v>CON-CUI</v>
          </cell>
          <cell r="U863" t="str">
            <v>PRESTOBARBA EXCEL PARA MUJER</v>
          </cell>
          <cell r="V863" t="str">
            <v>Intercept</v>
          </cell>
          <cell r="W863" t="str">
            <v>Papel</v>
          </cell>
          <cell r="X863" t="str">
            <v>DF</v>
          </cell>
          <cell r="AB863"/>
          <cell r="AC863">
            <v>5</v>
          </cell>
          <cell r="AD863">
            <v>1200</v>
          </cell>
          <cell r="AE863">
            <v>400</v>
          </cell>
          <cell r="AG863">
            <v>1600</v>
          </cell>
          <cell r="AH863">
            <v>1600</v>
          </cell>
          <cell r="AM863">
            <v>39256</v>
          </cell>
          <cell r="AN863">
            <v>39259</v>
          </cell>
          <cell r="AO863">
            <v>39273</v>
          </cell>
          <cell r="AP863">
            <v>39273</v>
          </cell>
          <cell r="AQ863">
            <v>283000</v>
          </cell>
          <cell r="AU863">
            <v>1</v>
          </cell>
        </row>
        <row r="864">
          <cell r="A864">
            <v>860</v>
          </cell>
          <cell r="D864" t="str">
            <v>C</v>
          </cell>
          <cell r="E864">
            <v>10842</v>
          </cell>
          <cell r="F864" t="str">
            <v>Prop</v>
          </cell>
          <cell r="G864">
            <v>7</v>
          </cell>
          <cell r="H864">
            <v>39171</v>
          </cell>
          <cell r="K864" t="str">
            <v>MOTO TATOO POSITIONING STATEMENT</v>
          </cell>
          <cell r="L864" t="str">
            <v>0160</v>
          </cell>
          <cell r="M864" t="str">
            <v>IBOPE</v>
          </cell>
          <cell r="N864" t="str">
            <v>ANA MUNARI</v>
          </cell>
          <cell r="O864" t="str">
            <v>NA</v>
          </cell>
          <cell r="P864" t="str">
            <v>NA</v>
          </cell>
          <cell r="Q864" t="str">
            <v>EVAL</v>
          </cell>
          <cell r="T864" t="str">
            <v>TEC-HAR</v>
          </cell>
          <cell r="U864" t="str">
            <v>TELEFONÍA CELULAR</v>
          </cell>
          <cell r="V864" t="str">
            <v>Intercept</v>
          </cell>
          <cell r="W864" t="str">
            <v>Papel</v>
          </cell>
          <cell r="X864" t="str">
            <v>DF</v>
          </cell>
          <cell r="AB864"/>
        </row>
        <row r="865">
          <cell r="A865">
            <v>861</v>
          </cell>
          <cell r="D865" t="str">
            <v>C</v>
          </cell>
          <cell r="E865">
            <v>10843</v>
          </cell>
          <cell r="F865" t="str">
            <v>Proy</v>
          </cell>
          <cell r="G865">
            <v>6</v>
          </cell>
          <cell r="H865">
            <v>39171</v>
          </cell>
          <cell r="I865">
            <v>39181</v>
          </cell>
          <cell r="J865">
            <v>39185</v>
          </cell>
          <cell r="K865" t="str">
            <v>F5 MACH3 PET</v>
          </cell>
          <cell r="L865" t="str">
            <v>0012</v>
          </cell>
          <cell r="M865" t="str">
            <v xml:space="preserve"> PROCTER &amp; GAMBLE</v>
          </cell>
          <cell r="N865" t="str">
            <v>ALBERTO ZAMORA</v>
          </cell>
          <cell r="O865" t="str">
            <v xml:space="preserve">MX073645 </v>
          </cell>
          <cell r="P865" t="str">
            <v>F5 Promotion Effectiveness Test</v>
          </cell>
          <cell r="Q865" t="str">
            <v>LE</v>
          </cell>
          <cell r="R865" t="str">
            <v>MB</v>
          </cell>
          <cell r="S865" t="str">
            <v>PET</v>
          </cell>
          <cell r="T865" t="str">
            <v>CON-CUI</v>
          </cell>
          <cell r="U865" t="str">
            <v>RASTRILLOS DE SISTEMA</v>
          </cell>
          <cell r="V865" t="str">
            <v>Intercept</v>
          </cell>
          <cell r="W865" t="str">
            <v>Papel</v>
          </cell>
          <cell r="X865" t="str">
            <v>DF</v>
          </cell>
          <cell r="AB865"/>
          <cell r="AC865">
            <v>4.9000000000000004</v>
          </cell>
          <cell r="AD865">
            <v>600</v>
          </cell>
          <cell r="AE865">
            <v>200</v>
          </cell>
          <cell r="AG865">
            <v>800</v>
          </cell>
          <cell r="AH865">
            <v>800</v>
          </cell>
          <cell r="AM865">
            <v>39261</v>
          </cell>
          <cell r="AN865">
            <v>39261</v>
          </cell>
          <cell r="AO865">
            <v>39281</v>
          </cell>
          <cell r="AP865">
            <v>39281</v>
          </cell>
          <cell r="AQ865">
            <v>246685</v>
          </cell>
        </row>
        <row r="866">
          <cell r="A866">
            <v>862</v>
          </cell>
          <cell r="D866" t="str">
            <v>C</v>
          </cell>
          <cell r="E866">
            <v>10844</v>
          </cell>
          <cell r="F866" t="str">
            <v>Proy</v>
          </cell>
          <cell r="G866">
            <v>6</v>
          </cell>
          <cell r="H866">
            <v>39171</v>
          </cell>
          <cell r="I866">
            <v>39197</v>
          </cell>
          <cell r="J866">
            <v>39268</v>
          </cell>
          <cell r="K866" t="str">
            <v>F5 DURACELL PET</v>
          </cell>
          <cell r="L866" t="str">
            <v>0012</v>
          </cell>
          <cell r="M866" t="str">
            <v xml:space="preserve"> PROCTER &amp; GAMBLE</v>
          </cell>
          <cell r="N866" t="str">
            <v>ALBERTO ZAMORA</v>
          </cell>
          <cell r="Q866" t="str">
            <v>AA</v>
          </cell>
          <cell r="R866" t="str">
            <v>AG</v>
          </cell>
          <cell r="S866" t="str">
            <v>PET</v>
          </cell>
          <cell r="AB866"/>
          <cell r="AD866">
            <v>1020</v>
          </cell>
          <cell r="AG866">
            <v>1020</v>
          </cell>
          <cell r="AH866">
            <v>1020</v>
          </cell>
          <cell r="AM866">
            <v>39283</v>
          </cell>
          <cell r="AN866">
            <v>39283</v>
          </cell>
          <cell r="AO866">
            <v>39307</v>
          </cell>
          <cell r="AP866">
            <v>39308</v>
          </cell>
          <cell r="AQ866">
            <v>344608</v>
          </cell>
        </row>
        <row r="867">
          <cell r="A867">
            <v>863</v>
          </cell>
          <cell r="D867" t="str">
            <v>C</v>
          </cell>
          <cell r="E867">
            <v>10845</v>
          </cell>
          <cell r="F867" t="str">
            <v>Proy</v>
          </cell>
          <cell r="G867">
            <v>6</v>
          </cell>
          <cell r="H867">
            <v>39171</v>
          </cell>
          <cell r="I867">
            <v>39175</v>
          </cell>
          <cell r="J867">
            <v>39227</v>
          </cell>
          <cell r="K867" t="str">
            <v>MS PANTENE WATERFALL</v>
          </cell>
          <cell r="L867" t="str">
            <v>0012</v>
          </cell>
          <cell r="M867" t="str">
            <v xml:space="preserve"> PROCTER &amp; GAMBLE</v>
          </cell>
          <cell r="N867" t="str">
            <v>RUBEN LEO</v>
          </cell>
          <cell r="O867" t="str">
            <v>MX074330</v>
          </cell>
          <cell r="P867" t="str">
            <v>Pantene Waterfall Message Screener</v>
          </cell>
          <cell r="Q867" t="str">
            <v>AA</v>
          </cell>
          <cell r="R867" t="str">
            <v>TBD</v>
          </cell>
          <cell r="S867" t="str">
            <v>MST</v>
          </cell>
          <cell r="T867" t="str">
            <v>CON-CUI</v>
          </cell>
          <cell r="U867" t="str">
            <v>SHAMPOO</v>
          </cell>
          <cell r="V867" t="str">
            <v>Intercept</v>
          </cell>
          <cell r="W867" t="str">
            <v>CAWI / Web</v>
          </cell>
          <cell r="X867" t="str">
            <v>DF</v>
          </cell>
          <cell r="Y867">
            <v>3</v>
          </cell>
          <cell r="Z867">
            <v>65</v>
          </cell>
          <cell r="AA867">
            <v>40</v>
          </cell>
          <cell r="AB867">
            <v>35.416666666666664</v>
          </cell>
          <cell r="AC867">
            <v>7</v>
          </cell>
          <cell r="AD867">
            <v>600</v>
          </cell>
          <cell r="AG867">
            <v>600</v>
          </cell>
          <cell r="AH867">
            <v>600</v>
          </cell>
          <cell r="AM867">
            <v>39232</v>
          </cell>
          <cell r="AN867">
            <v>39232</v>
          </cell>
          <cell r="AO867">
            <v>39245</v>
          </cell>
          <cell r="AP867">
            <v>39239</v>
          </cell>
          <cell r="AQ867">
            <v>62546</v>
          </cell>
        </row>
        <row r="868">
          <cell r="A868">
            <v>864</v>
          </cell>
          <cell r="D868" t="str">
            <v>A</v>
          </cell>
          <cell r="E868">
            <v>10846</v>
          </cell>
          <cell r="F868" t="str">
            <v>Proy</v>
          </cell>
          <cell r="G868">
            <v>3</v>
          </cell>
          <cell r="H868">
            <v>39171</v>
          </cell>
          <cell r="I868">
            <v>39196</v>
          </cell>
          <cell r="J868">
            <v>39203</v>
          </cell>
          <cell r="K868" t="str">
            <v>CAPITANIA</v>
          </cell>
          <cell r="L868" t="str">
            <v>0012</v>
          </cell>
          <cell r="M868" t="str">
            <v xml:space="preserve"> PROCTER &amp; GAMBLE</v>
          </cell>
          <cell r="N868" t="str">
            <v>PAOLA MAINERO</v>
          </cell>
          <cell r="Q868" t="str">
            <v>PG</v>
          </cell>
          <cell r="S868" t="str">
            <v>AUDIPROM</v>
          </cell>
          <cell r="T868" t="str">
            <v>CON-CUI</v>
          </cell>
          <cell r="U868" t="str">
            <v>SHAMPOO</v>
          </cell>
          <cell r="W868" t="str">
            <v>Papel</v>
          </cell>
          <cell r="X868" t="str">
            <v>DF,MTY,GDL,FORANEO</v>
          </cell>
          <cell r="AB868"/>
          <cell r="AG868">
            <v>216</v>
          </cell>
          <cell r="AH868">
            <v>126</v>
          </cell>
          <cell r="AI868">
            <v>90</v>
          </cell>
          <cell r="AM868">
            <v>39325</v>
          </cell>
          <cell r="AN868">
            <v>39325</v>
          </cell>
          <cell r="AO868">
            <v>39329</v>
          </cell>
          <cell r="AP868">
            <v>39329</v>
          </cell>
          <cell r="AQ868">
            <v>170630</v>
          </cell>
        </row>
        <row r="869">
          <cell r="A869">
            <v>865</v>
          </cell>
          <cell r="D869" t="str">
            <v>A</v>
          </cell>
          <cell r="E869">
            <v>10847</v>
          </cell>
          <cell r="F869" t="str">
            <v>Proy</v>
          </cell>
          <cell r="G869">
            <v>6</v>
          </cell>
          <cell r="H869">
            <v>39191</v>
          </cell>
          <cell r="I869">
            <v>39192</v>
          </cell>
          <cell r="J869">
            <v>39195</v>
          </cell>
          <cell r="K869" t="str">
            <v>CORTINAS CHARMIN</v>
          </cell>
          <cell r="L869" t="str">
            <v>0012</v>
          </cell>
          <cell r="M869" t="str">
            <v xml:space="preserve"> PROCTER &amp; GAMBLE</v>
          </cell>
          <cell r="N869" t="str">
            <v>Monique Arochi</v>
          </cell>
          <cell r="Q869" t="str">
            <v>PG</v>
          </cell>
          <cell r="S869" t="str">
            <v>AUDIPROM</v>
          </cell>
          <cell r="T869" t="str">
            <v>CON-HOG</v>
          </cell>
          <cell r="U869" t="str">
            <v>PAPEL DE BAÑO</v>
          </cell>
          <cell r="W869" t="str">
            <v>Papel</v>
          </cell>
          <cell r="X869" t="str">
            <v>DF,MTY.GDL</v>
          </cell>
          <cell r="AB869"/>
          <cell r="AG869">
            <v>300</v>
          </cell>
          <cell r="AH869">
            <v>300</v>
          </cell>
          <cell r="AM869">
            <v>39250</v>
          </cell>
          <cell r="AN869">
            <v>39250</v>
          </cell>
          <cell r="AO869">
            <v>39252</v>
          </cell>
          <cell r="AP869">
            <v>39252</v>
          </cell>
          <cell r="AQ869">
            <v>37723</v>
          </cell>
        </row>
        <row r="870">
          <cell r="A870">
            <v>866</v>
          </cell>
          <cell r="D870" t="str">
            <v>C</v>
          </cell>
          <cell r="E870">
            <v>10848</v>
          </cell>
          <cell r="F870" t="str">
            <v>Proy</v>
          </cell>
          <cell r="G870">
            <v>1</v>
          </cell>
          <cell r="H870">
            <v>39191</v>
          </cell>
          <cell r="I870">
            <v>39209</v>
          </cell>
          <cell r="J870">
            <v>39295</v>
          </cell>
          <cell r="K870" t="str">
            <v>STOREOWNERS &amp;MARKET SIZE</v>
          </cell>
          <cell r="L870" t="str">
            <v>0012</v>
          </cell>
          <cell r="M870" t="str">
            <v xml:space="preserve"> PROCTER &amp; GAMBLE</v>
          </cell>
          <cell r="N870" t="str">
            <v>Salvador López</v>
          </cell>
          <cell r="O870" t="str">
            <v>N/A</v>
          </cell>
          <cell r="P870" t="str">
            <v>N/A</v>
          </cell>
          <cell r="Q870" t="str">
            <v>AA</v>
          </cell>
          <cell r="R870" t="str">
            <v>TBD</v>
          </cell>
          <cell r="T870" t="str">
            <v>CON-CUI</v>
          </cell>
          <cell r="U870" t="str">
            <v>VARIOS</v>
          </cell>
          <cell r="V870" t="str">
            <v>Casa por Casa</v>
          </cell>
          <cell r="W870" t="str">
            <v>Papel</v>
          </cell>
          <cell r="X870" t="str">
            <v>DF, GUAD, MTY</v>
          </cell>
          <cell r="Y870">
            <v>8</v>
          </cell>
          <cell r="Z870">
            <v>60</v>
          </cell>
          <cell r="AA870">
            <v>50</v>
          </cell>
          <cell r="AB870">
            <v>39.666666666666664</v>
          </cell>
          <cell r="AD870">
            <v>500</v>
          </cell>
          <cell r="AG870">
            <v>500</v>
          </cell>
          <cell r="AH870">
            <v>500</v>
          </cell>
          <cell r="AM870">
            <v>39317</v>
          </cell>
          <cell r="AO870">
            <v>39342</v>
          </cell>
          <cell r="AQ870">
            <v>216970</v>
          </cell>
        </row>
        <row r="871">
          <cell r="A871">
            <v>867</v>
          </cell>
          <cell r="D871" t="str">
            <v>D</v>
          </cell>
          <cell r="E871">
            <v>10849</v>
          </cell>
          <cell r="F871" t="str">
            <v>Proy</v>
          </cell>
          <cell r="G871">
            <v>6</v>
          </cell>
          <cell r="H871">
            <v>39172</v>
          </cell>
          <cell r="I871">
            <v>39174</v>
          </cell>
          <cell r="J871">
            <v>39181</v>
          </cell>
          <cell r="K871" t="str">
            <v>HEELTAP</v>
          </cell>
          <cell r="L871" t="str">
            <v>0027</v>
          </cell>
          <cell r="M871" t="str">
            <v>RESEARCH INTERNACIONAL, SA</v>
          </cell>
          <cell r="N871" t="str">
            <v>RENE MARIN</v>
          </cell>
          <cell r="Q871" t="str">
            <v>EV</v>
          </cell>
          <cell r="R871" t="str">
            <v>IR</v>
          </cell>
          <cell r="S871" t="str">
            <v>CONCEPT</v>
          </cell>
          <cell r="T871" t="str">
            <v>CON-ALI</v>
          </cell>
          <cell r="U871" t="str">
            <v>GOLOSINAS</v>
          </cell>
          <cell r="V871" t="str">
            <v>Intercept</v>
          </cell>
          <cell r="W871" t="str">
            <v>CAPI / PDA</v>
          </cell>
          <cell r="X871" t="str">
            <v>DF, GUAD, MTY</v>
          </cell>
          <cell r="Y871">
            <v>12</v>
          </cell>
          <cell r="Z871">
            <v>65</v>
          </cell>
          <cell r="AA871">
            <v>30</v>
          </cell>
          <cell r="AB871">
            <v>43.083333333333336</v>
          </cell>
          <cell r="AG871">
            <v>1090</v>
          </cell>
          <cell r="AM871">
            <v>39205</v>
          </cell>
          <cell r="AN871">
            <v>39209</v>
          </cell>
          <cell r="AO871">
            <v>39208</v>
          </cell>
          <cell r="AP871">
            <v>39213</v>
          </cell>
          <cell r="AQ871">
            <v>222296</v>
          </cell>
        </row>
        <row r="872">
          <cell r="A872">
            <v>868</v>
          </cell>
          <cell r="D872" t="str">
            <v>D</v>
          </cell>
          <cell r="E872">
            <v>10850</v>
          </cell>
          <cell r="F872" t="str">
            <v>Proy</v>
          </cell>
          <cell r="G872">
            <v>6</v>
          </cell>
          <cell r="H872">
            <v>39176</v>
          </cell>
          <cell r="I872">
            <v>39176</v>
          </cell>
          <cell r="J872">
            <v>39183</v>
          </cell>
          <cell r="K872" t="str">
            <v>RENACIMIENTO</v>
          </cell>
          <cell r="L872" t="str">
            <v>0027</v>
          </cell>
          <cell r="M872" t="str">
            <v>RESEARCH INTERNACIONAL, SA</v>
          </cell>
          <cell r="N872" t="str">
            <v>RENE MARIN</v>
          </cell>
          <cell r="Q872" t="str">
            <v>EV</v>
          </cell>
          <cell r="R872" t="str">
            <v>IR</v>
          </cell>
          <cell r="S872" t="str">
            <v>CONCEPT</v>
          </cell>
          <cell r="T872" t="str">
            <v>CON-ALI</v>
          </cell>
          <cell r="U872" t="str">
            <v>GOMA DE MASCAR</v>
          </cell>
          <cell r="V872" t="str">
            <v>Intercept</v>
          </cell>
          <cell r="W872" t="str">
            <v>CAPI / PDA</v>
          </cell>
          <cell r="X872" t="str">
            <v>DF, GUAD, MTY</v>
          </cell>
          <cell r="Y872">
            <v>12</v>
          </cell>
          <cell r="Z872">
            <v>65</v>
          </cell>
          <cell r="AA872">
            <v>30</v>
          </cell>
          <cell r="AB872">
            <v>43.083333333333336</v>
          </cell>
          <cell r="AG872">
            <v>920</v>
          </cell>
          <cell r="AM872">
            <v>39195</v>
          </cell>
          <cell r="AN872">
            <v>39195</v>
          </cell>
          <cell r="AO872">
            <v>39199</v>
          </cell>
          <cell r="AP872">
            <v>39200</v>
          </cell>
          <cell r="AQ872">
            <v>161778</v>
          </cell>
        </row>
        <row r="873">
          <cell r="A873">
            <v>869</v>
          </cell>
          <cell r="E873">
            <v>10851</v>
          </cell>
          <cell r="F873" t="str">
            <v>Prop</v>
          </cell>
          <cell r="G873">
            <v>1</v>
          </cell>
          <cell r="H873">
            <v>39174</v>
          </cell>
          <cell r="K873" t="str">
            <v>Charmin Innovation Market simulation</v>
          </cell>
          <cell r="L873" t="str">
            <v>0012</v>
          </cell>
          <cell r="M873" t="str">
            <v xml:space="preserve"> PROCTER &amp; GAMBLE</v>
          </cell>
          <cell r="N873" t="str">
            <v>María Cordero</v>
          </cell>
          <cell r="O873" t="str">
            <v>TBD</v>
          </cell>
          <cell r="Q873" t="str">
            <v>AA</v>
          </cell>
          <cell r="R873" t="str">
            <v>TBD</v>
          </cell>
          <cell r="T873" t="str">
            <v>CON-CUI</v>
          </cell>
          <cell r="U873" t="str">
            <v>PAPEL DE BAÑO</v>
          </cell>
          <cell r="V873" t="str">
            <v>Intercept</v>
          </cell>
          <cell r="W873" t="str">
            <v>CAWI / Web</v>
          </cell>
          <cell r="X873" t="str">
            <v>D.F.</v>
          </cell>
          <cell r="AB873"/>
        </row>
        <row r="874">
          <cell r="A874">
            <v>870</v>
          </cell>
          <cell r="D874" t="str">
            <v>O</v>
          </cell>
          <cell r="E874">
            <v>10852</v>
          </cell>
          <cell r="F874" t="str">
            <v>Proy</v>
          </cell>
          <cell r="G874">
            <v>6</v>
          </cell>
          <cell r="H874">
            <v>39174</v>
          </cell>
          <cell r="I874">
            <v>39182</v>
          </cell>
          <cell r="J874">
            <v>39251</v>
          </cell>
          <cell r="K874" t="str">
            <v>SHAMPOO DIARY</v>
          </cell>
          <cell r="L874" t="str">
            <v>0012</v>
          </cell>
          <cell r="M874" t="str">
            <v xml:space="preserve"> PROCTER &amp; GAMBLE</v>
          </cell>
          <cell r="N874" t="str">
            <v>Jean Dalhover</v>
          </cell>
          <cell r="O874" t="str">
            <v>MX074675</v>
          </cell>
          <cell r="P874" t="str">
            <v>TDUT</v>
          </cell>
          <cell r="Q874" t="str">
            <v>IP</v>
          </cell>
          <cell r="R874" t="str">
            <v>TBD</v>
          </cell>
          <cell r="S874" t="str">
            <v>C&amp;P</v>
          </cell>
          <cell r="T874" t="str">
            <v>CON-CUI</v>
          </cell>
          <cell r="U874" t="str">
            <v>SHAMPOO</v>
          </cell>
          <cell r="V874" t="str">
            <v>Casa por Casa</v>
          </cell>
          <cell r="W874" t="str">
            <v>Papel</v>
          </cell>
          <cell r="X874" t="str">
            <v>DF</v>
          </cell>
          <cell r="Y874">
            <v>4</v>
          </cell>
          <cell r="Z874">
            <v>200</v>
          </cell>
          <cell r="AB874">
            <v>87.333333333333329</v>
          </cell>
          <cell r="AD874">
            <v>330</v>
          </cell>
          <cell r="AE874">
            <v>328</v>
          </cell>
          <cell r="AG874">
            <v>658</v>
          </cell>
          <cell r="AH874">
            <v>658</v>
          </cell>
          <cell r="AM874">
            <v>39287</v>
          </cell>
          <cell r="AN874">
            <v>39287</v>
          </cell>
          <cell r="AO874">
            <v>39297</v>
          </cell>
          <cell r="AP874">
            <v>39295</v>
          </cell>
          <cell r="AQ874">
            <v>416830</v>
          </cell>
          <cell r="AU874">
            <v>1</v>
          </cell>
          <cell r="AZ874" t="str">
            <v>SE INCLUYO 34000 DE COMPRA Y ENVIO DE PRODUCTO</v>
          </cell>
        </row>
        <row r="875">
          <cell r="A875">
            <v>871</v>
          </cell>
          <cell r="D875" t="str">
            <v>I</v>
          </cell>
          <cell r="E875">
            <v>10853</v>
          </cell>
          <cell r="F875" t="str">
            <v>Proy</v>
          </cell>
          <cell r="G875">
            <v>6</v>
          </cell>
          <cell r="H875">
            <v>39174</v>
          </cell>
          <cell r="I875">
            <v>39188</v>
          </cell>
          <cell r="J875">
            <v>39197</v>
          </cell>
          <cell r="K875" t="str">
            <v>IHV LAUNDRY MTY</v>
          </cell>
          <cell r="L875" t="str">
            <v>0012</v>
          </cell>
          <cell r="M875" t="str">
            <v xml:space="preserve"> PROCTER &amp; GAMBLE</v>
          </cell>
          <cell r="N875" t="str">
            <v>ROXANA IGLESIAS</v>
          </cell>
          <cell r="O875" t="str">
            <v>MX074211</v>
          </cell>
          <cell r="P875" t="str">
            <v>IHV Monterrey for Dimitri Visit</v>
          </cell>
          <cell r="Q875" t="str">
            <v>AA</v>
          </cell>
          <cell r="T875" t="str">
            <v>CON-CRO</v>
          </cell>
          <cell r="U875" t="str">
            <v>Detergente</v>
          </cell>
          <cell r="V875" t="str">
            <v>Pre -Reclutamiento</v>
          </cell>
          <cell r="W875" t="str">
            <v>In home visits</v>
          </cell>
          <cell r="X875" t="str">
            <v>MTY</v>
          </cell>
          <cell r="AB875"/>
          <cell r="AD875">
            <v>8</v>
          </cell>
          <cell r="AG875">
            <v>8</v>
          </cell>
          <cell r="AH875">
            <v>8</v>
          </cell>
          <cell r="AL875">
            <v>8</v>
          </cell>
          <cell r="AM875">
            <v>39197</v>
          </cell>
          <cell r="AN875">
            <v>39197</v>
          </cell>
          <cell r="AO875">
            <v>39197</v>
          </cell>
          <cell r="AP875">
            <v>39197</v>
          </cell>
          <cell r="AQ875">
            <v>29700</v>
          </cell>
        </row>
        <row r="876">
          <cell r="A876">
            <v>872</v>
          </cell>
          <cell r="B876">
            <v>1</v>
          </cell>
          <cell r="D876" t="str">
            <v>F</v>
          </cell>
          <cell r="E876">
            <v>10854</v>
          </cell>
          <cell r="F876" t="str">
            <v>Prop</v>
          </cell>
          <cell r="G876">
            <v>7</v>
          </cell>
          <cell r="H876">
            <v>39174</v>
          </cell>
          <cell r="K876" t="str">
            <v>IHV UNIVERSAL GIVER</v>
          </cell>
          <cell r="L876" t="str">
            <v>0012</v>
          </cell>
          <cell r="M876" t="str">
            <v xml:space="preserve"> PROCTER &amp; GAMBLE</v>
          </cell>
          <cell r="N876" t="str">
            <v>Renato Kobbi</v>
          </cell>
          <cell r="O876" t="str">
            <v>TBD</v>
          </cell>
          <cell r="P876" t="str">
            <v>TBD</v>
          </cell>
          <cell r="Q876" t="str">
            <v>MJO</v>
          </cell>
          <cell r="R876" t="str">
            <v>TBD</v>
          </cell>
          <cell r="S876" t="str">
            <v>CONCEPT</v>
          </cell>
          <cell r="T876" t="str">
            <v>CON-CRO</v>
          </cell>
          <cell r="U876" t="str">
            <v>Detergente</v>
          </cell>
          <cell r="V876" t="str">
            <v>Pre -Reclutamiento</v>
          </cell>
          <cell r="W876" t="str">
            <v>In home visits</v>
          </cell>
          <cell r="X876" t="str">
            <v>DF</v>
          </cell>
          <cell r="AB876"/>
          <cell r="AD876">
            <v>2</v>
          </cell>
          <cell r="AG876">
            <v>2</v>
          </cell>
          <cell r="AH876">
            <v>2</v>
          </cell>
          <cell r="AM876">
            <v>39191</v>
          </cell>
          <cell r="AQ876">
            <v>11850</v>
          </cell>
        </row>
        <row r="877">
          <cell r="A877">
            <v>873</v>
          </cell>
          <cell r="B877">
            <v>1</v>
          </cell>
          <cell r="D877" t="str">
            <v>T</v>
          </cell>
          <cell r="E877">
            <v>10855</v>
          </cell>
          <cell r="F877" t="str">
            <v>Proy</v>
          </cell>
          <cell r="G877">
            <v>6</v>
          </cell>
          <cell r="H877">
            <v>39175</v>
          </cell>
          <cell r="I877">
            <v>39189</v>
          </cell>
          <cell r="J877">
            <v>39224</v>
          </cell>
          <cell r="K877" t="str">
            <v>ACE COLOMBIA</v>
          </cell>
          <cell r="L877" t="str">
            <v>0012</v>
          </cell>
          <cell r="M877" t="str">
            <v xml:space="preserve"> PROCTER &amp; GAMBLE</v>
          </cell>
          <cell r="N877" t="str">
            <v>Erica Fridman</v>
          </cell>
          <cell r="O877" t="str">
            <v>CO075242</v>
          </cell>
          <cell r="P877" t="str">
            <v>ACE Concept Test</v>
          </cell>
          <cell r="Q877" t="str">
            <v>MJO</v>
          </cell>
          <cell r="R877" t="str">
            <v>TBD</v>
          </cell>
          <cell r="S877" t="str">
            <v>CONCEPT</v>
          </cell>
          <cell r="T877" t="str">
            <v>CON-CRO</v>
          </cell>
          <cell r="U877" t="str">
            <v>DETERGENTE</v>
          </cell>
          <cell r="V877" t="str">
            <v>Casa por Casa</v>
          </cell>
          <cell r="W877" t="str">
            <v>Papel</v>
          </cell>
          <cell r="X877" t="str">
            <v>COLOMBIA</v>
          </cell>
          <cell r="Y877">
            <v>3</v>
          </cell>
          <cell r="Z877">
            <v>110</v>
          </cell>
          <cell r="AB877">
            <v>48.833333333333336</v>
          </cell>
          <cell r="AC877" t="str">
            <v>NA</v>
          </cell>
          <cell r="AD877">
            <v>450</v>
          </cell>
          <cell r="AG877">
            <v>450</v>
          </cell>
          <cell r="AK877">
            <v>450</v>
          </cell>
          <cell r="AM877">
            <v>39241</v>
          </cell>
          <cell r="AN877">
            <v>39241</v>
          </cell>
          <cell r="AO877">
            <v>39268</v>
          </cell>
          <cell r="AP877">
            <v>39268</v>
          </cell>
          <cell r="AR877">
            <v>27000</v>
          </cell>
          <cell r="AS877">
            <v>24000</v>
          </cell>
          <cell r="AT877">
            <v>3500</v>
          </cell>
          <cell r="AU877">
            <v>0.85</v>
          </cell>
        </row>
        <row r="878">
          <cell r="A878">
            <v>874</v>
          </cell>
          <cell r="D878" t="str">
            <v>I</v>
          </cell>
          <cell r="E878">
            <v>10856</v>
          </cell>
          <cell r="F878" t="str">
            <v>Proy</v>
          </cell>
          <cell r="G878">
            <v>6</v>
          </cell>
          <cell r="H878">
            <v>39175</v>
          </cell>
          <cell r="I878">
            <v>39176</v>
          </cell>
          <cell r="J878">
            <v>39184</v>
          </cell>
          <cell r="K878" t="str">
            <v>STORETHROUGH PROCESS PANTENE</v>
          </cell>
          <cell r="L878" t="str">
            <v>0012</v>
          </cell>
          <cell r="M878" t="str">
            <v xml:space="preserve"> PROCTER &amp; GAMBLE</v>
          </cell>
          <cell r="N878" t="str">
            <v>RUBEN LEO</v>
          </cell>
          <cell r="O878" t="str">
            <v>MX073810</v>
          </cell>
          <cell r="P878" t="str">
            <v>Pantene Athena Store Thought</v>
          </cell>
          <cell r="Q878" t="str">
            <v>AA</v>
          </cell>
          <cell r="R878" t="str">
            <v>LP</v>
          </cell>
          <cell r="T878" t="str">
            <v>CON-CUI</v>
          </cell>
          <cell r="U878" t="str">
            <v>SHAMPOO</v>
          </cell>
          <cell r="V878" t="str">
            <v>Pre -Reclutamiento</v>
          </cell>
          <cell r="W878" t="str">
            <v>Observación participante</v>
          </cell>
          <cell r="X878" t="str">
            <v>DF</v>
          </cell>
          <cell r="AB878"/>
          <cell r="AM878">
            <v>39185</v>
          </cell>
          <cell r="AN878">
            <v>39185</v>
          </cell>
          <cell r="AO878">
            <v>39185</v>
          </cell>
          <cell r="AP878">
            <v>39185</v>
          </cell>
          <cell r="AQ878">
            <v>72150</v>
          </cell>
        </row>
        <row r="879">
          <cell r="A879">
            <v>875</v>
          </cell>
          <cell r="D879" t="str">
            <v>D</v>
          </cell>
          <cell r="E879">
            <v>10857</v>
          </cell>
          <cell r="F879" t="str">
            <v>Prop</v>
          </cell>
          <cell r="G879">
            <v>7</v>
          </cell>
          <cell r="H879">
            <v>39175</v>
          </cell>
          <cell r="K879" t="str">
            <v>CAMPO LIBRERÍA</v>
          </cell>
          <cell r="L879" t="str">
            <v>0162</v>
          </cell>
          <cell r="M879" t="str">
            <v>LORNA CARBALLO</v>
          </cell>
          <cell r="N879" t="str">
            <v>LORNA CARBALLO</v>
          </cell>
          <cell r="Q879" t="str">
            <v>EVAL</v>
          </cell>
          <cell r="S879" t="str">
            <v>U&amp;A</v>
          </cell>
          <cell r="T879" t="str">
            <v>CON-PAP</v>
          </cell>
          <cell r="U879" t="str">
            <v>LIBRERÍA</v>
          </cell>
          <cell r="V879" t="str">
            <v>Intercept</v>
          </cell>
          <cell r="W879" t="str">
            <v>Papel</v>
          </cell>
          <cell r="X879" t="str">
            <v>DF</v>
          </cell>
          <cell r="Y879">
            <v>2</v>
          </cell>
          <cell r="Z879">
            <v>15</v>
          </cell>
          <cell r="AB879">
            <v>8.25</v>
          </cell>
        </row>
        <row r="880">
          <cell r="A880">
            <v>876</v>
          </cell>
          <cell r="D880" t="str">
            <v>T</v>
          </cell>
          <cell r="E880">
            <v>10858</v>
          </cell>
          <cell r="F880" t="str">
            <v>Prop</v>
          </cell>
          <cell r="G880">
            <v>7</v>
          </cell>
          <cell r="H880">
            <v>39175</v>
          </cell>
          <cell r="K880" t="str">
            <v>NARNIA SPIT</v>
          </cell>
          <cell r="L880" t="str">
            <v>0012</v>
          </cell>
          <cell r="M880" t="str">
            <v xml:space="preserve"> PROCTER &amp; GAMBLE</v>
          </cell>
          <cell r="N880" t="str">
            <v>Angie Olivo</v>
          </cell>
          <cell r="O880" t="str">
            <v>TBD</v>
          </cell>
          <cell r="P880" t="str">
            <v>Narnia W2 SPIT</v>
          </cell>
          <cell r="Q880" t="str">
            <v>MJO</v>
          </cell>
          <cell r="R880" t="str">
            <v>TBD</v>
          </cell>
          <cell r="S880" t="str">
            <v>PRODUCT</v>
          </cell>
          <cell r="T880" t="str">
            <v>CON-CRO</v>
          </cell>
          <cell r="U880" t="str">
            <v>Detergente</v>
          </cell>
          <cell r="V880" t="str">
            <v>Casa por Casa</v>
          </cell>
          <cell r="W880" t="str">
            <v>Papel</v>
          </cell>
          <cell r="X880" t="str">
            <v>DF</v>
          </cell>
          <cell r="Y880">
            <v>5</v>
          </cell>
          <cell r="Z880">
            <v>200</v>
          </cell>
          <cell r="AB880">
            <v>88.333333333333329</v>
          </cell>
          <cell r="AC880">
            <v>4</v>
          </cell>
          <cell r="AD880">
            <v>680</v>
          </cell>
          <cell r="AE880">
            <v>600</v>
          </cell>
          <cell r="AG880">
            <v>1280</v>
          </cell>
          <cell r="AH880">
            <v>1280</v>
          </cell>
        </row>
        <row r="881">
          <cell r="A881">
            <v>877</v>
          </cell>
          <cell r="E881">
            <v>10859</v>
          </cell>
          <cell r="F881" t="str">
            <v>Prop</v>
          </cell>
          <cell r="G881">
            <v>1</v>
          </cell>
          <cell r="H881">
            <v>39176</v>
          </cell>
          <cell r="K881" t="str">
            <v>MEXICOSCOPIA SEXUALIDAD</v>
          </cell>
          <cell r="L881" t="str">
            <v>0163</v>
          </cell>
          <cell r="M881" t="str">
            <v>GDV</v>
          </cell>
          <cell r="N881" t="str">
            <v>BRIAN MARTIN</v>
          </cell>
          <cell r="Q881" t="str">
            <v>KA</v>
          </cell>
          <cell r="T881" t="str">
            <v xml:space="preserve">NEC-NEC </v>
          </cell>
          <cell r="V881" t="str">
            <v>Intercept</v>
          </cell>
          <cell r="W881" t="str">
            <v>Papel</v>
          </cell>
          <cell r="X881" t="str">
            <v>DF - DF GDL Y MT</v>
          </cell>
          <cell r="Y881">
            <v>5</v>
          </cell>
          <cell r="Z881">
            <v>45</v>
          </cell>
          <cell r="AA881">
            <v>19</v>
          </cell>
          <cell r="AB881">
            <v>26.283333333333335</v>
          </cell>
          <cell r="AG881">
            <v>600</v>
          </cell>
          <cell r="AH881">
            <v>1000</v>
          </cell>
        </row>
        <row r="882">
          <cell r="A882">
            <v>878</v>
          </cell>
          <cell r="E882">
            <v>10860</v>
          </cell>
          <cell r="F882" t="str">
            <v>Prop</v>
          </cell>
          <cell r="G882">
            <v>7</v>
          </cell>
          <cell r="H882">
            <v>39176</v>
          </cell>
          <cell r="K882" t="str">
            <v>STORETHROUGH PROCESS H&amp;S SWAN</v>
          </cell>
          <cell r="L882" t="str">
            <v>0012</v>
          </cell>
          <cell r="M882" t="str">
            <v xml:space="preserve"> PROCTER &amp; GAMBLE</v>
          </cell>
          <cell r="N882" t="str">
            <v>RUBEN LEO</v>
          </cell>
          <cell r="O882" t="str">
            <v>TBD</v>
          </cell>
          <cell r="P882" t="str">
            <v>TBD</v>
          </cell>
          <cell r="Q882" t="str">
            <v>AA</v>
          </cell>
          <cell r="R882" t="str">
            <v>LP</v>
          </cell>
          <cell r="T882" t="str">
            <v>CON-CUI</v>
          </cell>
          <cell r="U882" t="str">
            <v>SHAMPOO</v>
          </cell>
          <cell r="V882" t="str">
            <v>Pre -Reclutamiento</v>
          </cell>
          <cell r="W882" t="str">
            <v>Observación participante</v>
          </cell>
          <cell r="X882" t="str">
            <v>DF</v>
          </cell>
          <cell r="AB882"/>
        </row>
        <row r="883">
          <cell r="A883">
            <v>879</v>
          </cell>
          <cell r="D883" t="str">
            <v>C</v>
          </cell>
          <cell r="E883">
            <v>10861</v>
          </cell>
          <cell r="F883" t="str">
            <v>Proy</v>
          </cell>
          <cell r="G883">
            <v>6</v>
          </cell>
          <cell r="H883">
            <v>39176</v>
          </cell>
          <cell r="I883">
            <v>39216</v>
          </cell>
          <cell r="J883">
            <v>39216</v>
          </cell>
          <cell r="K883" t="str">
            <v>ONE SHOT PANEL</v>
          </cell>
          <cell r="L883" t="str">
            <v>0012</v>
          </cell>
          <cell r="M883" t="str">
            <v xml:space="preserve"> PROCTER &amp; GAMBLE</v>
          </cell>
          <cell r="N883" t="str">
            <v>AMERICA FEIJOO</v>
          </cell>
          <cell r="O883" t="str">
            <v>MX073657</v>
          </cell>
          <cell r="P883" t="str">
            <v>Hair Care and Laundry One Shot Panel</v>
          </cell>
          <cell r="Q883" t="str">
            <v>LE</v>
          </cell>
          <cell r="R883" t="str">
            <v>MGP</v>
          </cell>
          <cell r="S883" t="str">
            <v>PET</v>
          </cell>
          <cell r="T883" t="str">
            <v>CON-CUI</v>
          </cell>
          <cell r="U883" t="str">
            <v>SHAMPOO / DETERGENTE</v>
          </cell>
          <cell r="V883" t="str">
            <v>Casa por Casa</v>
          </cell>
          <cell r="W883" t="str">
            <v>Papel</v>
          </cell>
          <cell r="X883" t="str">
            <v>DF</v>
          </cell>
          <cell r="Y883">
            <v>24</v>
          </cell>
          <cell r="Z883">
            <v>78</v>
          </cell>
          <cell r="AA883">
            <v>15</v>
          </cell>
          <cell r="AB883">
            <v>58.5</v>
          </cell>
          <cell r="AC883" t="str">
            <v>N/A</v>
          </cell>
          <cell r="AD883">
            <v>400</v>
          </cell>
          <cell r="AG883">
            <v>400</v>
          </cell>
          <cell r="AH883">
            <v>400</v>
          </cell>
          <cell r="AM883">
            <v>39225</v>
          </cell>
          <cell r="AN883">
            <v>39227</v>
          </cell>
          <cell r="AO883">
            <v>39258</v>
          </cell>
          <cell r="AP883">
            <v>39258</v>
          </cell>
          <cell r="AQ883">
            <v>177000</v>
          </cell>
          <cell r="AZ883" t="str">
            <v>MITAD casa por casa y mitad en Intercept. Una sola visita</v>
          </cell>
        </row>
        <row r="884">
          <cell r="A884">
            <v>880</v>
          </cell>
          <cell r="B884">
            <v>1</v>
          </cell>
          <cell r="D884" t="str">
            <v>T</v>
          </cell>
          <cell r="E884">
            <v>10862</v>
          </cell>
          <cell r="F884" t="str">
            <v>Proy</v>
          </cell>
          <cell r="G884">
            <v>6</v>
          </cell>
          <cell r="H884">
            <v>39181</v>
          </cell>
          <cell r="I884">
            <v>39189</v>
          </cell>
          <cell r="J884">
            <v>39276</v>
          </cell>
          <cell r="K884" t="str">
            <v>INNOVATION FACTORY PERU</v>
          </cell>
          <cell r="L884" t="str">
            <v>0012</v>
          </cell>
          <cell r="M884" t="str">
            <v xml:space="preserve"> PROCTER &amp; GAMBLE</v>
          </cell>
          <cell r="N884" t="str">
            <v>Renato Kobbi</v>
          </cell>
          <cell r="O884" t="str">
            <v>PE078710</v>
          </cell>
          <cell r="P884" t="str">
            <v>MAGIC SESSION CONCEPT TEST PERU</v>
          </cell>
          <cell r="Q884" t="str">
            <v>MJO</v>
          </cell>
          <cell r="R884" t="str">
            <v>GC</v>
          </cell>
          <cell r="S884" t="str">
            <v>CONCEPT</v>
          </cell>
          <cell r="T884" t="str">
            <v>CON-CRO</v>
          </cell>
          <cell r="U884" t="str">
            <v>DETERGENTE</v>
          </cell>
          <cell r="V884" t="str">
            <v>Casa por Casa</v>
          </cell>
          <cell r="W884" t="str">
            <v>Papel</v>
          </cell>
          <cell r="X884" t="str">
            <v>PERU</v>
          </cell>
          <cell r="Y884">
            <v>3</v>
          </cell>
          <cell r="Z884">
            <v>100</v>
          </cell>
          <cell r="AB884">
            <v>44.666666666666664</v>
          </cell>
          <cell r="AC884" t="str">
            <v>NA</v>
          </cell>
          <cell r="AD884">
            <v>450</v>
          </cell>
          <cell r="AG884">
            <v>450</v>
          </cell>
          <cell r="AK884">
            <v>450</v>
          </cell>
          <cell r="AM884">
            <v>39288</v>
          </cell>
          <cell r="AN884">
            <v>39285</v>
          </cell>
          <cell r="AO884">
            <v>39314</v>
          </cell>
          <cell r="AP884">
            <v>39311</v>
          </cell>
          <cell r="AR884">
            <v>15400</v>
          </cell>
          <cell r="AS884">
            <v>11600</v>
          </cell>
          <cell r="AT884">
            <v>3800</v>
          </cell>
          <cell r="AU884">
            <v>0.85</v>
          </cell>
        </row>
        <row r="885">
          <cell r="A885">
            <v>881</v>
          </cell>
          <cell r="B885">
            <v>1</v>
          </cell>
          <cell r="D885" t="str">
            <v>D</v>
          </cell>
          <cell r="E885">
            <v>10863</v>
          </cell>
          <cell r="F885" t="str">
            <v>Prop</v>
          </cell>
          <cell r="G885">
            <v>1</v>
          </cell>
          <cell r="H885">
            <v>39181</v>
          </cell>
          <cell r="K885" t="str">
            <v>PRUEBA 21</v>
          </cell>
          <cell r="L885" t="str">
            <v>0035</v>
          </cell>
          <cell r="M885" t="str">
            <v>TNS NFO</v>
          </cell>
          <cell r="N885" t="str">
            <v>BETH BOEHM</v>
          </cell>
          <cell r="Q885" t="str">
            <v>LB</v>
          </cell>
          <cell r="AB885"/>
        </row>
        <row r="886">
          <cell r="A886">
            <v>882</v>
          </cell>
          <cell r="E886">
            <v>10864</v>
          </cell>
          <cell r="F886" t="str">
            <v>Prop</v>
          </cell>
          <cell r="G886">
            <v>1</v>
          </cell>
          <cell r="H886">
            <v>39181</v>
          </cell>
          <cell r="K886" t="str">
            <v>HAIR CARE BUNDDLES EFFECTIVENESS</v>
          </cell>
          <cell r="L886" t="str">
            <v>0012</v>
          </cell>
          <cell r="M886" t="str">
            <v xml:space="preserve"> PROCTER &amp; GAMBLE</v>
          </cell>
          <cell r="N886" t="str">
            <v>RUBEN LEO</v>
          </cell>
          <cell r="O886" t="str">
            <v>TBD</v>
          </cell>
          <cell r="P886" t="str">
            <v>TBD</v>
          </cell>
          <cell r="Q886" t="str">
            <v>AA</v>
          </cell>
          <cell r="R886" t="str">
            <v>TBD</v>
          </cell>
          <cell r="T886" t="str">
            <v>CON-CUI</v>
          </cell>
          <cell r="U886" t="str">
            <v>SHAMPOO</v>
          </cell>
          <cell r="V886" t="str">
            <v>Intercept</v>
          </cell>
          <cell r="W886" t="str">
            <v>Papel</v>
          </cell>
          <cell r="X886" t="str">
            <v>DF, GDL Y MTY</v>
          </cell>
          <cell r="AB886"/>
        </row>
        <row r="887">
          <cell r="A887">
            <v>883</v>
          </cell>
          <cell r="D887" t="str">
            <v>C</v>
          </cell>
          <cell r="E887">
            <v>10865</v>
          </cell>
          <cell r="F887" t="str">
            <v>Prop</v>
          </cell>
          <cell r="G887">
            <v>7</v>
          </cell>
          <cell r="H887">
            <v>39181</v>
          </cell>
          <cell r="K887" t="str">
            <v>LICITACION EVALUACION PUBLICITARIA CFE</v>
          </cell>
          <cell r="L887" t="str">
            <v>0164</v>
          </cell>
          <cell r="M887" t="str">
            <v>Compañía de Luz y Fuerza del Centro</v>
          </cell>
          <cell r="N887" t="str">
            <v>GERENCIA SERVICIOS GENERALES</v>
          </cell>
          <cell r="Q887" t="str">
            <v>EVAL</v>
          </cell>
          <cell r="S887" t="str">
            <v>AdEval</v>
          </cell>
          <cell r="T887" t="str">
            <v xml:space="preserve">NEC-NEC </v>
          </cell>
          <cell r="U887" t="str">
            <v>ENERGIA ELECTRICA</v>
          </cell>
          <cell r="V887" t="str">
            <v>Casa por Casa</v>
          </cell>
          <cell r="W887" t="str">
            <v>Papel</v>
          </cell>
          <cell r="X887" t="str">
            <v>DF, EDOMEX, PACHUCA, CUERNAVACA</v>
          </cell>
          <cell r="AB887"/>
        </row>
        <row r="888">
          <cell r="A888">
            <v>884</v>
          </cell>
          <cell r="D888" t="str">
            <v>C</v>
          </cell>
          <cell r="E888">
            <v>10866</v>
          </cell>
          <cell r="F888" t="str">
            <v>Prop</v>
          </cell>
          <cell r="G888">
            <v>7</v>
          </cell>
          <cell r="H888">
            <v>39181</v>
          </cell>
          <cell r="J888">
            <v>39190</v>
          </cell>
          <cell r="K888" t="str">
            <v>MAYONESA</v>
          </cell>
          <cell r="L888" t="str">
            <v>0080</v>
          </cell>
          <cell r="M888" t="str">
            <v>KRAFT FOODS MEXICO</v>
          </cell>
          <cell r="N888" t="str">
            <v>KARYN MARTINEZ</v>
          </cell>
          <cell r="O888" t="str">
            <v>CIS#2007-062</v>
          </cell>
          <cell r="P888" t="str">
            <v>MAYO KRAFT COST REDUCTION HUT</v>
          </cell>
          <cell r="Q888" t="str">
            <v>IP</v>
          </cell>
          <cell r="S888" t="str">
            <v>PRODUCT</v>
          </cell>
          <cell r="T888" t="str">
            <v>CON-ALI</v>
          </cell>
          <cell r="U888" t="str">
            <v>MAYONESA</v>
          </cell>
          <cell r="V888" t="str">
            <v>Casa por Casa</v>
          </cell>
          <cell r="W888" t="str">
            <v>Papel</v>
          </cell>
          <cell r="X888" t="str">
            <v>MONTERREY</v>
          </cell>
          <cell r="Y888">
            <v>3</v>
          </cell>
          <cell r="Z888">
            <v>50</v>
          </cell>
          <cell r="AA888">
            <v>50</v>
          </cell>
          <cell r="AB888">
            <v>30.5</v>
          </cell>
          <cell r="AC888">
            <v>2</v>
          </cell>
          <cell r="AD888">
            <v>300</v>
          </cell>
          <cell r="AE888">
            <v>270</v>
          </cell>
          <cell r="AF888">
            <v>250</v>
          </cell>
          <cell r="AG888">
            <v>820</v>
          </cell>
          <cell r="AH888">
            <v>820</v>
          </cell>
          <cell r="AM888">
            <v>39213</v>
          </cell>
          <cell r="AO888">
            <v>39224</v>
          </cell>
          <cell r="AQ888">
            <v>174890</v>
          </cell>
          <cell r="AZ888" t="str">
            <v>Costo alto, fuera de su presupuesto</v>
          </cell>
        </row>
        <row r="889">
          <cell r="A889">
            <v>885</v>
          </cell>
          <cell r="D889" t="str">
            <v>C</v>
          </cell>
          <cell r="E889">
            <v>10867</v>
          </cell>
          <cell r="F889" t="str">
            <v>Proy</v>
          </cell>
          <cell r="G889">
            <v>6</v>
          </cell>
          <cell r="H889">
            <v>39181</v>
          </cell>
          <cell r="I889">
            <v>39191</v>
          </cell>
          <cell r="J889">
            <v>39217</v>
          </cell>
          <cell r="K889" t="str">
            <v>BPT NIGHT</v>
          </cell>
          <cell r="L889" t="str">
            <v>0165</v>
          </cell>
          <cell r="M889" t="str">
            <v>SCA</v>
          </cell>
          <cell r="N889" t="str">
            <v>Mario Gutierrez</v>
          </cell>
          <cell r="Q889" t="str">
            <v>KA</v>
          </cell>
          <cell r="S889" t="str">
            <v>PRODUCT</v>
          </cell>
          <cell r="T889" t="str">
            <v>CON-FEM</v>
          </cell>
          <cell r="U889" t="str">
            <v>PROTECCION FEMENINA</v>
          </cell>
          <cell r="V889" t="str">
            <v>Casa por Casa</v>
          </cell>
          <cell r="W889" t="str">
            <v>Papel</v>
          </cell>
          <cell r="X889" t="str">
            <v>DF</v>
          </cell>
          <cell r="Y889">
            <v>5</v>
          </cell>
          <cell r="Z889">
            <v>30</v>
          </cell>
          <cell r="AA889">
            <v>15</v>
          </cell>
          <cell r="AB889">
            <v>19.5</v>
          </cell>
          <cell r="AD889">
            <v>1310</v>
          </cell>
          <cell r="AE889">
            <v>1200</v>
          </cell>
          <cell r="AG889">
            <v>1510</v>
          </cell>
          <cell r="AM889">
            <v>39253</v>
          </cell>
          <cell r="AN889">
            <v>39258</v>
          </cell>
          <cell r="AO889">
            <v>39266</v>
          </cell>
          <cell r="AP889">
            <v>39272</v>
          </cell>
          <cell r="AQ889">
            <v>500000</v>
          </cell>
        </row>
        <row r="890">
          <cell r="A890">
            <v>886</v>
          </cell>
          <cell r="D890" t="str">
            <v>C</v>
          </cell>
          <cell r="E890">
            <v>10868</v>
          </cell>
          <cell r="F890" t="str">
            <v>Prop</v>
          </cell>
          <cell r="G890">
            <v>7</v>
          </cell>
          <cell r="H890">
            <v>39181</v>
          </cell>
          <cell r="K890" t="str">
            <v>MS ACE ERNESTO</v>
          </cell>
          <cell r="L890" t="str">
            <v>0012</v>
          </cell>
          <cell r="M890" t="str">
            <v xml:space="preserve"> PROCTER &amp; GAMBLE</v>
          </cell>
          <cell r="N890" t="str">
            <v>RUBEN LEO</v>
          </cell>
          <cell r="O890" t="str">
            <v>TBD</v>
          </cell>
          <cell r="Q890" t="str">
            <v>AA</v>
          </cell>
          <cell r="R890" t="str">
            <v>TBD</v>
          </cell>
          <cell r="S890" t="str">
            <v>MST</v>
          </cell>
          <cell r="T890" t="str">
            <v>CON-CRO</v>
          </cell>
          <cell r="U890" t="str">
            <v>DETERGENTE</v>
          </cell>
          <cell r="V890" t="str">
            <v>Intercept</v>
          </cell>
          <cell r="W890" t="str">
            <v>CAWI / Web</v>
          </cell>
          <cell r="X890" t="str">
            <v>DF</v>
          </cell>
          <cell r="Y890">
            <v>3</v>
          </cell>
          <cell r="Z890">
            <v>65</v>
          </cell>
          <cell r="AA890">
            <v>40</v>
          </cell>
          <cell r="AB890">
            <v>35.416666666666664</v>
          </cell>
          <cell r="AC890">
            <v>7</v>
          </cell>
        </row>
        <row r="891">
          <cell r="A891">
            <v>887</v>
          </cell>
          <cell r="D891" t="str">
            <v>F</v>
          </cell>
          <cell r="E891">
            <v>10869</v>
          </cell>
          <cell r="F891" t="str">
            <v>Proy</v>
          </cell>
          <cell r="G891">
            <v>6</v>
          </cell>
          <cell r="H891">
            <v>39182</v>
          </cell>
          <cell r="K891" t="str">
            <v>COMUNICACION</v>
          </cell>
          <cell r="L891" t="str">
            <v>0012</v>
          </cell>
          <cell r="M891" t="str">
            <v xml:space="preserve"> PROCTER &amp; GAMBLE</v>
          </cell>
          <cell r="N891" t="str">
            <v xml:space="preserve">CARLA OLEA                                     </v>
          </cell>
          <cell r="O891" t="str">
            <v>MX074168</v>
          </cell>
          <cell r="Q891" t="str">
            <v>LB</v>
          </cell>
          <cell r="AB891"/>
          <cell r="AQ891">
            <v>9855</v>
          </cell>
        </row>
        <row r="892">
          <cell r="A892">
            <v>888</v>
          </cell>
          <cell r="D892" t="str">
            <v>F</v>
          </cell>
          <cell r="E892">
            <v>10870</v>
          </cell>
          <cell r="F892" t="str">
            <v>Proy</v>
          </cell>
          <cell r="G892">
            <v>6</v>
          </cell>
          <cell r="H892">
            <v>39176</v>
          </cell>
          <cell r="I892">
            <v>39181</v>
          </cell>
          <cell r="J892">
            <v>39191</v>
          </cell>
          <cell r="K892" t="str">
            <v>VESTIDO NUEVO KIDDIES</v>
          </cell>
          <cell r="L892" t="str">
            <v>0055</v>
          </cell>
          <cell r="M892" t="str">
            <v>LEBRIJA RUBIO PUBLICIDAD, S.A</v>
          </cell>
          <cell r="N892" t="str">
            <v>Cecilia Albarran</v>
          </cell>
          <cell r="Q892" t="str">
            <v>PG</v>
          </cell>
          <cell r="S892" t="str">
            <v>EMPAQUE/ETIQUETA</v>
          </cell>
          <cell r="T892" t="str">
            <v>CON-BEB</v>
          </cell>
          <cell r="U892" t="str">
            <v>PAÑALES</v>
          </cell>
          <cell r="V892" t="str">
            <v>Pre -Reclutamiento</v>
          </cell>
          <cell r="W892" t="str">
            <v>Focus groups</v>
          </cell>
          <cell r="X892" t="str">
            <v>DF</v>
          </cell>
          <cell r="AB892"/>
          <cell r="AD892">
            <v>3</v>
          </cell>
          <cell r="AG892">
            <v>3</v>
          </cell>
          <cell r="AH892">
            <v>3</v>
          </cell>
          <cell r="AL892">
            <v>3</v>
          </cell>
          <cell r="AM892">
            <v>39191</v>
          </cell>
          <cell r="AN892">
            <v>39191</v>
          </cell>
          <cell r="AO892">
            <v>39197</v>
          </cell>
          <cell r="AP892">
            <v>39197</v>
          </cell>
          <cell r="AQ892">
            <v>75000</v>
          </cell>
        </row>
        <row r="893">
          <cell r="A893">
            <v>889</v>
          </cell>
          <cell r="D893" t="str">
            <v>T</v>
          </cell>
          <cell r="E893">
            <v>10871</v>
          </cell>
          <cell r="F893" t="str">
            <v>Prop</v>
          </cell>
          <cell r="G893">
            <v>7</v>
          </cell>
          <cell r="H893">
            <v>39182</v>
          </cell>
          <cell r="K893" t="str">
            <v>TRIAL MATRIX - WALMART LEG - RECEIVE &amp; USE</v>
          </cell>
          <cell r="L893" t="str">
            <v>0012</v>
          </cell>
          <cell r="M893" t="str">
            <v xml:space="preserve"> PROCTER &amp; GAMBLE</v>
          </cell>
          <cell r="N893" t="str">
            <v>AMERICA FEIJOO</v>
          </cell>
          <cell r="O893" t="str">
            <v>TBD</v>
          </cell>
          <cell r="P893" t="str">
            <v>TBD</v>
          </cell>
          <cell r="Q893" t="str">
            <v>LE</v>
          </cell>
          <cell r="R893" t="str">
            <v>TBD</v>
          </cell>
          <cell r="S893" t="str">
            <v>PSE</v>
          </cell>
          <cell r="T893" t="str">
            <v>CON-CUI</v>
          </cell>
          <cell r="U893" t="str">
            <v>SHAMPOO</v>
          </cell>
          <cell r="V893" t="str">
            <v>Intercept</v>
          </cell>
          <cell r="W893" t="str">
            <v>CATI / In2Form</v>
          </cell>
          <cell r="X893" t="str">
            <v>DF</v>
          </cell>
          <cell r="AB893"/>
          <cell r="AZ893" t="str">
            <v>No hubo tiempo de testearlo</v>
          </cell>
        </row>
        <row r="894">
          <cell r="A894">
            <v>890</v>
          </cell>
          <cell r="D894" t="str">
            <v>F</v>
          </cell>
          <cell r="E894">
            <v>10872</v>
          </cell>
          <cell r="F894" t="str">
            <v>Prop</v>
          </cell>
          <cell r="G894">
            <v>1</v>
          </cell>
          <cell r="H894">
            <v>39183</v>
          </cell>
          <cell r="K894" t="str">
            <v>SEGMENTABEL</v>
          </cell>
          <cell r="L894" t="str">
            <v>0070</v>
          </cell>
          <cell r="M894" t="str">
            <v>DIRBEL, S.A. DE C.V.</v>
          </cell>
          <cell r="N894" t="str">
            <v>ARTURO VILLALOBOS</v>
          </cell>
          <cell r="Q894" t="str">
            <v>LB</v>
          </cell>
          <cell r="AB894"/>
        </row>
        <row r="895">
          <cell r="A895">
            <v>891</v>
          </cell>
          <cell r="D895" t="str">
            <v>C</v>
          </cell>
          <cell r="E895">
            <v>10873</v>
          </cell>
          <cell r="F895" t="str">
            <v>Prop</v>
          </cell>
          <cell r="G895">
            <v>7</v>
          </cell>
          <cell r="H895">
            <v>39183</v>
          </cell>
          <cell r="K895" t="str">
            <v>EVALPUB GDL</v>
          </cell>
          <cell r="L895" t="str">
            <v>0156</v>
          </cell>
          <cell r="M895" t="str">
            <v>LOGITEL</v>
          </cell>
          <cell r="N895" t="str">
            <v>Leticia Hernández</v>
          </cell>
          <cell r="Q895" t="str">
            <v>EVAL</v>
          </cell>
          <cell r="S895" t="str">
            <v>AdEval</v>
          </cell>
          <cell r="T895" t="str">
            <v>TEC-SER</v>
          </cell>
          <cell r="U895" t="str">
            <v>TELEFONIA PUBLICA</v>
          </cell>
          <cell r="V895" t="str">
            <v>Intercept</v>
          </cell>
          <cell r="W895" t="str">
            <v>Papel</v>
          </cell>
          <cell r="X895" t="str">
            <v>GDL</v>
          </cell>
          <cell r="AB895"/>
        </row>
        <row r="896">
          <cell r="A896">
            <v>892</v>
          </cell>
          <cell r="D896" t="str">
            <v>A</v>
          </cell>
          <cell r="E896">
            <v>10874</v>
          </cell>
          <cell r="F896" t="str">
            <v>Proy</v>
          </cell>
          <cell r="G896">
            <v>7</v>
          </cell>
          <cell r="H896">
            <v>39176</v>
          </cell>
          <cell r="I896">
            <v>39188</v>
          </cell>
          <cell r="J896">
            <v>39225</v>
          </cell>
          <cell r="K896" t="str">
            <v>SOAC VUELTA 16</v>
          </cell>
          <cell r="L896" t="str">
            <v>0012</v>
          </cell>
          <cell r="M896" t="str">
            <v xml:space="preserve"> PROCTER &amp; GAMBLE</v>
          </cell>
          <cell r="N896" t="str">
            <v>Eneth Arenas</v>
          </cell>
          <cell r="Q896" t="str">
            <v>PG</v>
          </cell>
          <cell r="S896" t="str">
            <v>AUDIPROM</v>
          </cell>
          <cell r="T896" t="str">
            <v>MUL-MUL</v>
          </cell>
          <cell r="U896" t="str">
            <v>VARIOS</v>
          </cell>
          <cell r="W896" t="str">
            <v>Papel</v>
          </cell>
          <cell r="X896" t="str">
            <v>MTY,GDL,FORANEAS</v>
          </cell>
          <cell r="AB896"/>
          <cell r="AG896">
            <v>700</v>
          </cell>
          <cell r="AH896">
            <v>620</v>
          </cell>
          <cell r="AI896">
            <v>80</v>
          </cell>
          <cell r="AQ896">
            <v>98048</v>
          </cell>
        </row>
        <row r="897">
          <cell r="A897">
            <v>893</v>
          </cell>
          <cell r="D897" t="str">
            <v>K</v>
          </cell>
          <cell r="E897">
            <v>10875</v>
          </cell>
          <cell r="F897" t="str">
            <v>Prop</v>
          </cell>
          <cell r="G897">
            <v>7</v>
          </cell>
          <cell r="H897">
            <v>39183</v>
          </cell>
          <cell r="K897" t="str">
            <v>DELPHI IBOPE</v>
          </cell>
          <cell r="L897" t="str">
            <v>0160</v>
          </cell>
          <cell r="M897" t="str">
            <v>IBOPE</v>
          </cell>
          <cell r="N897" t="str">
            <v>ANA MUNARI</v>
          </cell>
          <cell r="Q897" t="str">
            <v>EVAL</v>
          </cell>
          <cell r="U897" t="str">
            <v>ND</v>
          </cell>
          <cell r="V897" t="str">
            <v>Pre -Reclutamiento</v>
          </cell>
          <cell r="W897" t="str">
            <v>CAWI / Web</v>
          </cell>
          <cell r="X897" t="str">
            <v>DF</v>
          </cell>
          <cell r="AB897"/>
          <cell r="AG897">
            <v>4</v>
          </cell>
          <cell r="AH897">
            <v>4</v>
          </cell>
        </row>
        <row r="898">
          <cell r="A898">
            <v>894</v>
          </cell>
          <cell r="D898" t="str">
            <v>D</v>
          </cell>
          <cell r="E898">
            <v>556</v>
          </cell>
          <cell r="F898" t="str">
            <v>Proy</v>
          </cell>
          <cell r="G898">
            <v>3</v>
          </cell>
          <cell r="H898">
            <v>38718</v>
          </cell>
          <cell r="I898">
            <v>38718</v>
          </cell>
          <cell r="J898">
            <v>38718</v>
          </cell>
          <cell r="K898" t="str">
            <v>LATIN PANEL NACIONAL</v>
          </cell>
          <cell r="M898" t="str">
            <v>LATIN PANEL</v>
          </cell>
          <cell r="Q898" t="str">
            <v>GDV</v>
          </cell>
          <cell r="AB898"/>
        </row>
        <row r="899">
          <cell r="A899">
            <v>895</v>
          </cell>
          <cell r="D899" t="str">
            <v>D</v>
          </cell>
          <cell r="E899">
            <v>10009</v>
          </cell>
          <cell r="F899" t="str">
            <v>Proy</v>
          </cell>
          <cell r="G899">
            <v>6</v>
          </cell>
          <cell r="H899">
            <v>38718</v>
          </cell>
          <cell r="I899">
            <v>38718</v>
          </cell>
          <cell r="J899">
            <v>38718</v>
          </cell>
          <cell r="K899" t="str">
            <v>ABANDERADO</v>
          </cell>
          <cell r="M899" t="str">
            <v>ARBITRON</v>
          </cell>
          <cell r="Q899" t="str">
            <v>GDV</v>
          </cell>
          <cell r="AB899"/>
          <cell r="AM899">
            <v>39113</v>
          </cell>
          <cell r="AN899">
            <v>39113</v>
          </cell>
          <cell r="AO899">
            <v>39113</v>
          </cell>
          <cell r="AP899">
            <v>39113</v>
          </cell>
        </row>
        <row r="900">
          <cell r="A900">
            <v>1310</v>
          </cell>
          <cell r="D900" t="str">
            <v>D</v>
          </cell>
          <cell r="E900">
            <v>90003</v>
          </cell>
          <cell r="F900" t="str">
            <v>Proy</v>
          </cell>
          <cell r="G900">
            <v>6</v>
          </cell>
          <cell r="H900">
            <v>39022</v>
          </cell>
          <cell r="I900">
            <v>39022</v>
          </cell>
          <cell r="J900">
            <v>39022</v>
          </cell>
          <cell r="K900" t="str">
            <v>PANEL HENKEL</v>
          </cell>
          <cell r="L900" t="str">
            <v>0178</v>
          </cell>
          <cell r="M900" t="str">
            <v>TNS México</v>
          </cell>
          <cell r="Q900" t="str">
            <v>GDV</v>
          </cell>
          <cell r="AB900"/>
          <cell r="AM900">
            <v>39113</v>
          </cell>
          <cell r="AN900">
            <v>39113</v>
          </cell>
          <cell r="AO900">
            <v>39113</v>
          </cell>
          <cell r="AP900">
            <v>39113</v>
          </cell>
        </row>
        <row r="901">
          <cell r="A901">
            <v>896</v>
          </cell>
          <cell r="D901" t="str">
            <v>F</v>
          </cell>
          <cell r="E901">
            <v>10876</v>
          </cell>
          <cell r="F901" t="str">
            <v>Proy</v>
          </cell>
          <cell r="G901">
            <v>6</v>
          </cell>
          <cell r="H901">
            <v>39185</v>
          </cell>
          <cell r="I901">
            <v>39185</v>
          </cell>
          <cell r="J901">
            <v>39190</v>
          </cell>
          <cell r="K901" t="str">
            <v>FGI'S PANTENE CONDITIONER BARRIERS</v>
          </cell>
          <cell r="L901" t="str">
            <v>0012</v>
          </cell>
          <cell r="M901" t="str">
            <v xml:space="preserve"> PROCTER &amp; GAMBLE</v>
          </cell>
          <cell r="N901" t="str">
            <v>Maite Ertze</v>
          </cell>
          <cell r="O901" t="str">
            <v xml:space="preserve">MX074308 </v>
          </cell>
          <cell r="P901" t="str">
            <v>Fine-tuning Pantene Conditioner’s Magic Session concepts</v>
          </cell>
          <cell r="Q901" t="str">
            <v>AA</v>
          </cell>
          <cell r="R901" t="str">
            <v>LP</v>
          </cell>
          <cell r="T901" t="str">
            <v>CON-CUI</v>
          </cell>
          <cell r="U901" t="str">
            <v>SHAMPOO</v>
          </cell>
          <cell r="V901" t="str">
            <v>Pre -Reclutamiento</v>
          </cell>
          <cell r="W901" t="str">
            <v>Focus groups</v>
          </cell>
          <cell r="X901" t="str">
            <v>DF</v>
          </cell>
          <cell r="AB901"/>
          <cell r="AD901">
            <v>3</v>
          </cell>
          <cell r="AG901">
            <v>3</v>
          </cell>
          <cell r="AH901">
            <v>3</v>
          </cell>
          <cell r="AL901">
            <v>3</v>
          </cell>
          <cell r="AM901">
            <v>39190</v>
          </cell>
          <cell r="AN901">
            <v>39190</v>
          </cell>
          <cell r="AO901">
            <v>39192</v>
          </cell>
          <cell r="AP901">
            <v>39192</v>
          </cell>
          <cell r="AQ901">
            <v>57781</v>
          </cell>
        </row>
        <row r="902">
          <cell r="A902">
            <v>897</v>
          </cell>
          <cell r="D902" t="str">
            <v>F</v>
          </cell>
          <cell r="E902">
            <v>10877</v>
          </cell>
          <cell r="F902" t="str">
            <v>Proy</v>
          </cell>
          <cell r="G902">
            <v>6</v>
          </cell>
          <cell r="H902">
            <v>39188</v>
          </cell>
          <cell r="I902">
            <v>39195</v>
          </cell>
          <cell r="J902">
            <v>39237</v>
          </cell>
          <cell r="K902" t="str">
            <v>TEMPORADA</v>
          </cell>
          <cell r="L902" t="str">
            <v>0022</v>
          </cell>
          <cell r="M902" t="str">
            <v>ALBERTO CULVER</v>
          </cell>
          <cell r="N902" t="str">
            <v>SANDY CARLSON</v>
          </cell>
          <cell r="O902" t="str">
            <v>NA</v>
          </cell>
          <cell r="P902" t="str">
            <v>NA</v>
          </cell>
          <cell r="Q902" t="str">
            <v>LC</v>
          </cell>
          <cell r="R902" t="str">
            <v>NA</v>
          </cell>
          <cell r="S902" t="str">
            <v>CONCEPT</v>
          </cell>
          <cell r="T902" t="str">
            <v>CON-CUI</v>
          </cell>
          <cell r="U902" t="str">
            <v>CREMAS</v>
          </cell>
          <cell r="V902" t="str">
            <v>Pre -Reclutamiento</v>
          </cell>
          <cell r="W902" t="str">
            <v>Focus groups</v>
          </cell>
          <cell r="X902" t="str">
            <v>DF Y CHILE</v>
          </cell>
          <cell r="AB902"/>
          <cell r="AD902">
            <v>10</v>
          </cell>
          <cell r="AG902">
            <v>10</v>
          </cell>
          <cell r="AH902">
            <v>6</v>
          </cell>
          <cell r="AK902">
            <v>4</v>
          </cell>
          <cell r="AL902">
            <v>10</v>
          </cell>
          <cell r="AM902">
            <v>39247</v>
          </cell>
          <cell r="AN902">
            <v>39247</v>
          </cell>
          <cell r="AO902">
            <v>39259</v>
          </cell>
          <cell r="AP902">
            <v>39262</v>
          </cell>
          <cell r="AR902">
            <v>36100</v>
          </cell>
          <cell r="AU902">
            <v>1</v>
          </cell>
        </row>
        <row r="903">
          <cell r="A903">
            <v>898</v>
          </cell>
          <cell r="D903" t="str">
            <v>F</v>
          </cell>
          <cell r="E903">
            <v>10878</v>
          </cell>
          <cell r="F903" t="str">
            <v>Proy</v>
          </cell>
          <cell r="G903">
            <v>6</v>
          </cell>
          <cell r="H903">
            <v>39188</v>
          </cell>
          <cell r="I903">
            <v>39190</v>
          </cell>
          <cell r="J903">
            <v>39198</v>
          </cell>
          <cell r="K903" t="str">
            <v>YOGA 2 FGIS</v>
          </cell>
          <cell r="L903" t="str">
            <v>0012</v>
          </cell>
          <cell r="M903" t="str">
            <v xml:space="preserve"> PROCTER &amp; GAMBLE</v>
          </cell>
          <cell r="N903" t="str">
            <v>ERANDY MACÍAS RIVEROLL</v>
          </cell>
          <cell r="O903" t="str">
            <v xml:space="preserve">MX074279 </v>
          </cell>
          <cell r="P903" t="str">
            <v>Yoga 2 PCT FGIs</v>
          </cell>
          <cell r="Q903" t="str">
            <v>LE</v>
          </cell>
          <cell r="R903" t="str">
            <v>LP</v>
          </cell>
          <cell r="S903" t="str">
            <v>PCT</v>
          </cell>
          <cell r="T903" t="str">
            <v>CON-CUI</v>
          </cell>
          <cell r="U903" t="str">
            <v>SHAMPOO</v>
          </cell>
          <cell r="W903" t="str">
            <v>Focus groups</v>
          </cell>
          <cell r="X903" t="str">
            <v>DF</v>
          </cell>
          <cell r="AB903"/>
          <cell r="AD903">
            <v>3</v>
          </cell>
          <cell r="AG903">
            <v>3</v>
          </cell>
          <cell r="AH903">
            <v>3</v>
          </cell>
          <cell r="AL903">
            <v>3</v>
          </cell>
          <cell r="AM903">
            <v>39199</v>
          </cell>
          <cell r="AN903">
            <v>39199</v>
          </cell>
          <cell r="AO903">
            <v>39204</v>
          </cell>
          <cell r="AP903">
            <v>39204</v>
          </cell>
          <cell r="AQ903">
            <v>62500</v>
          </cell>
          <cell r="AU903">
            <v>1</v>
          </cell>
        </row>
        <row r="904">
          <cell r="A904">
            <v>899</v>
          </cell>
          <cell r="D904" t="str">
            <v>T</v>
          </cell>
          <cell r="E904">
            <v>10879</v>
          </cell>
          <cell r="F904" t="str">
            <v>Prop</v>
          </cell>
          <cell r="G904">
            <v>7</v>
          </cell>
          <cell r="H904">
            <v>39188</v>
          </cell>
          <cell r="K904" t="str">
            <v>COOLANT</v>
          </cell>
          <cell r="L904" t="str">
            <v>0012</v>
          </cell>
          <cell r="M904" t="str">
            <v xml:space="preserve"> PROCTER &amp; GAMBLE</v>
          </cell>
          <cell r="N904" t="str">
            <v>Alfredo Guariguata</v>
          </cell>
          <cell r="Q904" t="str">
            <v>IP</v>
          </cell>
          <cell r="S904" t="str">
            <v>PRODUCT</v>
          </cell>
          <cell r="T904" t="str">
            <v>CON-ORA</v>
          </cell>
          <cell r="U904" t="str">
            <v>Pasta de dientes</v>
          </cell>
          <cell r="V904" t="str">
            <v>Casa por Casa</v>
          </cell>
          <cell r="W904" t="str">
            <v>Papel</v>
          </cell>
          <cell r="X904" t="str">
            <v>DF</v>
          </cell>
          <cell r="Y904">
            <v>3</v>
          </cell>
          <cell r="Z904">
            <v>40</v>
          </cell>
          <cell r="AA904">
            <v>40</v>
          </cell>
          <cell r="AB904">
            <v>25</v>
          </cell>
          <cell r="AC904">
            <v>6</v>
          </cell>
          <cell r="AD904">
            <v>170</v>
          </cell>
          <cell r="AE904">
            <v>160</v>
          </cell>
          <cell r="AG904">
            <v>330</v>
          </cell>
          <cell r="AH904">
            <v>330</v>
          </cell>
          <cell r="AQ904">
            <v>56650</v>
          </cell>
        </row>
        <row r="905">
          <cell r="A905">
            <v>900</v>
          </cell>
          <cell r="D905" t="str">
            <v>F</v>
          </cell>
          <cell r="E905">
            <v>10880</v>
          </cell>
          <cell r="F905" t="str">
            <v>Prop</v>
          </cell>
          <cell r="G905">
            <v>7</v>
          </cell>
          <cell r="H905">
            <v>39188</v>
          </cell>
          <cell r="K905" t="str">
            <v>PRUEBA PROD TARJCRED</v>
          </cell>
          <cell r="L905" t="str">
            <v>0152</v>
          </cell>
          <cell r="M905" t="str">
            <v>HSBC</v>
          </cell>
          <cell r="N905" t="str">
            <v>BRANDO FERNANDEZ</v>
          </cell>
          <cell r="Q905" t="str">
            <v>EVAL</v>
          </cell>
          <cell r="S905" t="str">
            <v>PRODUCT</v>
          </cell>
          <cell r="T905" t="str">
            <v>SER-BAN</v>
          </cell>
          <cell r="U905" t="str">
            <v>TARJETAS BANCARIAS</v>
          </cell>
          <cell r="V905" t="str">
            <v>Pre -Reclutamiento</v>
          </cell>
          <cell r="W905" t="str">
            <v>Focus groups</v>
          </cell>
          <cell r="X905" t="str">
            <v>DF</v>
          </cell>
          <cell r="AB905"/>
          <cell r="AD905">
            <v>16</v>
          </cell>
          <cell r="AG905">
            <v>16</v>
          </cell>
          <cell r="AH905">
            <v>16</v>
          </cell>
        </row>
        <row r="906">
          <cell r="A906">
            <v>901</v>
          </cell>
          <cell r="D906" t="str">
            <v>C</v>
          </cell>
          <cell r="E906">
            <v>10881</v>
          </cell>
          <cell r="F906" t="str">
            <v>Prop</v>
          </cell>
          <cell r="G906">
            <v>1</v>
          </cell>
          <cell r="H906">
            <v>39188</v>
          </cell>
          <cell r="K906" t="str">
            <v>AGRICOLA CUANTI</v>
          </cell>
          <cell r="L906" t="str">
            <v>0142</v>
          </cell>
          <cell r="M906" t="str">
            <v>CHEVRON PRODUCTS COMPANY</v>
          </cell>
          <cell r="N906" t="str">
            <v>Paula Ruíz</v>
          </cell>
          <cell r="O906" t="str">
            <v>NA</v>
          </cell>
          <cell r="P906" t="str">
            <v>CUANTITATIVO INDUSTRIAL</v>
          </cell>
          <cell r="Q906" t="str">
            <v>LE</v>
          </cell>
          <cell r="AB906"/>
        </row>
        <row r="907">
          <cell r="A907">
            <v>902</v>
          </cell>
          <cell r="D907" t="str">
            <v>F</v>
          </cell>
          <cell r="E907">
            <v>10882</v>
          </cell>
          <cell r="F907" t="str">
            <v>Proy</v>
          </cell>
          <cell r="G907">
            <v>6</v>
          </cell>
          <cell r="H907">
            <v>39189</v>
          </cell>
          <cell r="K907" t="str">
            <v>LIVING IT NUEVOS</v>
          </cell>
          <cell r="L907" t="str">
            <v>0012</v>
          </cell>
          <cell r="M907" t="str">
            <v xml:space="preserve"> PROCTER &amp; GAMBLE</v>
          </cell>
          <cell r="N907" t="str">
            <v xml:space="preserve">FELIPE CORREA </v>
          </cell>
          <cell r="O907" t="str">
            <v>MX074850</v>
          </cell>
          <cell r="Q907" t="str">
            <v>LB</v>
          </cell>
          <cell r="AB907"/>
          <cell r="AQ907">
            <v>22860</v>
          </cell>
        </row>
        <row r="908">
          <cell r="A908">
            <v>903</v>
          </cell>
          <cell r="D908" t="str">
            <v>C</v>
          </cell>
          <cell r="E908">
            <v>10883</v>
          </cell>
          <cell r="F908" t="str">
            <v>Prop</v>
          </cell>
          <cell r="G908">
            <v>7</v>
          </cell>
          <cell r="H908">
            <v>39189</v>
          </cell>
          <cell r="K908" t="str">
            <v>PROYECTO FLOR DE LIS</v>
          </cell>
          <cell r="L908" t="str">
            <v>0166</v>
          </cell>
          <cell r="M908" t="str">
            <v>LA FLOR DE LIS</v>
          </cell>
          <cell r="N908" t="str">
            <v>PAULINA DURAN</v>
          </cell>
          <cell r="Q908" t="str">
            <v>EVAL</v>
          </cell>
          <cell r="S908" t="str">
            <v>MARKETWHYS</v>
          </cell>
          <cell r="T908" t="str">
            <v>TUR-RES</v>
          </cell>
          <cell r="U908" t="str">
            <v>RESTAURANTE</v>
          </cell>
          <cell r="V908" t="str">
            <v>Intercept</v>
          </cell>
          <cell r="W908" t="str">
            <v>Papel</v>
          </cell>
          <cell r="X908" t="str">
            <v>DF</v>
          </cell>
          <cell r="AB908"/>
          <cell r="AD908">
            <v>300</v>
          </cell>
          <cell r="AG908">
            <v>300</v>
          </cell>
        </row>
        <row r="909">
          <cell r="A909">
            <v>904</v>
          </cell>
          <cell r="D909" t="str">
            <v>D</v>
          </cell>
          <cell r="E909">
            <v>10884</v>
          </cell>
          <cell r="F909" t="str">
            <v>Prop</v>
          </cell>
          <cell r="G909">
            <v>1</v>
          </cell>
          <cell r="H909">
            <v>39190</v>
          </cell>
          <cell r="K909" t="str">
            <v>HIGADO</v>
          </cell>
          <cell r="L909" t="str">
            <v>0167</v>
          </cell>
          <cell r="M909" t="str">
            <v>CCR LATAM</v>
          </cell>
          <cell r="N909" t="str">
            <v>ROSA ROMERO</v>
          </cell>
          <cell r="Q909" t="str">
            <v>LB</v>
          </cell>
          <cell r="AB909"/>
        </row>
        <row r="910">
          <cell r="A910">
            <v>905</v>
          </cell>
          <cell r="D910" t="str">
            <v>C</v>
          </cell>
          <cell r="E910">
            <v>10885</v>
          </cell>
          <cell r="F910" t="str">
            <v>Proy</v>
          </cell>
          <cell r="G910">
            <v>6</v>
          </cell>
          <cell r="H910">
            <v>39190</v>
          </cell>
          <cell r="I910">
            <v>39223</v>
          </cell>
          <cell r="J910">
            <v>39233</v>
          </cell>
          <cell r="K910" t="str">
            <v>ULTRA NATURAL PILOTO R&amp;U</v>
          </cell>
          <cell r="L910" t="str">
            <v>0012</v>
          </cell>
          <cell r="M910" t="str">
            <v xml:space="preserve"> PROCTER &amp; GAMBLE</v>
          </cell>
          <cell r="N910" t="str">
            <v>ERANDY MACÍAS RIVEROLL</v>
          </cell>
          <cell r="O910" t="str">
            <v xml:space="preserve">MX074405 </v>
          </cell>
          <cell r="P910" t="str">
            <v>Naturella Ultra Pilot Sampling Test</v>
          </cell>
          <cell r="Q910" t="str">
            <v>LE</v>
          </cell>
          <cell r="R910" t="str">
            <v>MB</v>
          </cell>
          <cell r="S910" t="str">
            <v>PSE</v>
          </cell>
          <cell r="T910" t="str">
            <v>CON-CUI</v>
          </cell>
          <cell r="U910" t="str">
            <v>TOALLAS NATURELLA ULTRA</v>
          </cell>
          <cell r="V910" t="str">
            <v>Intercept</v>
          </cell>
          <cell r="W910" t="str">
            <v>CAWI / Web</v>
          </cell>
          <cell r="X910" t="str">
            <v>JALISCO</v>
          </cell>
          <cell r="AB910"/>
          <cell r="AC910">
            <v>5.6</v>
          </cell>
          <cell r="AD910">
            <v>750</v>
          </cell>
          <cell r="AE910">
            <v>300</v>
          </cell>
          <cell r="AG910">
            <v>1050</v>
          </cell>
          <cell r="AJ910">
            <v>1050</v>
          </cell>
          <cell r="AM910">
            <v>39274</v>
          </cell>
          <cell r="AN910">
            <v>39266</v>
          </cell>
          <cell r="AO910">
            <v>39286</v>
          </cell>
          <cell r="AP910">
            <v>39286</v>
          </cell>
          <cell r="AQ910">
            <v>263000</v>
          </cell>
        </row>
        <row r="911">
          <cell r="A911">
            <v>906</v>
          </cell>
          <cell r="D911" t="str">
            <v>C</v>
          </cell>
          <cell r="E911">
            <v>10886</v>
          </cell>
          <cell r="F911" t="str">
            <v>Proy</v>
          </cell>
          <cell r="G911">
            <v>6</v>
          </cell>
          <cell r="H911">
            <v>39190</v>
          </cell>
          <cell r="I911">
            <v>39190</v>
          </cell>
          <cell r="J911">
            <v>39209</v>
          </cell>
          <cell r="K911" t="str">
            <v>MS BEAUTIFICATION</v>
          </cell>
          <cell r="L911" t="str">
            <v>0012</v>
          </cell>
          <cell r="M911" t="str">
            <v xml:space="preserve"> PROCTER &amp; GAMBLE</v>
          </cell>
          <cell r="N911" t="str">
            <v>LENIN BAUMGARTEN</v>
          </cell>
          <cell r="O911" t="str">
            <v>MX074517</v>
          </cell>
          <cell r="P911" t="str">
            <v>Koleston Beautification in-store message screener</v>
          </cell>
          <cell r="Q911" t="str">
            <v>AA</v>
          </cell>
          <cell r="S911" t="str">
            <v>MST</v>
          </cell>
          <cell r="T911" t="str">
            <v>CON-CUI</v>
          </cell>
          <cell r="U911" t="str">
            <v>KOLESTON</v>
          </cell>
          <cell r="V911" t="str">
            <v>Intercept</v>
          </cell>
          <cell r="W911" t="str">
            <v>CAWI / Web</v>
          </cell>
          <cell r="X911" t="str">
            <v>DF</v>
          </cell>
          <cell r="Y911">
            <v>3</v>
          </cell>
          <cell r="Z911">
            <v>65</v>
          </cell>
          <cell r="AA911">
            <v>40</v>
          </cell>
          <cell r="AB911">
            <v>35.416666666666664</v>
          </cell>
          <cell r="AD911">
            <v>800</v>
          </cell>
          <cell r="AG911">
            <v>800</v>
          </cell>
          <cell r="AH911">
            <v>800</v>
          </cell>
          <cell r="AM911">
            <v>39216</v>
          </cell>
          <cell r="AN911">
            <v>39216</v>
          </cell>
          <cell r="AO911">
            <v>39227</v>
          </cell>
          <cell r="AP911">
            <v>39226</v>
          </cell>
          <cell r="AQ911">
            <v>210528</v>
          </cell>
        </row>
        <row r="912">
          <cell r="A912">
            <v>907</v>
          </cell>
          <cell r="D912" t="str">
            <v>D</v>
          </cell>
          <cell r="E912">
            <v>10887</v>
          </cell>
          <cell r="F912" t="str">
            <v>Prop</v>
          </cell>
          <cell r="G912">
            <v>7</v>
          </cell>
          <cell r="H912">
            <v>39190</v>
          </cell>
          <cell r="K912" t="str">
            <v>SUNPROTECT IBOPE</v>
          </cell>
          <cell r="L912" t="str">
            <v>0160</v>
          </cell>
          <cell r="M912" t="str">
            <v>IBOPE</v>
          </cell>
          <cell r="N912" t="str">
            <v>ANA MUNARI</v>
          </cell>
          <cell r="Q912" t="str">
            <v>EVAL</v>
          </cell>
          <cell r="S912" t="str">
            <v>C&amp;P</v>
          </cell>
          <cell r="T912" t="str">
            <v>CON-CUI</v>
          </cell>
          <cell r="U912" t="str">
            <v>N A</v>
          </cell>
          <cell r="V912" t="str">
            <v>Casa por Casa</v>
          </cell>
          <cell r="W912" t="str">
            <v>Papel</v>
          </cell>
          <cell r="X912" t="str">
            <v>DF</v>
          </cell>
          <cell r="Y912">
            <v>18</v>
          </cell>
          <cell r="AB912">
            <v>18</v>
          </cell>
        </row>
        <row r="913">
          <cell r="A913">
            <v>908</v>
          </cell>
          <cell r="D913" t="str">
            <v>A</v>
          </cell>
          <cell r="E913">
            <v>10888</v>
          </cell>
          <cell r="F913" t="str">
            <v>Prop</v>
          </cell>
          <cell r="H913">
            <v>39191</v>
          </cell>
          <cell r="K913" t="str">
            <v>ACE OSOS</v>
          </cell>
          <cell r="L913" t="str">
            <v>0012</v>
          </cell>
          <cell r="M913" t="str">
            <v xml:space="preserve"> PROCTER &amp; GAMBLE</v>
          </cell>
          <cell r="N913" t="str">
            <v>PAOLA MAINERO</v>
          </cell>
          <cell r="Q913" t="str">
            <v>PG</v>
          </cell>
          <cell r="S913" t="str">
            <v>AUDIPROM</v>
          </cell>
          <cell r="T913" t="str">
            <v>CON-HOG</v>
          </cell>
          <cell r="U913" t="str">
            <v>Detergente</v>
          </cell>
          <cell r="W913" t="str">
            <v>Papel</v>
          </cell>
          <cell r="X913" t="str">
            <v>DF</v>
          </cell>
          <cell r="AB913"/>
          <cell r="AG913">
            <v>150</v>
          </cell>
          <cell r="AI913">
            <v>150</v>
          </cell>
          <cell r="AQ913">
            <v>26628</v>
          </cell>
        </row>
        <row r="914">
          <cell r="A914">
            <v>909</v>
          </cell>
          <cell r="D914" t="str">
            <v>F</v>
          </cell>
          <cell r="E914">
            <v>10889</v>
          </cell>
          <cell r="F914" t="str">
            <v>Prop</v>
          </cell>
          <cell r="G914">
            <v>1</v>
          </cell>
          <cell r="H914">
            <v>39191</v>
          </cell>
          <cell r="K914" t="str">
            <v>IHV ARIEL MTY</v>
          </cell>
          <cell r="L914" t="str">
            <v>0012</v>
          </cell>
          <cell r="M914" t="str">
            <v xml:space="preserve"> PROCTER &amp; GAMBLE</v>
          </cell>
          <cell r="N914" t="str">
            <v>MARTA AREVALO</v>
          </cell>
          <cell r="Q914" t="str">
            <v>AA</v>
          </cell>
          <cell r="T914" t="str">
            <v>CON-CRO</v>
          </cell>
          <cell r="U914" t="str">
            <v>DETERGENTE</v>
          </cell>
          <cell r="V914" t="str">
            <v>Pre -Reclutamiento</v>
          </cell>
          <cell r="W914" t="str">
            <v>In home visits</v>
          </cell>
          <cell r="X914" t="str">
            <v>MTY</v>
          </cell>
          <cell r="AB914"/>
        </row>
        <row r="915">
          <cell r="A915">
            <v>910</v>
          </cell>
          <cell r="D915" t="str">
            <v>A</v>
          </cell>
          <cell r="E915">
            <v>10890</v>
          </cell>
          <cell r="F915" t="str">
            <v>Proy</v>
          </cell>
          <cell r="G915">
            <v>6</v>
          </cell>
          <cell r="H915">
            <v>39191</v>
          </cell>
          <cell r="I915">
            <v>39195</v>
          </cell>
          <cell r="J915">
            <v>39250</v>
          </cell>
          <cell r="K915" t="str">
            <v xml:space="preserve">CHARMIN FANTASIA </v>
          </cell>
          <cell r="L915" t="str">
            <v>0012</v>
          </cell>
          <cell r="M915" t="str">
            <v xml:space="preserve"> PROCTER &amp; GAMBLE</v>
          </cell>
          <cell r="N915" t="str">
            <v>MONIQUE AROCHI</v>
          </cell>
          <cell r="Q915" t="str">
            <v>PG</v>
          </cell>
          <cell r="S915" t="str">
            <v>AUDIPROM</v>
          </cell>
          <cell r="T915" t="str">
            <v>CON-HOG</v>
          </cell>
          <cell r="U915" t="str">
            <v>PAPEL DE BAÑO</v>
          </cell>
          <cell r="W915" t="str">
            <v>Papel</v>
          </cell>
          <cell r="X915" t="str">
            <v>DF, MTY,GDL,FORANEAS</v>
          </cell>
          <cell r="AB915"/>
          <cell r="AG915">
            <v>352</v>
          </cell>
          <cell r="AM915">
            <v>39250</v>
          </cell>
          <cell r="AN915">
            <v>39250</v>
          </cell>
          <cell r="AO915">
            <v>39252</v>
          </cell>
          <cell r="AP915">
            <v>39252</v>
          </cell>
          <cell r="AQ915">
            <v>65064</v>
          </cell>
        </row>
        <row r="916">
          <cell r="A916">
            <v>911</v>
          </cell>
          <cell r="E916">
            <v>10891</v>
          </cell>
          <cell r="F916" t="str">
            <v>Prop</v>
          </cell>
          <cell r="G916">
            <v>1</v>
          </cell>
          <cell r="H916">
            <v>39191</v>
          </cell>
          <cell r="K916" t="str">
            <v>BONATEL 2007</v>
          </cell>
          <cell r="L916" t="str">
            <v>0168</v>
          </cell>
          <cell r="M916" t="str">
            <v>BONAFONT</v>
          </cell>
          <cell r="N916" t="str">
            <v>MARIA DEL CARMEN MEILLON</v>
          </cell>
          <cell r="P916" t="str">
            <v>TELEFONICO BONATEL 2007</v>
          </cell>
          <cell r="Q916" t="str">
            <v>AL</v>
          </cell>
          <cell r="T916" t="str">
            <v>CON-BEB</v>
          </cell>
          <cell r="U916" t="str">
            <v>AGUA EMBOTELLADA</v>
          </cell>
          <cell r="V916" t="str">
            <v>Telefonico</v>
          </cell>
          <cell r="W916" t="str">
            <v>Papel</v>
          </cell>
          <cell r="Y916">
            <v>11</v>
          </cell>
          <cell r="Z916">
            <v>8</v>
          </cell>
          <cell r="AA916">
            <v>0</v>
          </cell>
          <cell r="AB916">
            <v>14.333333333333334</v>
          </cell>
          <cell r="AG916">
            <v>150</v>
          </cell>
          <cell r="AH916">
            <v>75</v>
          </cell>
          <cell r="AI916">
            <v>75</v>
          </cell>
        </row>
        <row r="917">
          <cell r="A917">
            <v>912</v>
          </cell>
          <cell r="D917" t="str">
            <v>C</v>
          </cell>
          <cell r="E917">
            <v>10892</v>
          </cell>
          <cell r="F917" t="str">
            <v>Proy</v>
          </cell>
          <cell r="G917">
            <v>6</v>
          </cell>
          <cell r="H917">
            <v>39191</v>
          </cell>
          <cell r="I917">
            <v>39198</v>
          </cell>
          <cell r="J917">
            <v>39202</v>
          </cell>
          <cell r="K917" t="str">
            <v>MSL HE GINGER</v>
          </cell>
          <cell r="L917" t="str">
            <v>0012</v>
          </cell>
          <cell r="M917" t="str">
            <v xml:space="preserve"> PROCTER &amp; GAMBLE</v>
          </cell>
          <cell r="N917" t="str">
            <v>RUBEN LEO</v>
          </cell>
          <cell r="O917" t="str">
            <v>MX074501</v>
          </cell>
          <cell r="P917" t="str">
            <v>HE Ginger MS Light</v>
          </cell>
          <cell r="Q917" t="str">
            <v>AA</v>
          </cell>
          <cell r="S917" t="str">
            <v>MST</v>
          </cell>
          <cell r="T917" t="str">
            <v>CON-CUI</v>
          </cell>
          <cell r="U917" t="str">
            <v>SHAMPOO</v>
          </cell>
          <cell r="V917" t="str">
            <v>Intercept</v>
          </cell>
          <cell r="W917" t="str">
            <v>CAWI / Web</v>
          </cell>
          <cell r="X917" t="str">
            <v>DF</v>
          </cell>
          <cell r="Y917">
            <v>3</v>
          </cell>
          <cell r="Z917">
            <v>70</v>
          </cell>
          <cell r="AA917">
            <v>60</v>
          </cell>
          <cell r="AB917">
            <v>40.166666666666664</v>
          </cell>
          <cell r="AD917">
            <v>300</v>
          </cell>
          <cell r="AG917">
            <v>300</v>
          </cell>
          <cell r="AH917">
            <v>300</v>
          </cell>
          <cell r="AM917">
            <v>39209</v>
          </cell>
          <cell r="AN917">
            <v>39209</v>
          </cell>
          <cell r="AO917">
            <v>39218</v>
          </cell>
          <cell r="AP917">
            <v>39210</v>
          </cell>
          <cell r="AQ917">
            <v>110584</v>
          </cell>
        </row>
        <row r="918">
          <cell r="A918">
            <v>913</v>
          </cell>
          <cell r="D918" t="str">
            <v>C</v>
          </cell>
          <cell r="E918">
            <v>10893</v>
          </cell>
          <cell r="F918" t="str">
            <v>Proy</v>
          </cell>
          <cell r="G918">
            <v>6</v>
          </cell>
          <cell r="H918">
            <v>39191</v>
          </cell>
          <cell r="I918">
            <v>39221</v>
          </cell>
          <cell r="J918">
            <v>39207</v>
          </cell>
          <cell r="K918" t="str">
            <v>MSL H&amp;S YOGA 2</v>
          </cell>
          <cell r="L918" t="str">
            <v>0012</v>
          </cell>
          <cell r="M918" t="str">
            <v xml:space="preserve"> PROCTER &amp; GAMBLE</v>
          </cell>
          <cell r="N918" t="str">
            <v>RUBEN LEO</v>
          </cell>
          <cell r="O918" t="str">
            <v>MX074502</v>
          </cell>
          <cell r="P918" t="str">
            <v>H&amp;S Yoga 2 Instore Message Screener Light</v>
          </cell>
          <cell r="Q918" t="str">
            <v>AA</v>
          </cell>
          <cell r="S918" t="str">
            <v>MST</v>
          </cell>
          <cell r="T918" t="str">
            <v>CON-CUI</v>
          </cell>
          <cell r="U918" t="str">
            <v>SHAMPOO</v>
          </cell>
          <cell r="V918" t="str">
            <v>Intercept</v>
          </cell>
          <cell r="W918" t="str">
            <v>CAWI / Web</v>
          </cell>
          <cell r="X918" t="str">
            <v>DF</v>
          </cell>
          <cell r="Y918">
            <v>3</v>
          </cell>
          <cell r="Z918">
            <v>70</v>
          </cell>
          <cell r="AA918">
            <v>60</v>
          </cell>
          <cell r="AB918">
            <v>40.166666666666664</v>
          </cell>
          <cell r="AD918">
            <v>200</v>
          </cell>
          <cell r="AG918">
            <v>200</v>
          </cell>
          <cell r="AH918">
            <v>200</v>
          </cell>
          <cell r="AM918">
            <v>39213</v>
          </cell>
          <cell r="AN918">
            <v>39213</v>
          </cell>
          <cell r="AO918">
            <v>39225</v>
          </cell>
          <cell r="AP918">
            <v>39216</v>
          </cell>
          <cell r="AQ918">
            <v>82496</v>
          </cell>
        </row>
        <row r="919">
          <cell r="A919">
            <v>914</v>
          </cell>
          <cell r="D919" t="str">
            <v>F</v>
          </cell>
          <cell r="E919">
            <v>10894</v>
          </cell>
          <cell r="F919" t="str">
            <v>Proy</v>
          </cell>
          <cell r="G919">
            <v>6</v>
          </cell>
          <cell r="H919">
            <v>39191</v>
          </cell>
          <cell r="I919">
            <v>39192</v>
          </cell>
          <cell r="J919">
            <v>39199</v>
          </cell>
          <cell r="K919" t="str">
            <v>FGI'S VICK PHILEAS</v>
          </cell>
          <cell r="L919" t="str">
            <v>0012</v>
          </cell>
          <cell r="M919" t="str">
            <v xml:space="preserve"> PROCTER &amp; GAMBLE</v>
          </cell>
          <cell r="N919" t="str">
            <v>RUBEN LEO</v>
          </cell>
          <cell r="O919" t="str">
            <v>MX074519</v>
          </cell>
          <cell r="P919" t="str">
            <v>Vick Phileas FGI`s for In-store claims maximization</v>
          </cell>
          <cell r="Q919" t="str">
            <v>AA</v>
          </cell>
          <cell r="S919" t="str">
            <v>MST</v>
          </cell>
          <cell r="T919" t="str">
            <v>CON-MED</v>
          </cell>
          <cell r="U919" t="str">
            <v>MEDICAMENTO</v>
          </cell>
          <cell r="V919" t="str">
            <v>Pre -Reclutamiento</v>
          </cell>
          <cell r="W919" t="str">
            <v>Focus groups</v>
          </cell>
          <cell r="X919" t="str">
            <v>DF</v>
          </cell>
          <cell r="AB919"/>
          <cell r="AD919">
            <v>2</v>
          </cell>
          <cell r="AG919">
            <v>2</v>
          </cell>
          <cell r="AH919">
            <v>2</v>
          </cell>
          <cell r="AL919">
            <v>2</v>
          </cell>
          <cell r="AM919">
            <v>39199</v>
          </cell>
          <cell r="AN919">
            <v>39199</v>
          </cell>
          <cell r="AO919">
            <v>39204</v>
          </cell>
          <cell r="AP919">
            <v>39204</v>
          </cell>
          <cell r="AQ919">
            <v>46271</v>
          </cell>
        </row>
        <row r="920">
          <cell r="A920">
            <v>915</v>
          </cell>
          <cell r="D920" t="str">
            <v>C</v>
          </cell>
          <cell r="E920">
            <v>10895</v>
          </cell>
          <cell r="F920" t="str">
            <v>Proy</v>
          </cell>
          <cell r="G920">
            <v>6</v>
          </cell>
          <cell r="H920">
            <v>39191</v>
          </cell>
          <cell r="I920">
            <v>39199</v>
          </cell>
          <cell r="J920">
            <v>39206</v>
          </cell>
          <cell r="K920" t="str">
            <v>MSL VICK PHILEAS</v>
          </cell>
          <cell r="L920" t="str">
            <v>0012</v>
          </cell>
          <cell r="M920" t="str">
            <v xml:space="preserve"> PROCTER &amp; GAMBLE</v>
          </cell>
          <cell r="N920" t="str">
            <v>RUBEN LEO</v>
          </cell>
          <cell r="O920" t="str">
            <v>MX074632</v>
          </cell>
          <cell r="P920" t="str">
            <v>Vick In-store Message Screener Light</v>
          </cell>
          <cell r="Q920" t="str">
            <v>AA</v>
          </cell>
          <cell r="S920" t="str">
            <v>MST</v>
          </cell>
          <cell r="T920" t="str">
            <v>CON-MED</v>
          </cell>
          <cell r="U920" t="str">
            <v>MEDICAMENTO</v>
          </cell>
          <cell r="V920" t="str">
            <v>Intercept</v>
          </cell>
          <cell r="W920" t="str">
            <v>CAWI / Web</v>
          </cell>
          <cell r="X920" t="str">
            <v>DF</v>
          </cell>
          <cell r="Y920">
            <v>3</v>
          </cell>
          <cell r="Z920">
            <v>70</v>
          </cell>
          <cell r="AA920">
            <v>60</v>
          </cell>
          <cell r="AB920">
            <v>40.166666666666664</v>
          </cell>
          <cell r="AD920">
            <v>250</v>
          </cell>
          <cell r="AG920">
            <v>250</v>
          </cell>
          <cell r="AH920">
            <v>250</v>
          </cell>
          <cell r="AM920">
            <v>39212</v>
          </cell>
          <cell r="AN920">
            <v>39212</v>
          </cell>
          <cell r="AO920">
            <v>39224</v>
          </cell>
          <cell r="AP920">
            <v>39213</v>
          </cell>
          <cell r="AQ920">
            <v>106445</v>
          </cell>
        </row>
        <row r="921">
          <cell r="A921">
            <v>916</v>
          </cell>
          <cell r="D921" t="str">
            <v>F</v>
          </cell>
          <cell r="E921">
            <v>10896</v>
          </cell>
          <cell r="F921" t="str">
            <v>Prop</v>
          </cell>
          <cell r="G921">
            <v>1</v>
          </cell>
          <cell r="H921">
            <v>39192</v>
          </cell>
          <cell r="K921" t="str">
            <v>WORKING IT</v>
          </cell>
          <cell r="L921" t="str">
            <v>0012</v>
          </cell>
          <cell r="M921" t="str">
            <v xml:space="preserve"> PROCTER &amp; GAMBLE</v>
          </cell>
          <cell r="N921" t="str">
            <v>FELIPE CORREA</v>
          </cell>
          <cell r="P921" t="str">
            <v>POR DEFINIRSE</v>
          </cell>
          <cell r="Q921" t="str">
            <v>LB</v>
          </cell>
          <cell r="AB921"/>
        </row>
        <row r="922">
          <cell r="A922">
            <v>917</v>
          </cell>
          <cell r="D922" t="str">
            <v>A</v>
          </cell>
          <cell r="E922">
            <v>10897</v>
          </cell>
          <cell r="F922" t="str">
            <v>Proy</v>
          </cell>
          <cell r="G922">
            <v>6</v>
          </cell>
          <cell r="H922">
            <v>39188</v>
          </cell>
          <cell r="I922">
            <v>39216</v>
          </cell>
          <cell r="J922">
            <v>39263</v>
          </cell>
          <cell r="K922" t="str">
            <v>OLAY II (SEGUNDA FASE)</v>
          </cell>
          <cell r="L922" t="str">
            <v>0012</v>
          </cell>
          <cell r="M922" t="str">
            <v xml:space="preserve"> PROCTER &amp; GAMBLE</v>
          </cell>
          <cell r="N922" t="str">
            <v>ERICKA OSTRIA</v>
          </cell>
          <cell r="Q922" t="str">
            <v>PG</v>
          </cell>
          <cell r="S922" t="str">
            <v>AUDIPROM</v>
          </cell>
          <cell r="T922" t="str">
            <v>CON-CUI</v>
          </cell>
          <cell r="U922" t="str">
            <v>CREMA FACIAL</v>
          </cell>
          <cell r="W922" t="str">
            <v>Papel</v>
          </cell>
          <cell r="X922" t="str">
            <v>DF, MTY,GDL,FORANEAS</v>
          </cell>
          <cell r="AB922"/>
          <cell r="AG922">
            <v>280</v>
          </cell>
          <cell r="AH922">
            <v>232</v>
          </cell>
          <cell r="AI922">
            <v>48</v>
          </cell>
          <cell r="AM922">
            <v>39257</v>
          </cell>
          <cell r="AN922">
            <v>39257</v>
          </cell>
          <cell r="AO922">
            <v>39259</v>
          </cell>
          <cell r="AP922">
            <v>39259</v>
          </cell>
          <cell r="AQ922">
            <v>49892</v>
          </cell>
        </row>
        <row r="923">
          <cell r="A923">
            <v>918</v>
          </cell>
          <cell r="D923" t="str">
            <v>C</v>
          </cell>
          <cell r="E923">
            <v>10898</v>
          </cell>
          <cell r="F923" t="str">
            <v>Proy</v>
          </cell>
          <cell r="G923">
            <v>6</v>
          </cell>
          <cell r="H923">
            <v>39192</v>
          </cell>
          <cell r="I923">
            <v>39192</v>
          </cell>
          <cell r="J923">
            <v>39196</v>
          </cell>
          <cell r="K923" t="str">
            <v>MSL ACE ERNESTO</v>
          </cell>
          <cell r="L923" t="str">
            <v>0012</v>
          </cell>
          <cell r="M923" t="str">
            <v xml:space="preserve"> PROCTER &amp; GAMBLE</v>
          </cell>
          <cell r="N923" t="str">
            <v>RUBEN LEO</v>
          </cell>
          <cell r="O923" t="str">
            <v>MX074524</v>
          </cell>
          <cell r="P923" t="str">
            <v>Ace Ernesto Message Screener Light for Instore Claims</v>
          </cell>
          <cell r="Q923" t="str">
            <v>AA</v>
          </cell>
          <cell r="R923" t="str">
            <v>JC</v>
          </cell>
          <cell r="S923" t="str">
            <v>MST</v>
          </cell>
          <cell r="T923" t="str">
            <v>CON-CRO</v>
          </cell>
          <cell r="U923" t="str">
            <v>Detergente</v>
          </cell>
          <cell r="V923" t="str">
            <v>Intercept</v>
          </cell>
          <cell r="W923" t="str">
            <v>CAWI / Web</v>
          </cell>
          <cell r="X923" t="str">
            <v>DF</v>
          </cell>
          <cell r="Y923">
            <v>5</v>
          </cell>
          <cell r="Z923">
            <v>75</v>
          </cell>
          <cell r="AA923">
            <v>80</v>
          </cell>
          <cell r="AB923">
            <v>46.916666666666664</v>
          </cell>
          <cell r="AD923">
            <v>200</v>
          </cell>
          <cell r="AG923">
            <v>200</v>
          </cell>
          <cell r="AH923">
            <v>200</v>
          </cell>
          <cell r="AM923">
            <v>39198</v>
          </cell>
          <cell r="AN923">
            <v>39198</v>
          </cell>
          <cell r="AO923">
            <v>39209</v>
          </cell>
          <cell r="AP923">
            <v>39199</v>
          </cell>
          <cell r="AQ923">
            <v>102405</v>
          </cell>
        </row>
        <row r="924">
          <cell r="A924">
            <v>919</v>
          </cell>
          <cell r="D924" t="str">
            <v>A</v>
          </cell>
          <cell r="E924">
            <v>10899</v>
          </cell>
          <cell r="F924" t="str">
            <v>Prop</v>
          </cell>
          <cell r="H924">
            <v>39195</v>
          </cell>
          <cell r="J924">
            <v>39198</v>
          </cell>
          <cell r="K924" t="str">
            <v>CEDAS - ALAN</v>
          </cell>
          <cell r="L924" t="str">
            <v>0012</v>
          </cell>
          <cell r="M924" t="str">
            <v xml:space="preserve"> PROCTER &amp; GAMBLE</v>
          </cell>
          <cell r="N924" t="str">
            <v>Alan David Palau</v>
          </cell>
          <cell r="Q924" t="str">
            <v>PG</v>
          </cell>
          <cell r="S924" t="str">
            <v>AUDIPROM</v>
          </cell>
          <cell r="T924" t="str">
            <v>CON-CUI</v>
          </cell>
          <cell r="U924" t="str">
            <v>SHAMPOO</v>
          </cell>
          <cell r="W924" t="str">
            <v>Papel</v>
          </cell>
          <cell r="X924" t="str">
            <v>DF</v>
          </cell>
          <cell r="AB924"/>
          <cell r="AG924">
            <v>23</v>
          </cell>
          <cell r="AH924">
            <v>23</v>
          </cell>
          <cell r="AQ924">
            <v>5072</v>
          </cell>
        </row>
        <row r="925">
          <cell r="A925">
            <v>920</v>
          </cell>
          <cell r="D925" t="str">
            <v>A</v>
          </cell>
          <cell r="E925">
            <v>10900</v>
          </cell>
          <cell r="F925" t="str">
            <v>Proy</v>
          </cell>
          <cell r="G925">
            <v>3</v>
          </cell>
          <cell r="H925">
            <v>39195</v>
          </cell>
          <cell r="I925">
            <v>39203</v>
          </cell>
          <cell r="J925">
            <v>39263</v>
          </cell>
          <cell r="K925" t="str">
            <v>BELLEZA-GLAMOUR</v>
          </cell>
          <cell r="L925" t="str">
            <v>0012</v>
          </cell>
          <cell r="M925" t="str">
            <v xml:space="preserve"> PROCTER &amp; GAMBLE</v>
          </cell>
          <cell r="N925" t="str">
            <v>Gabriela Padilla</v>
          </cell>
          <cell r="Q925" t="str">
            <v>PG</v>
          </cell>
          <cell r="S925" t="str">
            <v>AUDIPROM</v>
          </cell>
          <cell r="T925" t="str">
            <v>CON-CUI</v>
          </cell>
          <cell r="U925" t="str">
            <v>VARIOS</v>
          </cell>
          <cell r="W925" t="str">
            <v>Papel</v>
          </cell>
          <cell r="X925" t="str">
            <v>DF.MTY.GDL</v>
          </cell>
          <cell r="AB925"/>
          <cell r="AG925">
            <v>306</v>
          </cell>
          <cell r="AH925">
            <v>306</v>
          </cell>
          <cell r="AM925">
            <v>39263</v>
          </cell>
          <cell r="AO925">
            <v>39266</v>
          </cell>
          <cell r="AQ925">
            <v>48501</v>
          </cell>
        </row>
        <row r="926">
          <cell r="A926">
            <v>921</v>
          </cell>
          <cell r="D926" t="str">
            <v>T</v>
          </cell>
          <cell r="E926">
            <v>10901</v>
          </cell>
          <cell r="F926" t="str">
            <v>Proy</v>
          </cell>
          <cell r="G926">
            <v>6</v>
          </cell>
          <cell r="H926">
            <v>39196</v>
          </cell>
          <cell r="I926">
            <v>39211</v>
          </cell>
          <cell r="J926">
            <v>39243</v>
          </cell>
          <cell r="K926" t="str">
            <v>SHOPPER PANAMA</v>
          </cell>
          <cell r="L926" t="str">
            <v>0012</v>
          </cell>
          <cell r="M926" t="str">
            <v xml:space="preserve"> PROCTER &amp; GAMBLE</v>
          </cell>
          <cell r="N926" t="str">
            <v>VICTOR DEL CID</v>
          </cell>
          <cell r="O926" t="str">
            <v>LA073796</v>
          </cell>
          <cell r="P926" t="str">
            <v>UTT Shopper Image Study for Panamá</v>
          </cell>
          <cell r="Q926" t="str">
            <v>AA</v>
          </cell>
          <cell r="S926" t="str">
            <v>SHOPPER</v>
          </cell>
          <cell r="T926" t="str">
            <v>CON-CRO</v>
          </cell>
          <cell r="U926" t="str">
            <v>DETERGENTE Y SHAMPOO</v>
          </cell>
          <cell r="V926" t="str">
            <v>Casa por Casa</v>
          </cell>
          <cell r="W926" t="str">
            <v>Papel</v>
          </cell>
          <cell r="X926" t="str">
            <v>PANAMA</v>
          </cell>
          <cell r="AB926"/>
          <cell r="AD926">
            <v>300</v>
          </cell>
          <cell r="AG926">
            <v>300</v>
          </cell>
          <cell r="AK926">
            <v>300</v>
          </cell>
          <cell r="AM926">
            <v>39249</v>
          </cell>
          <cell r="AN926">
            <v>39249</v>
          </cell>
          <cell r="AO926">
            <v>39260</v>
          </cell>
          <cell r="AP926">
            <v>39258</v>
          </cell>
          <cell r="AR926">
            <v>30500</v>
          </cell>
          <cell r="AS926">
            <v>25500</v>
          </cell>
        </row>
        <row r="927">
          <cell r="A927">
            <v>922</v>
          </cell>
          <cell r="D927" t="str">
            <v>C</v>
          </cell>
          <cell r="E927">
            <v>10902</v>
          </cell>
          <cell r="F927" t="str">
            <v>Proy</v>
          </cell>
          <cell r="G927">
            <v>6</v>
          </cell>
          <cell r="H927">
            <v>39197</v>
          </cell>
          <cell r="I927">
            <v>39198</v>
          </cell>
          <cell r="J927">
            <v>39240</v>
          </cell>
          <cell r="K927" t="str">
            <v>KEVLAR MEXICO 2DA OLA</v>
          </cell>
          <cell r="L927" t="str">
            <v>0001</v>
          </cell>
          <cell r="M927" t="str">
            <v>CPW MEXICO, S. DE R.L. DE C.V</v>
          </cell>
          <cell r="N927" t="str">
            <v>Xiomara Martin</v>
          </cell>
          <cell r="P927" t="str">
            <v>KEVLAR MEXICO</v>
          </cell>
          <cell r="Q927" t="str">
            <v>IP</v>
          </cell>
          <cell r="S927" t="str">
            <v>CONCEPT</v>
          </cell>
          <cell r="T927" t="str">
            <v>CON-ALI</v>
          </cell>
          <cell r="U927" t="str">
            <v>CEREAL</v>
          </cell>
          <cell r="V927" t="str">
            <v>Casa por Casa</v>
          </cell>
          <cell r="W927" t="str">
            <v>Papel</v>
          </cell>
          <cell r="X927" t="str">
            <v>DF</v>
          </cell>
          <cell r="Y927">
            <v>3</v>
          </cell>
          <cell r="Z927">
            <v>35</v>
          </cell>
          <cell r="AA927">
            <v>60</v>
          </cell>
          <cell r="AB927">
            <v>25.583333333333332</v>
          </cell>
          <cell r="AC927">
            <v>4.3</v>
          </cell>
          <cell r="AD927">
            <v>400</v>
          </cell>
          <cell r="AG927">
            <v>400</v>
          </cell>
          <cell r="AM927">
            <v>39255</v>
          </cell>
          <cell r="AN927">
            <v>39258</v>
          </cell>
          <cell r="AO927">
            <v>39272</v>
          </cell>
          <cell r="AP927">
            <v>39272</v>
          </cell>
          <cell r="AQ927">
            <v>107050</v>
          </cell>
          <cell r="AU927">
            <v>1</v>
          </cell>
        </row>
        <row r="928">
          <cell r="A928">
            <v>923</v>
          </cell>
          <cell r="D928" t="str">
            <v>C</v>
          </cell>
          <cell r="E928">
            <v>10903</v>
          </cell>
          <cell r="F928" t="str">
            <v>Proy</v>
          </cell>
          <cell r="G928">
            <v>4</v>
          </cell>
          <cell r="H928">
            <v>39197</v>
          </cell>
          <cell r="I928">
            <v>39223</v>
          </cell>
          <cell r="J928">
            <v>39226</v>
          </cell>
          <cell r="K928" t="str">
            <v>CHARMIN FANTASIA SAMPLING</v>
          </cell>
          <cell r="L928" t="str">
            <v>0012</v>
          </cell>
          <cell r="M928" t="str">
            <v xml:space="preserve"> PROCTER &amp; GAMBLE</v>
          </cell>
          <cell r="N928" t="str">
            <v>ERANDY MACÍAS RIVEROLL</v>
          </cell>
          <cell r="O928" t="str">
            <v xml:space="preserve">MX075413 </v>
          </cell>
          <cell r="P928" t="str">
            <v>Charmin Fantasía Sampling Effectiveness</v>
          </cell>
          <cell r="Q928" t="str">
            <v>LE</v>
          </cell>
          <cell r="R928" t="str">
            <v>HR</v>
          </cell>
          <cell r="S928" t="str">
            <v>PSE</v>
          </cell>
          <cell r="T928" t="str">
            <v>CON-CUI</v>
          </cell>
          <cell r="U928" t="str">
            <v>PAPEL DE BAÑO</v>
          </cell>
          <cell r="V928" t="str">
            <v>Intercept</v>
          </cell>
          <cell r="W928" t="str">
            <v>CATI / In2Form</v>
          </cell>
          <cell r="X928" t="str">
            <v>DF</v>
          </cell>
          <cell r="AB928"/>
          <cell r="AD928">
            <v>1800</v>
          </cell>
          <cell r="AE928">
            <v>600</v>
          </cell>
          <cell r="AG928">
            <v>2400</v>
          </cell>
          <cell r="AI928">
            <v>2400</v>
          </cell>
          <cell r="AM928">
            <v>39314</v>
          </cell>
          <cell r="AO928">
            <v>39331</v>
          </cell>
          <cell r="AQ928">
            <v>374000</v>
          </cell>
        </row>
        <row r="929">
          <cell r="A929">
            <v>924</v>
          </cell>
          <cell r="D929" t="str">
            <v>C</v>
          </cell>
          <cell r="E929">
            <v>10904</v>
          </cell>
          <cell r="F929" t="str">
            <v>Prop</v>
          </cell>
          <cell r="G929">
            <v>7</v>
          </cell>
          <cell r="H929">
            <v>39197</v>
          </cell>
          <cell r="K929" t="str">
            <v>GRANDE</v>
          </cell>
          <cell r="L929" t="str">
            <v>0011</v>
          </cell>
          <cell r="M929" t="str">
            <v>GRUPO NACIONAL PROVINCIAL,S.A</v>
          </cell>
          <cell r="N929" t="str">
            <v>JESUS RAMOS</v>
          </cell>
          <cell r="Q929" t="str">
            <v>IP</v>
          </cell>
          <cell r="T929" t="str">
            <v>SER-BAN</v>
          </cell>
          <cell r="U929" t="str">
            <v>SATISFACCION</v>
          </cell>
          <cell r="V929" t="str">
            <v>Listado - Base de Datos</v>
          </cell>
          <cell r="W929" t="str">
            <v>CAWI / Web</v>
          </cell>
          <cell r="X929" t="str">
            <v>DF</v>
          </cell>
          <cell r="Y929">
            <v>1</v>
          </cell>
          <cell r="Z929">
            <v>15</v>
          </cell>
          <cell r="AB929">
            <v>7.25</v>
          </cell>
          <cell r="AC929">
            <v>1600</v>
          </cell>
          <cell r="AG929">
            <v>400000</v>
          </cell>
          <cell r="AH929">
            <v>400000</v>
          </cell>
          <cell r="AQ929">
            <v>408000</v>
          </cell>
        </row>
        <row r="930">
          <cell r="A930">
            <v>925</v>
          </cell>
          <cell r="D930" t="str">
            <v>F</v>
          </cell>
          <cell r="E930">
            <v>10905</v>
          </cell>
          <cell r="F930" t="str">
            <v>Prop</v>
          </cell>
          <cell r="G930">
            <v>1</v>
          </cell>
          <cell r="H930">
            <v>39198</v>
          </cell>
          <cell r="K930" t="str">
            <v>ENTREVISTAS</v>
          </cell>
          <cell r="L930" t="str">
            <v>0099</v>
          </cell>
          <cell r="M930" t="str">
            <v>Montenegro Comunicaciones</v>
          </cell>
          <cell r="N930" t="str">
            <v>GUADALUPE BRAVO</v>
          </cell>
          <cell r="Q930" t="str">
            <v>LB</v>
          </cell>
          <cell r="AB930"/>
        </row>
        <row r="931">
          <cell r="A931">
            <v>926</v>
          </cell>
          <cell r="D931" t="str">
            <v>F</v>
          </cell>
          <cell r="E931">
            <v>10906</v>
          </cell>
          <cell r="F931" t="str">
            <v>Proy</v>
          </cell>
          <cell r="G931">
            <v>6</v>
          </cell>
          <cell r="H931">
            <v>39198</v>
          </cell>
          <cell r="K931" t="str">
            <v>PREMIUM</v>
          </cell>
          <cell r="L931" t="str">
            <v>0012</v>
          </cell>
          <cell r="M931" t="str">
            <v xml:space="preserve"> PROCTER &amp; GAMBLE</v>
          </cell>
          <cell r="N931" t="str">
            <v xml:space="preserve">CARLA OLEA         </v>
          </cell>
          <cell r="O931" t="str">
            <v>MX075012</v>
          </cell>
          <cell r="Q931" t="str">
            <v>LB</v>
          </cell>
          <cell r="AB931"/>
          <cell r="AQ931">
            <v>79500</v>
          </cell>
        </row>
        <row r="932">
          <cell r="A932">
            <v>927</v>
          </cell>
          <cell r="D932" t="str">
            <v>F</v>
          </cell>
          <cell r="E932">
            <v>10907</v>
          </cell>
          <cell r="F932" t="str">
            <v>Prop</v>
          </cell>
          <cell r="G932">
            <v>1</v>
          </cell>
          <cell r="H932">
            <v>39198</v>
          </cell>
          <cell r="K932" t="str">
            <v>MALES</v>
          </cell>
          <cell r="L932" t="str">
            <v>0012</v>
          </cell>
          <cell r="M932" t="str">
            <v xml:space="preserve"> PROCTER &amp; GAMBLE</v>
          </cell>
          <cell r="N932" t="str">
            <v xml:space="preserve">CARLA OLEA         </v>
          </cell>
          <cell r="Q932" t="str">
            <v>LB</v>
          </cell>
          <cell r="AB932"/>
        </row>
        <row r="933">
          <cell r="A933">
            <v>928</v>
          </cell>
          <cell r="D933" t="str">
            <v>A</v>
          </cell>
          <cell r="E933">
            <v>10908</v>
          </cell>
          <cell r="F933" t="str">
            <v>Proy</v>
          </cell>
          <cell r="G933">
            <v>6</v>
          </cell>
          <cell r="H933">
            <v>39198</v>
          </cell>
          <cell r="I933">
            <v>39230</v>
          </cell>
          <cell r="J933">
            <v>39262</v>
          </cell>
          <cell r="K933" t="str">
            <v>CORTINAS BOLD</v>
          </cell>
          <cell r="L933" t="str">
            <v>0012</v>
          </cell>
          <cell r="M933" t="str">
            <v xml:space="preserve"> PROCTER &amp; GAMBLE</v>
          </cell>
          <cell r="N933" t="str">
            <v>ROSALINDA GOMEZ</v>
          </cell>
          <cell r="Q933" t="str">
            <v>PG</v>
          </cell>
          <cell r="S933" t="str">
            <v>AUDIPROM</v>
          </cell>
          <cell r="T933" t="str">
            <v>CON-HOG</v>
          </cell>
          <cell r="U933" t="str">
            <v>PAPEL DE  BAÑO</v>
          </cell>
          <cell r="W933" t="str">
            <v>Papel</v>
          </cell>
          <cell r="X933" t="str">
            <v>DF, MTY,GDL y FORANEAS</v>
          </cell>
          <cell r="AB933"/>
          <cell r="AG933">
            <v>468</v>
          </cell>
          <cell r="AH933">
            <v>396</v>
          </cell>
          <cell r="AI933">
            <v>72</v>
          </cell>
          <cell r="AM933">
            <v>39292</v>
          </cell>
          <cell r="AN933">
            <v>39292</v>
          </cell>
          <cell r="AO933">
            <v>39294</v>
          </cell>
          <cell r="AP933">
            <v>39294</v>
          </cell>
          <cell r="AQ933">
            <v>79731</v>
          </cell>
        </row>
        <row r="934">
          <cell r="A934">
            <v>929</v>
          </cell>
          <cell r="B934">
            <v>1</v>
          </cell>
          <cell r="C934" t="str">
            <v>ES</v>
          </cell>
          <cell r="D934" t="str">
            <v>D</v>
          </cell>
          <cell r="E934">
            <v>10909</v>
          </cell>
          <cell r="F934" t="str">
            <v>Proy</v>
          </cell>
          <cell r="G934">
            <v>6</v>
          </cell>
          <cell r="H934">
            <v>39198</v>
          </cell>
          <cell r="I934">
            <v>39224</v>
          </cell>
          <cell r="J934">
            <v>39240</v>
          </cell>
          <cell r="K934" t="str">
            <v>EQUITY CEPILLOS</v>
          </cell>
          <cell r="L934" t="str">
            <v>0090</v>
          </cell>
          <cell r="M934" t="str">
            <v>TNS SOFRES</v>
          </cell>
          <cell r="N934" t="str">
            <v>John Flesta</v>
          </cell>
          <cell r="O934" t="str">
            <v>MX075820</v>
          </cell>
          <cell r="P934" t="str">
            <v>Equity Scan Oral Care</v>
          </cell>
          <cell r="Q934" t="str">
            <v>IP</v>
          </cell>
          <cell r="R934" t="str">
            <v>GC</v>
          </cell>
          <cell r="S934" t="str">
            <v>EQUITY</v>
          </cell>
          <cell r="T934" t="str">
            <v>CON-ORA</v>
          </cell>
          <cell r="U934" t="str">
            <v>CEPILLO DIENTES</v>
          </cell>
          <cell r="V934" t="str">
            <v>Casa por Casa</v>
          </cell>
          <cell r="W934" t="str">
            <v>Papel</v>
          </cell>
          <cell r="X934" t="str">
            <v>DF,GDL y MTY</v>
          </cell>
          <cell r="Y934">
            <v>5</v>
          </cell>
          <cell r="Z934">
            <v>65</v>
          </cell>
          <cell r="AA934">
            <v>100</v>
          </cell>
          <cell r="AB934">
            <v>45.416666666666664</v>
          </cell>
          <cell r="AC934">
            <v>2.4500000000000002</v>
          </cell>
          <cell r="AD934">
            <v>550</v>
          </cell>
          <cell r="AG934">
            <v>550</v>
          </cell>
          <cell r="AH934">
            <v>550</v>
          </cell>
          <cell r="AM934">
            <v>39261</v>
          </cell>
          <cell r="AN934">
            <v>39261</v>
          </cell>
          <cell r="AO934">
            <v>39265</v>
          </cell>
          <cell r="AP934">
            <v>39265</v>
          </cell>
          <cell r="AR934">
            <v>17900</v>
          </cell>
          <cell r="AU934">
            <v>1</v>
          </cell>
        </row>
        <row r="935">
          <cell r="A935">
            <v>930</v>
          </cell>
          <cell r="D935" t="str">
            <v>A</v>
          </cell>
          <cell r="E935">
            <v>10910</v>
          </cell>
          <cell r="F935" t="str">
            <v>Prop</v>
          </cell>
          <cell r="H935">
            <v>39198</v>
          </cell>
          <cell r="J935">
            <v>39226</v>
          </cell>
          <cell r="K935" t="str">
            <v>AUTOBUS ALWAYS</v>
          </cell>
          <cell r="L935" t="str">
            <v>0012</v>
          </cell>
          <cell r="M935" t="str">
            <v xml:space="preserve"> PROCTER &amp; GAMBLE</v>
          </cell>
          <cell r="N935" t="str">
            <v>Marimar Gomez</v>
          </cell>
          <cell r="Q935" t="str">
            <v>PG</v>
          </cell>
          <cell r="S935" t="str">
            <v>AUDIPROM</v>
          </cell>
          <cell r="T935" t="str">
            <v>CON-CUI</v>
          </cell>
          <cell r="U935" t="str">
            <v>TOALLAS SANITARIAS</v>
          </cell>
          <cell r="W935" t="str">
            <v>Papel</v>
          </cell>
          <cell r="X935" t="str">
            <v>DF, VER</v>
          </cell>
          <cell r="AB935"/>
          <cell r="AG935">
            <v>40</v>
          </cell>
          <cell r="AH935">
            <v>32</v>
          </cell>
          <cell r="AI935">
            <v>8</v>
          </cell>
          <cell r="AM935">
            <v>39256</v>
          </cell>
          <cell r="AO935">
            <v>39259</v>
          </cell>
          <cell r="AQ935">
            <v>17116</v>
          </cell>
        </row>
        <row r="936">
          <cell r="A936">
            <v>931</v>
          </cell>
          <cell r="D936" t="str">
            <v>A</v>
          </cell>
          <cell r="E936">
            <v>10911</v>
          </cell>
          <cell r="F936" t="str">
            <v>Proy</v>
          </cell>
          <cell r="G936">
            <v>6</v>
          </cell>
          <cell r="H936">
            <v>39198</v>
          </cell>
          <cell r="I936">
            <v>39217</v>
          </cell>
          <cell r="J936">
            <v>39222</v>
          </cell>
          <cell r="K936" t="str">
            <v>PILOTO FEMPRO</v>
          </cell>
          <cell r="L936" t="str">
            <v>0012</v>
          </cell>
          <cell r="M936" t="str">
            <v xml:space="preserve"> PROCTER &amp; GAMBLE</v>
          </cell>
          <cell r="N936" t="str">
            <v>LUZ MARIA SUAREZ</v>
          </cell>
          <cell r="Q936" t="str">
            <v>PG</v>
          </cell>
          <cell r="S936" t="str">
            <v>AUDIPROM</v>
          </cell>
          <cell r="T936" t="str">
            <v>CON-FEM</v>
          </cell>
          <cell r="U936" t="str">
            <v>TOALLAS SANITARIAS</v>
          </cell>
          <cell r="W936" t="str">
            <v>Papel</v>
          </cell>
          <cell r="X936" t="str">
            <v>LEON</v>
          </cell>
          <cell r="AB936"/>
          <cell r="AG936">
            <v>16</v>
          </cell>
          <cell r="AI936">
            <v>16</v>
          </cell>
          <cell r="AM936">
            <v>39221</v>
          </cell>
          <cell r="AN936">
            <v>39221</v>
          </cell>
          <cell r="AO936">
            <v>39224</v>
          </cell>
          <cell r="AP936">
            <v>39224</v>
          </cell>
          <cell r="AQ936">
            <v>6672</v>
          </cell>
        </row>
        <row r="937">
          <cell r="A937">
            <v>932</v>
          </cell>
          <cell r="D937" t="str">
            <v>A</v>
          </cell>
          <cell r="E937">
            <v>10912</v>
          </cell>
          <cell r="F937" t="str">
            <v>Proy</v>
          </cell>
          <cell r="G937">
            <v>6</v>
          </cell>
          <cell r="H937">
            <v>39199</v>
          </cell>
          <cell r="I937">
            <v>39228</v>
          </cell>
          <cell r="J937">
            <v>39263</v>
          </cell>
          <cell r="K937" t="str">
            <v>SAMPLEO PANTENE EN CAJAS</v>
          </cell>
          <cell r="L937" t="str">
            <v>0012</v>
          </cell>
          <cell r="M937" t="str">
            <v xml:space="preserve"> PROCTER &amp; GAMBLE</v>
          </cell>
          <cell r="N937" t="str">
            <v>LUZ MARIA SUAREZ</v>
          </cell>
          <cell r="Q937" t="str">
            <v>PG</v>
          </cell>
          <cell r="S937" t="str">
            <v>AUDIPROM</v>
          </cell>
          <cell r="T937" t="str">
            <v>CON-CUI</v>
          </cell>
          <cell r="U937" t="str">
            <v>SHAMPOO</v>
          </cell>
          <cell r="W937" t="str">
            <v>Papel</v>
          </cell>
          <cell r="X937" t="str">
            <v>DF, MTY,GDL y FORANEAS</v>
          </cell>
          <cell r="AB937"/>
          <cell r="AG937">
            <v>96</v>
          </cell>
          <cell r="AH937">
            <v>78</v>
          </cell>
          <cell r="AI937">
            <v>18</v>
          </cell>
          <cell r="AM937">
            <v>39257</v>
          </cell>
          <cell r="AN937">
            <v>39257</v>
          </cell>
          <cell r="AO937">
            <v>39259</v>
          </cell>
          <cell r="AP937">
            <v>39259</v>
          </cell>
          <cell r="AQ937">
            <v>68070</v>
          </cell>
        </row>
        <row r="938">
          <cell r="A938">
            <v>933</v>
          </cell>
          <cell r="B938">
            <v>1</v>
          </cell>
          <cell r="C938" t="str">
            <v>ES</v>
          </cell>
          <cell r="D938" t="str">
            <v>D</v>
          </cell>
          <cell r="E938">
            <v>10913</v>
          </cell>
          <cell r="F938" t="str">
            <v>Proy</v>
          </cell>
          <cell r="G938">
            <v>6</v>
          </cell>
          <cell r="H938">
            <v>39199</v>
          </cell>
          <cell r="I938">
            <v>39224</v>
          </cell>
          <cell r="J938">
            <v>39241</v>
          </cell>
          <cell r="K938" t="str">
            <v>EQUITY CEPILLOS BRAZIL</v>
          </cell>
          <cell r="L938" t="str">
            <v>0090</v>
          </cell>
          <cell r="M938" t="str">
            <v>TNS SOFRES</v>
          </cell>
          <cell r="N938" t="str">
            <v>John Flesta</v>
          </cell>
          <cell r="O938" t="str">
            <v>BR075819</v>
          </cell>
          <cell r="P938" t="str">
            <v>Equity Scan Oral Care</v>
          </cell>
          <cell r="Q938" t="str">
            <v>IP</v>
          </cell>
          <cell r="R938" t="str">
            <v>GC</v>
          </cell>
          <cell r="S938" t="str">
            <v>EQUITY</v>
          </cell>
          <cell r="T938" t="str">
            <v>CON-ORA</v>
          </cell>
          <cell r="U938" t="str">
            <v>CEPILLO DIENTES</v>
          </cell>
          <cell r="V938" t="str">
            <v>Casa por Casa</v>
          </cell>
          <cell r="W938" t="str">
            <v>Papel</v>
          </cell>
          <cell r="X938" t="str">
            <v>BRAZIL</v>
          </cell>
          <cell r="Y938">
            <v>5</v>
          </cell>
          <cell r="Z938">
            <v>65</v>
          </cell>
          <cell r="AA938">
            <v>100</v>
          </cell>
          <cell r="AB938">
            <v>45.416666666666664</v>
          </cell>
          <cell r="AD938">
            <v>550</v>
          </cell>
          <cell r="AG938">
            <v>550</v>
          </cell>
          <cell r="AK938">
            <v>550</v>
          </cell>
          <cell r="AM938">
            <v>39256</v>
          </cell>
          <cell r="AN938">
            <v>39256</v>
          </cell>
          <cell r="AO938">
            <v>39261</v>
          </cell>
          <cell r="AP938">
            <v>39261</v>
          </cell>
          <cell r="AR938">
            <v>26500</v>
          </cell>
          <cell r="AU938">
            <v>1</v>
          </cell>
        </row>
        <row r="939">
          <cell r="A939">
            <v>934</v>
          </cell>
          <cell r="E939">
            <v>10914</v>
          </cell>
          <cell r="F939" t="str">
            <v>Proy</v>
          </cell>
          <cell r="G939">
            <v>6</v>
          </cell>
          <cell r="H939">
            <v>39199</v>
          </cell>
          <cell r="I939">
            <v>39230</v>
          </cell>
          <cell r="J939">
            <v>39231</v>
          </cell>
          <cell r="K939" t="str">
            <v>BD IN-STORE PROGRAMING</v>
          </cell>
          <cell r="L939" t="str">
            <v>0012</v>
          </cell>
          <cell r="M939" t="str">
            <v xml:space="preserve"> PROCTER &amp; GAMBLE</v>
          </cell>
          <cell r="N939" t="str">
            <v>RUBEN LEO</v>
          </cell>
          <cell r="O939" t="str">
            <v>MX075035</v>
          </cell>
          <cell r="P939" t="str">
            <v>PROGRAM FOR IN-STORE DATABASE</v>
          </cell>
          <cell r="Q939" t="str">
            <v>AA</v>
          </cell>
          <cell r="AB939"/>
          <cell r="AM939">
            <v>39251</v>
          </cell>
          <cell r="AN939">
            <v>39251</v>
          </cell>
          <cell r="AO939">
            <v>39258</v>
          </cell>
          <cell r="AP939">
            <v>39258</v>
          </cell>
          <cell r="AQ939">
            <v>126500</v>
          </cell>
        </row>
        <row r="940">
          <cell r="A940">
            <v>935</v>
          </cell>
          <cell r="B940">
            <v>1</v>
          </cell>
          <cell r="D940" t="str">
            <v>D</v>
          </cell>
          <cell r="E940">
            <v>10915</v>
          </cell>
          <cell r="F940" t="str">
            <v>Prop</v>
          </cell>
          <cell r="G940">
            <v>2</v>
          </cell>
          <cell r="H940">
            <v>39202</v>
          </cell>
          <cell r="I940">
            <v>39232</v>
          </cell>
          <cell r="K940" t="str">
            <v>CONCEPTO CHE</v>
          </cell>
          <cell r="L940" t="str">
            <v>0035</v>
          </cell>
          <cell r="M940" t="str">
            <v>TNS NFO</v>
          </cell>
          <cell r="N940" t="str">
            <v>Jeff Cummins</v>
          </cell>
          <cell r="Q940" t="str">
            <v>LM</v>
          </cell>
          <cell r="S940" t="str">
            <v>CONCEPT</v>
          </cell>
          <cell r="T940" t="str">
            <v>CON-ORA</v>
          </cell>
          <cell r="AB940"/>
        </row>
        <row r="941">
          <cell r="A941">
            <v>936</v>
          </cell>
          <cell r="D941" t="str">
            <v>D</v>
          </cell>
          <cell r="E941">
            <v>10916</v>
          </cell>
          <cell r="F941" t="str">
            <v>Proy</v>
          </cell>
          <cell r="G941">
            <v>1</v>
          </cell>
          <cell r="H941">
            <v>39202</v>
          </cell>
          <cell r="K941" t="str">
            <v>H&amp;P ORAL CARE MEXICO</v>
          </cell>
          <cell r="L941" t="str">
            <v>0035</v>
          </cell>
          <cell r="M941" t="str">
            <v>TNS NFO</v>
          </cell>
          <cell r="N941" t="str">
            <v>Jeff Cummins</v>
          </cell>
          <cell r="O941" t="str">
            <v>TBD</v>
          </cell>
          <cell r="P941" t="str">
            <v>H&amp;P ORAL</v>
          </cell>
          <cell r="Q941" t="str">
            <v>LM</v>
          </cell>
          <cell r="R941" t="str">
            <v>AV</v>
          </cell>
          <cell r="S941" t="str">
            <v>U&amp;A</v>
          </cell>
          <cell r="T941" t="str">
            <v>CON-ORA</v>
          </cell>
          <cell r="U941" t="str">
            <v>ORAL CARE</v>
          </cell>
          <cell r="V941" t="str">
            <v>Casa por Casa</v>
          </cell>
          <cell r="W941" t="str">
            <v>Papel</v>
          </cell>
          <cell r="X941" t="str">
            <v>NACIONAL</v>
          </cell>
          <cell r="AB941"/>
          <cell r="AD941">
            <v>1000</v>
          </cell>
          <cell r="AG941">
            <v>1000</v>
          </cell>
          <cell r="AH941">
            <v>1000</v>
          </cell>
          <cell r="AR941">
            <v>81950</v>
          </cell>
          <cell r="AT941">
            <v>6500</v>
          </cell>
          <cell r="AU941">
            <v>0.5</v>
          </cell>
        </row>
        <row r="942">
          <cell r="A942">
            <v>937</v>
          </cell>
          <cell r="D942" t="str">
            <v>F</v>
          </cell>
          <cell r="E942">
            <v>10917</v>
          </cell>
          <cell r="F942" t="str">
            <v>Proy</v>
          </cell>
          <cell r="G942">
            <v>6</v>
          </cell>
          <cell r="H942">
            <v>39202</v>
          </cell>
          <cell r="I942">
            <v>39210</v>
          </cell>
          <cell r="J942">
            <v>39216</v>
          </cell>
          <cell r="K942" t="str">
            <v>FGI's FOR CLAIMS NATURELLA ULTRA</v>
          </cell>
          <cell r="L942" t="str">
            <v>0012</v>
          </cell>
          <cell r="M942" t="str">
            <v xml:space="preserve"> PROCTER &amp; GAMBLE</v>
          </cell>
          <cell r="N942" t="str">
            <v>RUBEN LEO</v>
          </cell>
          <cell r="O942" t="str">
            <v>MX074895</v>
          </cell>
          <cell r="P942" t="str">
            <v>Naturella Ultra Focus Groups for In-Store Claims</v>
          </cell>
          <cell r="Q942" t="str">
            <v>AA</v>
          </cell>
          <cell r="S942" t="str">
            <v>MST</v>
          </cell>
          <cell r="T942" t="str">
            <v>CON-FEM</v>
          </cell>
          <cell r="U942" t="str">
            <v>TOALLAS SANITARIAS</v>
          </cell>
          <cell r="V942" t="str">
            <v>Pre -Reclutamiento</v>
          </cell>
          <cell r="W942" t="str">
            <v>Focus groups</v>
          </cell>
          <cell r="X942" t="str">
            <v>DF</v>
          </cell>
          <cell r="AB942"/>
          <cell r="AD942">
            <v>2</v>
          </cell>
          <cell r="AG942">
            <v>2</v>
          </cell>
          <cell r="AH942">
            <v>2</v>
          </cell>
          <cell r="AL942">
            <v>2</v>
          </cell>
          <cell r="AM942">
            <v>39216</v>
          </cell>
          <cell r="AN942">
            <v>39216</v>
          </cell>
          <cell r="AO942">
            <v>39218</v>
          </cell>
          <cell r="AP942">
            <v>39218</v>
          </cell>
          <cell r="AQ942">
            <v>36750</v>
          </cell>
        </row>
        <row r="943">
          <cell r="A943">
            <v>938</v>
          </cell>
          <cell r="D943" t="str">
            <v>C</v>
          </cell>
          <cell r="E943">
            <v>10918</v>
          </cell>
          <cell r="F943" t="str">
            <v>Proy</v>
          </cell>
          <cell r="G943">
            <v>6</v>
          </cell>
          <cell r="H943">
            <v>39202</v>
          </cell>
          <cell r="I943">
            <v>39218</v>
          </cell>
          <cell r="J943">
            <v>39223</v>
          </cell>
          <cell r="K943" t="str">
            <v>MSL NATURELA ULTRA</v>
          </cell>
          <cell r="L943" t="str">
            <v>0012</v>
          </cell>
          <cell r="M943" t="str">
            <v xml:space="preserve"> PROCTER &amp; GAMBLE</v>
          </cell>
          <cell r="N943" t="str">
            <v>RUBEN LEO</v>
          </cell>
          <cell r="O943" t="str">
            <v>MX074897</v>
          </cell>
          <cell r="P943" t="str">
            <v>Naturella Ultra MSL for In-Store Claims</v>
          </cell>
          <cell r="Q943" t="str">
            <v>AA</v>
          </cell>
          <cell r="S943" t="str">
            <v>MST</v>
          </cell>
          <cell r="T943" t="str">
            <v>CON-FEM</v>
          </cell>
          <cell r="U943" t="str">
            <v>TOALLAS SANITARIAS</v>
          </cell>
          <cell r="V943" t="str">
            <v>Intercept</v>
          </cell>
          <cell r="W943" t="str">
            <v>CAWI / Web</v>
          </cell>
          <cell r="X943" t="str">
            <v>DF</v>
          </cell>
          <cell r="AB943"/>
          <cell r="AD943">
            <v>200</v>
          </cell>
          <cell r="AG943">
            <v>200</v>
          </cell>
          <cell r="AH943">
            <v>200</v>
          </cell>
          <cell r="AM943">
            <v>39228</v>
          </cell>
          <cell r="AN943">
            <v>39228</v>
          </cell>
          <cell r="AO943">
            <v>39239</v>
          </cell>
          <cell r="AP943">
            <v>39239</v>
          </cell>
          <cell r="AQ943">
            <v>81910</v>
          </cell>
        </row>
        <row r="944">
          <cell r="A944">
            <v>939</v>
          </cell>
          <cell r="D944" t="str">
            <v>C</v>
          </cell>
          <cell r="E944">
            <v>10919</v>
          </cell>
          <cell r="F944" t="str">
            <v>Prop</v>
          </cell>
          <cell r="G944">
            <v>7</v>
          </cell>
          <cell r="H944">
            <v>39202</v>
          </cell>
          <cell r="K944" t="str">
            <v>MSL SWAN</v>
          </cell>
          <cell r="L944" t="str">
            <v>0012</v>
          </cell>
          <cell r="M944" t="str">
            <v xml:space="preserve"> PROCTER &amp; GAMBLE</v>
          </cell>
          <cell r="N944" t="str">
            <v>RUBEN LEO</v>
          </cell>
          <cell r="Q944" t="str">
            <v>AA</v>
          </cell>
          <cell r="S944" t="str">
            <v>MST</v>
          </cell>
          <cell r="U944" t="str">
            <v>SHAMPOO</v>
          </cell>
          <cell r="AB944"/>
        </row>
        <row r="945">
          <cell r="A945">
            <v>940</v>
          </cell>
          <cell r="D945" t="str">
            <v>A</v>
          </cell>
          <cell r="E945">
            <v>10920</v>
          </cell>
          <cell r="F945" t="str">
            <v>Proy</v>
          </cell>
          <cell r="G945">
            <v>6</v>
          </cell>
          <cell r="H945">
            <v>39202</v>
          </cell>
          <cell r="I945">
            <v>39209</v>
          </cell>
          <cell r="J945">
            <v>39263</v>
          </cell>
          <cell r="K945" t="str">
            <v>MINITEMPORADA DURACELL (ADICIONAL)</v>
          </cell>
          <cell r="L945" t="str">
            <v>0012</v>
          </cell>
          <cell r="M945" t="str">
            <v xml:space="preserve"> PROCTER &amp; GAMBLE</v>
          </cell>
          <cell r="N945" t="str">
            <v>FABIOLA CUESTA</v>
          </cell>
          <cell r="Q945" t="str">
            <v>PG</v>
          </cell>
          <cell r="S945" t="str">
            <v>AUDIPROM</v>
          </cell>
          <cell r="T945" t="str">
            <v>CON-OTR</v>
          </cell>
          <cell r="U945" t="str">
            <v>PILAS</v>
          </cell>
          <cell r="W945" t="str">
            <v>Papel</v>
          </cell>
          <cell r="X945" t="str">
            <v>DF,MTY,GDL, PUEBLA</v>
          </cell>
          <cell r="AB945"/>
          <cell r="AG945">
            <v>200</v>
          </cell>
          <cell r="AM945">
            <v>39258</v>
          </cell>
          <cell r="AN945">
            <v>39258</v>
          </cell>
          <cell r="AO945">
            <v>39260</v>
          </cell>
          <cell r="AP945">
            <v>39260</v>
          </cell>
          <cell r="AQ945">
            <v>51920</v>
          </cell>
        </row>
        <row r="946">
          <cell r="A946">
            <v>941</v>
          </cell>
          <cell r="D946" t="str">
            <v>I</v>
          </cell>
          <cell r="E946">
            <v>10921</v>
          </cell>
          <cell r="F946" t="str">
            <v>Proy</v>
          </cell>
          <cell r="G946">
            <v>6</v>
          </cell>
          <cell r="H946">
            <v>39202</v>
          </cell>
          <cell r="I946">
            <v>39204</v>
          </cell>
          <cell r="J946">
            <v>39205</v>
          </cell>
          <cell r="K946" t="str">
            <v>IHV Laundry  DF</v>
          </cell>
          <cell r="L946" t="str">
            <v>0012</v>
          </cell>
          <cell r="M946" t="str">
            <v xml:space="preserve"> PROCTER &amp; GAMBLE</v>
          </cell>
          <cell r="N946" t="str">
            <v>Chrystian Ramírez Dávi</v>
          </cell>
          <cell r="O946" t="str">
            <v>MX074846</v>
          </cell>
          <cell r="P946" t="str">
            <v xml:space="preserve">IHV's for Pascal Houdayer and Maurizio Marchesini visit </v>
          </cell>
          <cell r="Q946" t="str">
            <v>AA</v>
          </cell>
          <cell r="T946" t="str">
            <v>CON-CRO</v>
          </cell>
          <cell r="U946" t="str">
            <v>DETERGENTE</v>
          </cell>
          <cell r="V946" t="str">
            <v>Pre -Reclutamiento</v>
          </cell>
          <cell r="W946" t="str">
            <v>In home visits</v>
          </cell>
          <cell r="X946" t="str">
            <v>DF</v>
          </cell>
          <cell r="AB946"/>
          <cell r="AD946">
            <v>3</v>
          </cell>
          <cell r="AG946">
            <v>3</v>
          </cell>
          <cell r="AH946">
            <v>3</v>
          </cell>
          <cell r="AL946">
            <v>3</v>
          </cell>
          <cell r="AM946">
            <v>39205</v>
          </cell>
          <cell r="AN946">
            <v>39205</v>
          </cell>
          <cell r="AO946">
            <v>39205</v>
          </cell>
          <cell r="AP946">
            <v>39205</v>
          </cell>
          <cell r="AQ946">
            <v>12843</v>
          </cell>
        </row>
        <row r="947">
          <cell r="A947">
            <v>942</v>
          </cell>
          <cell r="D947" t="str">
            <v>E</v>
          </cell>
          <cell r="E947">
            <v>10922</v>
          </cell>
          <cell r="F947" t="str">
            <v>Proy</v>
          </cell>
          <cell r="G947">
            <v>6</v>
          </cell>
          <cell r="H947">
            <v>39202</v>
          </cell>
          <cell r="I947">
            <v>39204</v>
          </cell>
          <cell r="J947">
            <v>39209</v>
          </cell>
          <cell r="K947" t="str">
            <v>MAGIC SESSIONS HE</v>
          </cell>
          <cell r="L947" t="str">
            <v>0012</v>
          </cell>
          <cell r="M947" t="str">
            <v xml:space="preserve"> PROCTER &amp; GAMBLE</v>
          </cell>
          <cell r="N947" t="str">
            <v>MAITE HERTZ</v>
          </cell>
          <cell r="O947" t="str">
            <v>MX075021</v>
          </cell>
          <cell r="P947" t="str">
            <v>Herbal Essences Commercial Innovation / 1 on 1s @ Facility</v>
          </cell>
          <cell r="Q947" t="str">
            <v>LE</v>
          </cell>
          <cell r="R947" t="str">
            <v>LP</v>
          </cell>
          <cell r="T947" t="str">
            <v>CON-CUI</v>
          </cell>
          <cell r="U947" t="str">
            <v>SHAMPOO</v>
          </cell>
          <cell r="V947" t="str">
            <v>Pre -Reclutamiento</v>
          </cell>
          <cell r="W947" t="str">
            <v>Entrevistas en profundidad</v>
          </cell>
          <cell r="X947" t="str">
            <v>DF</v>
          </cell>
          <cell r="AB947"/>
          <cell r="AC947" t="str">
            <v>N/A</v>
          </cell>
          <cell r="AD947">
            <v>5</v>
          </cell>
          <cell r="AG947">
            <v>5</v>
          </cell>
          <cell r="AH947">
            <v>5</v>
          </cell>
          <cell r="AL947">
            <v>5</v>
          </cell>
          <cell r="AM947">
            <v>39209</v>
          </cell>
          <cell r="AN947">
            <v>39209</v>
          </cell>
          <cell r="AO947">
            <v>39209</v>
          </cell>
          <cell r="AP947">
            <v>39209</v>
          </cell>
          <cell r="AQ947">
            <v>19500</v>
          </cell>
          <cell r="AU947">
            <v>1</v>
          </cell>
        </row>
        <row r="948">
          <cell r="A948">
            <v>943</v>
          </cell>
          <cell r="D948" t="str">
            <v>D</v>
          </cell>
          <cell r="E948">
            <v>10923</v>
          </cell>
          <cell r="F948" t="str">
            <v>Prop</v>
          </cell>
          <cell r="G948">
            <v>7</v>
          </cell>
          <cell r="H948">
            <v>39204</v>
          </cell>
          <cell r="K948" t="str">
            <v>FINANCIEROS ONLINE</v>
          </cell>
          <cell r="L948" t="str">
            <v>0169</v>
          </cell>
          <cell r="M948" t="str">
            <v>Melnik/Burke</v>
          </cell>
          <cell r="N948" t="str">
            <v>Sergio Maira</v>
          </cell>
          <cell r="Q948" t="str">
            <v>EVAL</v>
          </cell>
          <cell r="T948" t="str">
            <v>SER-BAN</v>
          </cell>
          <cell r="U948" t="str">
            <v>SERVICIOS FINANCIEROS</v>
          </cell>
          <cell r="V948" t="str">
            <v>Intercept</v>
          </cell>
          <cell r="W948" t="str">
            <v>CAWI / Web</v>
          </cell>
          <cell r="X948" t="str">
            <v>MGM</v>
          </cell>
          <cell r="AB948"/>
        </row>
        <row r="949">
          <cell r="A949">
            <v>944</v>
          </cell>
          <cell r="D949" t="str">
            <v>C</v>
          </cell>
          <cell r="E949">
            <v>10924</v>
          </cell>
          <cell r="F949" t="str">
            <v>Prop</v>
          </cell>
          <cell r="G949">
            <v>1</v>
          </cell>
          <cell r="H949">
            <v>39205</v>
          </cell>
          <cell r="K949" t="str">
            <v>BENAVIDES</v>
          </cell>
          <cell r="L949" t="str">
            <v>0130</v>
          </cell>
          <cell r="M949" t="str">
            <v>L'Oréal</v>
          </cell>
          <cell r="N949" t="str">
            <v>MAITE MONEO</v>
          </cell>
          <cell r="Q949" t="str">
            <v>MIP</v>
          </cell>
          <cell r="S949" t="str">
            <v>MYSTERY SHOPPER</v>
          </cell>
          <cell r="T949" t="str">
            <v>CON-CUI</v>
          </cell>
          <cell r="U949" t="str">
            <v>COLORACIÓN Y CREMAS PARA ROSTRO</v>
          </cell>
          <cell r="V949" t="str">
            <v>Intercept</v>
          </cell>
          <cell r="W949" t="str">
            <v>Papel</v>
          </cell>
          <cell r="X949" t="str">
            <v>MONTERREY</v>
          </cell>
          <cell r="Y949">
            <v>5</v>
          </cell>
          <cell r="Z949">
            <v>20</v>
          </cell>
          <cell r="AA949">
            <v>10</v>
          </cell>
          <cell r="AB949">
            <v>14.666666666666666</v>
          </cell>
          <cell r="AC949">
            <v>10.5</v>
          </cell>
          <cell r="AD949">
            <v>300</v>
          </cell>
          <cell r="AG949">
            <v>300</v>
          </cell>
          <cell r="AH949">
            <v>300</v>
          </cell>
          <cell r="AL949">
            <v>300</v>
          </cell>
          <cell r="AQ949">
            <v>50200</v>
          </cell>
          <cell r="AW949" t="str">
            <v>no</v>
          </cell>
          <cell r="AY949" t="str">
            <v>no</v>
          </cell>
        </row>
        <row r="950">
          <cell r="A950">
            <v>945</v>
          </cell>
          <cell r="D950" t="str">
            <v>A</v>
          </cell>
          <cell r="E950">
            <v>10925</v>
          </cell>
          <cell r="F950" t="str">
            <v>Proy</v>
          </cell>
          <cell r="G950">
            <v>6</v>
          </cell>
          <cell r="H950">
            <v>39205</v>
          </cell>
          <cell r="I950">
            <v>39214</v>
          </cell>
          <cell r="J950">
            <v>39217</v>
          </cell>
          <cell r="K950" t="str">
            <v>LAVANA (OSOS Y BAÑOS)</v>
          </cell>
          <cell r="L950" t="str">
            <v>0012</v>
          </cell>
          <cell r="M950" t="str">
            <v xml:space="preserve"> PROCTER &amp; GAMBLE</v>
          </cell>
          <cell r="N950" t="str">
            <v>PAOLA MAINERO</v>
          </cell>
          <cell r="Q950" t="str">
            <v>PG</v>
          </cell>
          <cell r="S950" t="str">
            <v>AUDIPROM</v>
          </cell>
          <cell r="T950" t="str">
            <v>CON-SAN</v>
          </cell>
          <cell r="U950" t="str">
            <v>PAPEL HIGIENICO</v>
          </cell>
          <cell r="W950" t="str">
            <v>Papel</v>
          </cell>
          <cell r="X950" t="str">
            <v>DF</v>
          </cell>
          <cell r="AB950"/>
          <cell r="AG950">
            <v>260</v>
          </cell>
          <cell r="AH950">
            <v>260</v>
          </cell>
          <cell r="AM950">
            <v>39306</v>
          </cell>
          <cell r="AN950">
            <v>39306</v>
          </cell>
          <cell r="AO950">
            <v>39308</v>
          </cell>
          <cell r="AP950">
            <v>39308</v>
          </cell>
          <cell r="AQ950">
            <v>57694</v>
          </cell>
        </row>
        <row r="951">
          <cell r="A951">
            <v>946</v>
          </cell>
          <cell r="D951" t="str">
            <v>A</v>
          </cell>
          <cell r="E951">
            <v>10926</v>
          </cell>
          <cell r="F951" t="str">
            <v>Prop</v>
          </cell>
          <cell r="H951">
            <v>39099</v>
          </cell>
          <cell r="K951" t="str">
            <v>SAMPLEO PANTENE EN CAJAS</v>
          </cell>
          <cell r="L951" t="str">
            <v>0012</v>
          </cell>
          <cell r="M951" t="str">
            <v xml:space="preserve"> PROCTER &amp; GAMBLE</v>
          </cell>
          <cell r="N951" t="str">
            <v>LUZ MARIA SUAREZ</v>
          </cell>
          <cell r="Q951" t="str">
            <v>PG</v>
          </cell>
          <cell r="S951" t="str">
            <v>AUDIPROM</v>
          </cell>
          <cell r="T951" t="str">
            <v>CON-CUI</v>
          </cell>
          <cell r="U951" t="str">
            <v>SHAMPOO</v>
          </cell>
          <cell r="W951" t="str">
            <v>Papel</v>
          </cell>
          <cell r="X951" t="str">
            <v>DF,MTY.GDL,QUER</v>
          </cell>
          <cell r="AB951"/>
          <cell r="AG951">
            <v>200</v>
          </cell>
          <cell r="AH951">
            <v>180</v>
          </cell>
          <cell r="AI951">
            <v>20</v>
          </cell>
          <cell r="AM951">
            <v>39278</v>
          </cell>
          <cell r="AO951">
            <v>39280</v>
          </cell>
          <cell r="AQ951">
            <v>68070</v>
          </cell>
        </row>
        <row r="952">
          <cell r="A952">
            <v>947</v>
          </cell>
          <cell r="D952" t="str">
            <v>F</v>
          </cell>
          <cell r="E952">
            <v>10927</v>
          </cell>
          <cell r="F952" t="str">
            <v>Proy</v>
          </cell>
          <cell r="G952">
            <v>6</v>
          </cell>
          <cell r="H952">
            <v>39195</v>
          </cell>
          <cell r="I952">
            <v>39195</v>
          </cell>
          <cell r="J952">
            <v>39239</v>
          </cell>
          <cell r="K952" t="str">
            <v>SOL</v>
          </cell>
          <cell r="L952" t="str">
            <v>0022</v>
          </cell>
          <cell r="M952" t="str">
            <v>ALBERTO CULVER</v>
          </cell>
          <cell r="N952" t="str">
            <v>SANDY CARLSON</v>
          </cell>
          <cell r="O952" t="str">
            <v>NA</v>
          </cell>
          <cell r="P952" t="str">
            <v>NA</v>
          </cell>
          <cell r="Q952" t="str">
            <v>LC</v>
          </cell>
          <cell r="R952" t="str">
            <v>NA</v>
          </cell>
          <cell r="S952" t="str">
            <v>CONCEPT</v>
          </cell>
          <cell r="T952" t="str">
            <v>CON-CUI</v>
          </cell>
          <cell r="U952" t="str">
            <v>CREMA</v>
          </cell>
          <cell r="V952" t="str">
            <v>Pre -Reclutamiento</v>
          </cell>
          <cell r="W952" t="str">
            <v>Focus groups</v>
          </cell>
          <cell r="X952" t="str">
            <v>DF</v>
          </cell>
          <cell r="AB952"/>
          <cell r="AD952">
            <v>2</v>
          </cell>
          <cell r="AG952">
            <v>2</v>
          </cell>
          <cell r="AH952">
            <v>2</v>
          </cell>
          <cell r="AL952">
            <v>2</v>
          </cell>
          <cell r="AM952">
            <v>39239</v>
          </cell>
          <cell r="AN952">
            <v>39239</v>
          </cell>
          <cell r="AO952">
            <v>39246</v>
          </cell>
          <cell r="AP952">
            <v>39246</v>
          </cell>
          <cell r="AQ952">
            <v>6500</v>
          </cell>
          <cell r="AU952">
            <v>1</v>
          </cell>
        </row>
        <row r="953">
          <cell r="A953">
            <v>948</v>
          </cell>
          <cell r="B953">
            <v>1</v>
          </cell>
          <cell r="D953" t="str">
            <v>D</v>
          </cell>
          <cell r="E953">
            <v>10928</v>
          </cell>
          <cell r="F953" t="str">
            <v>Proy</v>
          </cell>
          <cell r="G953">
            <v>6</v>
          </cell>
          <cell r="H953">
            <v>39209</v>
          </cell>
          <cell r="I953">
            <v>39247</v>
          </cell>
          <cell r="J953">
            <v>39286</v>
          </cell>
          <cell r="K953" t="str">
            <v>META GLOBAL</v>
          </cell>
          <cell r="L953" t="str">
            <v>0035</v>
          </cell>
          <cell r="M953" t="str">
            <v>TNS NFO</v>
          </cell>
          <cell r="N953" t="str">
            <v>Dewayne Ray</v>
          </cell>
          <cell r="O953" t="str">
            <v>TBD</v>
          </cell>
          <cell r="P953" t="str">
            <v>METAMUCIL GLOBAL CT</v>
          </cell>
          <cell r="Q953" t="str">
            <v>LM</v>
          </cell>
          <cell r="R953" t="str">
            <v>NA</v>
          </cell>
          <cell r="S953" t="str">
            <v>CONCEPT</v>
          </cell>
          <cell r="T953" t="str">
            <v>CON-MED</v>
          </cell>
          <cell r="U953" t="str">
            <v>LAXANTE</v>
          </cell>
          <cell r="V953" t="str">
            <v>Casa por Casa</v>
          </cell>
          <cell r="W953" t="str">
            <v>Papel</v>
          </cell>
          <cell r="X953" t="str">
            <v>BRAZIL</v>
          </cell>
          <cell r="AB953"/>
          <cell r="AD953">
            <v>360</v>
          </cell>
          <cell r="AG953">
            <v>360</v>
          </cell>
          <cell r="AH953">
            <v>360</v>
          </cell>
          <cell r="AK953">
            <v>360</v>
          </cell>
          <cell r="AM953">
            <v>39293</v>
          </cell>
          <cell r="AO953">
            <v>39304</v>
          </cell>
          <cell r="AR953">
            <v>22790</v>
          </cell>
          <cell r="AS953">
            <v>18290</v>
          </cell>
          <cell r="AT953">
            <v>4500</v>
          </cell>
        </row>
        <row r="954">
          <cell r="A954">
            <v>949</v>
          </cell>
          <cell r="B954">
            <v>1</v>
          </cell>
          <cell r="D954" t="str">
            <v>D</v>
          </cell>
          <cell r="E954">
            <v>10929</v>
          </cell>
          <cell r="F954" t="str">
            <v>Proy</v>
          </cell>
          <cell r="G954">
            <v>1</v>
          </cell>
          <cell r="H954">
            <v>39210</v>
          </cell>
          <cell r="I954">
            <v>39295</v>
          </cell>
          <cell r="J954">
            <v>39244</v>
          </cell>
          <cell r="K954" t="str">
            <v>H&amp;P ORAL CARE BRAZIL</v>
          </cell>
          <cell r="L954" t="str">
            <v>0035</v>
          </cell>
          <cell r="M954" t="str">
            <v>TNS NFO</v>
          </cell>
          <cell r="N954" t="str">
            <v>Jeff Cummins</v>
          </cell>
          <cell r="O954" t="str">
            <v>TBD</v>
          </cell>
          <cell r="P954" t="str">
            <v>H&amp;P ORAL</v>
          </cell>
          <cell r="Q954" t="str">
            <v>LM</v>
          </cell>
          <cell r="R954" t="str">
            <v>AV</v>
          </cell>
          <cell r="S954" t="str">
            <v>U&amp;A</v>
          </cell>
          <cell r="T954" t="str">
            <v>CON-CUI</v>
          </cell>
          <cell r="U954" t="str">
            <v>ORAL CARE</v>
          </cell>
          <cell r="V954" t="str">
            <v>Casa por Casa</v>
          </cell>
          <cell r="W954" t="str">
            <v>Papel</v>
          </cell>
          <cell r="X954" t="str">
            <v>BRAZIL y MEXICO</v>
          </cell>
          <cell r="AB954"/>
          <cell r="AC954">
            <v>190</v>
          </cell>
          <cell r="AD954">
            <v>1000</v>
          </cell>
          <cell r="AK954">
            <v>1000</v>
          </cell>
          <cell r="AM954">
            <v>39256</v>
          </cell>
          <cell r="AO954">
            <v>39267</v>
          </cell>
          <cell r="AS954">
            <v>149630</v>
          </cell>
          <cell r="AU954">
            <v>0.5</v>
          </cell>
        </row>
        <row r="955">
          <cell r="A955">
            <v>950</v>
          </cell>
          <cell r="D955" t="str">
            <v>D</v>
          </cell>
          <cell r="E955">
            <v>10930</v>
          </cell>
          <cell r="F955" t="str">
            <v>Prop</v>
          </cell>
          <cell r="G955">
            <v>7</v>
          </cell>
          <cell r="H955">
            <v>39206</v>
          </cell>
          <cell r="K955" t="str">
            <v>CREDIT CARD CONCEPT TEST</v>
          </cell>
          <cell r="L955" t="str">
            <v>0098</v>
          </cell>
          <cell r="M955" t="str">
            <v>LARC</v>
          </cell>
          <cell r="N955" t="str">
            <v>Waldyr Pilli</v>
          </cell>
          <cell r="Q955" t="str">
            <v>EVAL</v>
          </cell>
          <cell r="S955" t="str">
            <v>CONCEPT</v>
          </cell>
          <cell r="T955" t="str">
            <v>SER-BAN</v>
          </cell>
          <cell r="U955" t="str">
            <v>SERVICIOS FINANCIEROS</v>
          </cell>
          <cell r="V955" t="str">
            <v>Intercept</v>
          </cell>
          <cell r="W955" t="str">
            <v>Papel</v>
          </cell>
          <cell r="X955" t="str">
            <v>MGM</v>
          </cell>
          <cell r="AB955"/>
          <cell r="AH955">
            <v>1200</v>
          </cell>
        </row>
        <row r="956">
          <cell r="A956">
            <v>951</v>
          </cell>
          <cell r="D956" t="str">
            <v>C</v>
          </cell>
          <cell r="E956">
            <v>10931</v>
          </cell>
          <cell r="F956" t="str">
            <v>Prop</v>
          </cell>
          <cell r="G956">
            <v>1</v>
          </cell>
          <cell r="H956">
            <v>39206</v>
          </cell>
          <cell r="K956" t="str">
            <v>COLCHONES</v>
          </cell>
          <cell r="L956" t="str">
            <v>0170</v>
          </cell>
          <cell r="M956" t="str">
            <v>HAVAS MEDIA</v>
          </cell>
          <cell r="N956" t="str">
            <v>JOANA CORONA</v>
          </cell>
          <cell r="Q956" t="str">
            <v>LB</v>
          </cell>
          <cell r="AB956"/>
        </row>
        <row r="957">
          <cell r="A957">
            <v>952</v>
          </cell>
          <cell r="B957">
            <v>1</v>
          </cell>
          <cell r="D957" t="str">
            <v>O</v>
          </cell>
          <cell r="E957">
            <v>10932</v>
          </cell>
          <cell r="F957" t="str">
            <v>Proy</v>
          </cell>
          <cell r="G957">
            <v>4</v>
          </cell>
          <cell r="H957">
            <v>39184</v>
          </cell>
          <cell r="I957">
            <v>39186</v>
          </cell>
          <cell r="J957">
            <v>39206</v>
          </cell>
          <cell r="K957" t="str">
            <v>BASE DE DATOS HISTORICA FABRIC CARE</v>
          </cell>
          <cell r="L957" t="str">
            <v>0012</v>
          </cell>
          <cell r="M957" t="str">
            <v xml:space="preserve"> PROCTER &amp; GAMBLE</v>
          </cell>
          <cell r="N957" t="str">
            <v>Alejandra Valero</v>
          </cell>
          <cell r="O957" t="str">
            <v>NA</v>
          </cell>
          <cell r="P957" t="str">
            <v>DATABASE FOR FABRIC CARE GBU IN LATIN AMERICA</v>
          </cell>
          <cell r="Q957" t="str">
            <v>MJO</v>
          </cell>
          <cell r="R957" t="str">
            <v>OB</v>
          </cell>
          <cell r="S957" t="str">
            <v>CONCEPT</v>
          </cell>
          <cell r="T957" t="str">
            <v>CON-CRO</v>
          </cell>
          <cell r="U957" t="str">
            <v>FABRIC CARE</v>
          </cell>
          <cell r="V957" t="str">
            <v>Casa por Casa</v>
          </cell>
          <cell r="W957" t="str">
            <v>Papel</v>
          </cell>
          <cell r="X957" t="str">
            <v>LA</v>
          </cell>
          <cell r="AB957"/>
          <cell r="AM957">
            <v>39295</v>
          </cell>
          <cell r="AN957">
            <v>39295</v>
          </cell>
          <cell r="AO957">
            <v>39296</v>
          </cell>
          <cell r="AP957">
            <v>39314</v>
          </cell>
          <cell r="AQ957">
            <v>70000</v>
          </cell>
          <cell r="AU957">
            <v>1</v>
          </cell>
        </row>
        <row r="958">
          <cell r="A958">
            <v>953</v>
          </cell>
          <cell r="B958">
            <v>1</v>
          </cell>
          <cell r="D958" t="str">
            <v>F</v>
          </cell>
          <cell r="E958">
            <v>10933</v>
          </cell>
          <cell r="F958" t="str">
            <v>Prop</v>
          </cell>
          <cell r="G958">
            <v>7</v>
          </cell>
          <cell r="H958">
            <v>39205</v>
          </cell>
          <cell r="J958">
            <v>39216</v>
          </cell>
          <cell r="K958" t="str">
            <v>SURPRISE SURPRISE</v>
          </cell>
          <cell r="L958" t="str">
            <v>0012</v>
          </cell>
          <cell r="M958" t="str">
            <v xml:space="preserve"> PROCTER &amp; GAMBLE</v>
          </cell>
          <cell r="N958" t="str">
            <v>Carlos López</v>
          </cell>
          <cell r="O958" t="str">
            <v>TBD</v>
          </cell>
          <cell r="P958" t="str">
            <v>TBD</v>
          </cell>
          <cell r="Q958" t="str">
            <v>MJO</v>
          </cell>
          <cell r="S958" t="str">
            <v>C/I SCREENING</v>
          </cell>
          <cell r="T958" t="str">
            <v>CON-CRO</v>
          </cell>
          <cell r="U958" t="str">
            <v>FABRIC SOFTENER</v>
          </cell>
          <cell r="V958" t="str">
            <v>Pre -Reclutamiento</v>
          </cell>
          <cell r="W958" t="str">
            <v>Focus groups</v>
          </cell>
          <cell r="X958" t="str">
            <v>DF</v>
          </cell>
          <cell r="AB958"/>
          <cell r="AD958">
            <v>6</v>
          </cell>
          <cell r="AG958">
            <v>6</v>
          </cell>
          <cell r="AH958">
            <v>6</v>
          </cell>
          <cell r="AM958">
            <v>39223</v>
          </cell>
          <cell r="AQ958">
            <v>83000</v>
          </cell>
        </row>
        <row r="959">
          <cell r="A959">
            <v>954</v>
          </cell>
          <cell r="D959" t="str">
            <v>C</v>
          </cell>
          <cell r="E959">
            <v>10934</v>
          </cell>
          <cell r="F959" t="str">
            <v>Prop</v>
          </cell>
          <cell r="G959">
            <v>1</v>
          </cell>
          <cell r="H959">
            <v>39209</v>
          </cell>
          <cell r="K959" t="str">
            <v>DOLORES</v>
          </cell>
          <cell r="L959" t="str">
            <v>0170</v>
          </cell>
          <cell r="M959" t="str">
            <v>HAVAS MEDIA</v>
          </cell>
          <cell r="N959" t="str">
            <v>JOANA CORONA</v>
          </cell>
          <cell r="Q959" t="str">
            <v>LB</v>
          </cell>
          <cell r="AB959"/>
        </row>
        <row r="960">
          <cell r="A960">
            <v>955</v>
          </cell>
          <cell r="D960" t="str">
            <v>C</v>
          </cell>
          <cell r="E960">
            <v>10935</v>
          </cell>
          <cell r="F960" t="str">
            <v>Proy</v>
          </cell>
          <cell r="G960">
            <v>4</v>
          </cell>
          <cell r="H960">
            <v>39209</v>
          </cell>
          <cell r="J960">
            <v>39223</v>
          </cell>
          <cell r="K960" t="str">
            <v>IMAGEN 2007</v>
          </cell>
          <cell r="L960" t="str">
            <v>0070</v>
          </cell>
          <cell r="M960" t="str">
            <v>DIRBEL, S.A. DE C.V.</v>
          </cell>
          <cell r="N960" t="str">
            <v>ARTURO VILLALOBOS</v>
          </cell>
          <cell r="Q960" t="str">
            <v>LB</v>
          </cell>
          <cell r="AB960"/>
        </row>
        <row r="961">
          <cell r="A961">
            <v>956</v>
          </cell>
          <cell r="D961" t="str">
            <v>K</v>
          </cell>
          <cell r="E961">
            <v>10936</v>
          </cell>
          <cell r="F961" t="str">
            <v>Proy</v>
          </cell>
          <cell r="G961">
            <v>2</v>
          </cell>
          <cell r="H961">
            <v>39209</v>
          </cell>
          <cell r="I961">
            <v>39307</v>
          </cell>
          <cell r="J961">
            <v>39324</v>
          </cell>
          <cell r="K961" t="str">
            <v>GT SnowBall SE</v>
          </cell>
          <cell r="L961" t="str">
            <v>0012</v>
          </cell>
          <cell r="M961" t="str">
            <v xml:space="preserve"> PROCTER &amp; GAMBLE</v>
          </cell>
          <cell r="N961" t="str">
            <v>VICTOR DEL CID</v>
          </cell>
          <cell r="O961" t="str">
            <v>NA</v>
          </cell>
          <cell r="P961" t="str">
            <v>NA</v>
          </cell>
          <cell r="Q961" t="str">
            <v>LE</v>
          </cell>
          <cell r="R961" t="str">
            <v>MB</v>
          </cell>
          <cell r="S961" t="str">
            <v>PSE</v>
          </cell>
          <cell r="T961" t="str">
            <v>CON-HOG</v>
          </cell>
          <cell r="U961" t="str">
            <v>CLORO</v>
          </cell>
          <cell r="V961" t="str">
            <v>Intercept</v>
          </cell>
          <cell r="W961" t="str">
            <v>Papel</v>
          </cell>
          <cell r="X961" t="str">
            <v>EL SALVADOR</v>
          </cell>
          <cell r="AB961"/>
          <cell r="AD961">
            <v>300</v>
          </cell>
          <cell r="AE961">
            <v>240</v>
          </cell>
          <cell r="AG961">
            <v>540</v>
          </cell>
          <cell r="AK961">
            <v>540</v>
          </cell>
          <cell r="AM961">
            <v>39335</v>
          </cell>
          <cell r="AO961">
            <v>39401</v>
          </cell>
          <cell r="AR961">
            <v>16900</v>
          </cell>
          <cell r="AS961">
            <v>13100</v>
          </cell>
          <cell r="AT961">
            <v>3800</v>
          </cell>
        </row>
        <row r="962">
          <cell r="A962">
            <v>957</v>
          </cell>
          <cell r="D962" t="str">
            <v>K</v>
          </cell>
          <cell r="E962">
            <v>10937</v>
          </cell>
          <cell r="F962" t="str">
            <v>Prop</v>
          </cell>
          <cell r="G962">
            <v>5</v>
          </cell>
          <cell r="H962">
            <v>39211</v>
          </cell>
          <cell r="K962" t="str">
            <v>GT Mermaid SE</v>
          </cell>
          <cell r="L962" t="str">
            <v>0012</v>
          </cell>
          <cell r="M962" t="str">
            <v xml:space="preserve"> PROCTER &amp; GAMBLE</v>
          </cell>
          <cell r="N962" t="str">
            <v>VICTOR DEL CID</v>
          </cell>
          <cell r="O962" t="str">
            <v>TBD</v>
          </cell>
          <cell r="P962" t="str">
            <v>TBD</v>
          </cell>
          <cell r="Q962" t="str">
            <v>LE</v>
          </cell>
          <cell r="AB962"/>
        </row>
        <row r="963">
          <cell r="A963">
            <v>958</v>
          </cell>
          <cell r="D963" t="str">
            <v>F</v>
          </cell>
          <cell r="E963">
            <v>10938</v>
          </cell>
          <cell r="F963" t="str">
            <v>Proy</v>
          </cell>
          <cell r="G963">
            <v>6</v>
          </cell>
          <cell r="H963">
            <v>39210</v>
          </cell>
          <cell r="K963" t="str">
            <v>MAGIC</v>
          </cell>
          <cell r="L963" t="str">
            <v>0012</v>
          </cell>
          <cell r="M963" t="str">
            <v xml:space="preserve"> PROCTER &amp; GAMBLE</v>
          </cell>
          <cell r="N963" t="str">
            <v>Chrystian Ramírez Dávi</v>
          </cell>
          <cell r="O963" t="str">
            <v>MX075220</v>
          </cell>
          <cell r="Q963" t="str">
            <v>LB</v>
          </cell>
          <cell r="AB963"/>
          <cell r="AQ963">
            <v>40700</v>
          </cell>
        </row>
        <row r="964">
          <cell r="A964">
            <v>959</v>
          </cell>
          <cell r="B964">
            <v>1</v>
          </cell>
          <cell r="D964" t="str">
            <v>D</v>
          </cell>
          <cell r="E964">
            <v>10939</v>
          </cell>
          <cell r="F964" t="str">
            <v>Prop</v>
          </cell>
          <cell r="G964">
            <v>1</v>
          </cell>
          <cell r="H964">
            <v>39210</v>
          </cell>
          <cell r="K964" t="str">
            <v>NCS RAZORS 2007</v>
          </cell>
          <cell r="L964" t="str">
            <v>0035</v>
          </cell>
          <cell r="M964" t="str">
            <v>TNS NFO</v>
          </cell>
          <cell r="N964" t="str">
            <v>Thomas Daniels</v>
          </cell>
          <cell r="O964" t="str">
            <v>TBD</v>
          </cell>
          <cell r="P964" t="str">
            <v>TBD</v>
          </cell>
          <cell r="Q964" t="str">
            <v>LM</v>
          </cell>
          <cell r="R964" t="str">
            <v>TBD</v>
          </cell>
          <cell r="S964" t="str">
            <v>U&amp;A</v>
          </cell>
          <cell r="T964" t="str">
            <v>CON-CUI</v>
          </cell>
          <cell r="U964" t="str">
            <v>RSTRILLOS</v>
          </cell>
          <cell r="V964" t="str">
            <v>Casa por Casa</v>
          </cell>
          <cell r="W964" t="str">
            <v>Papel</v>
          </cell>
          <cell r="X964" t="str">
            <v>NACIONAL</v>
          </cell>
          <cell r="Y964">
            <v>3</v>
          </cell>
          <cell r="Z964">
            <v>70</v>
          </cell>
          <cell r="AB964">
            <v>32.166666666666664</v>
          </cell>
          <cell r="AD964">
            <v>4500</v>
          </cell>
          <cell r="AG964">
            <v>4500</v>
          </cell>
        </row>
        <row r="965">
          <cell r="A965">
            <v>960</v>
          </cell>
          <cell r="D965" t="str">
            <v>C</v>
          </cell>
          <cell r="E965">
            <v>10940</v>
          </cell>
          <cell r="F965" t="str">
            <v>Proy</v>
          </cell>
          <cell r="G965">
            <v>4</v>
          </cell>
          <cell r="H965">
            <v>39217</v>
          </cell>
          <cell r="I965">
            <v>39233</v>
          </cell>
          <cell r="J965">
            <v>39234</v>
          </cell>
          <cell r="K965" t="str">
            <v>TRIAL MATRIX - COMANDOS SET</v>
          </cell>
          <cell r="L965" t="str">
            <v>0012</v>
          </cell>
          <cell r="M965" t="str">
            <v xml:space="preserve"> PROCTER &amp; GAMBLE</v>
          </cell>
          <cell r="N965" t="str">
            <v>AMERICA FEIJOO</v>
          </cell>
          <cell r="O965" t="str">
            <v>MX076382</v>
          </cell>
          <cell r="P965" t="str">
            <v>Head &amp; Shoulders Commandos</v>
          </cell>
          <cell r="Q965" t="str">
            <v>LE</v>
          </cell>
          <cell r="R965" t="str">
            <v>MB</v>
          </cell>
          <cell r="S965" t="str">
            <v>PSE</v>
          </cell>
          <cell r="T965" t="str">
            <v>CON-CUI</v>
          </cell>
          <cell r="U965" t="str">
            <v>SHA</v>
          </cell>
          <cell r="V965" t="str">
            <v>Intercept</v>
          </cell>
          <cell r="W965" t="str">
            <v>Papel</v>
          </cell>
          <cell r="X965" t="str">
            <v>DF</v>
          </cell>
          <cell r="AB965"/>
          <cell r="AD965">
            <v>1200</v>
          </cell>
          <cell r="AE965">
            <v>400</v>
          </cell>
          <cell r="AG965">
            <v>1600</v>
          </cell>
          <cell r="AH965">
            <v>1600</v>
          </cell>
          <cell r="AM965">
            <v>39316</v>
          </cell>
          <cell r="AO965">
            <v>39338</v>
          </cell>
          <cell r="AQ965">
            <v>263000</v>
          </cell>
        </row>
        <row r="966">
          <cell r="A966">
            <v>961</v>
          </cell>
          <cell r="D966" t="str">
            <v>C</v>
          </cell>
          <cell r="E966">
            <v>10941</v>
          </cell>
          <cell r="F966" t="str">
            <v>Proy</v>
          </cell>
          <cell r="G966">
            <v>3</v>
          </cell>
          <cell r="H966">
            <v>39210</v>
          </cell>
          <cell r="I966">
            <v>39239</v>
          </cell>
          <cell r="J966">
            <v>39304</v>
          </cell>
          <cell r="K966" t="str">
            <v>IMAGEN EQUITY UVM LIC TRADICIONAL</v>
          </cell>
          <cell r="L966" t="str">
            <v>0176</v>
          </cell>
          <cell r="M966" t="str">
            <v>UVM</v>
          </cell>
          <cell r="N966" t="str">
            <v>Debora Morán</v>
          </cell>
          <cell r="O966" t="str">
            <v>NA</v>
          </cell>
          <cell r="P966" t="str">
            <v>NA</v>
          </cell>
          <cell r="Q966" t="str">
            <v>EVAL</v>
          </cell>
          <cell r="S966" t="str">
            <v>EQUITY</v>
          </cell>
          <cell r="T966" t="str">
            <v xml:space="preserve">NEC-NEC </v>
          </cell>
          <cell r="U966" t="str">
            <v>EDUCACION</v>
          </cell>
          <cell r="V966" t="str">
            <v>Intercept</v>
          </cell>
          <cell r="W966" t="str">
            <v>Papel</v>
          </cell>
          <cell r="X966" t="str">
            <v>VARIAS CIUDADES</v>
          </cell>
          <cell r="Y966">
            <v>4</v>
          </cell>
          <cell r="Z966">
            <v>55</v>
          </cell>
          <cell r="AA966">
            <v>95</v>
          </cell>
          <cell r="AB966">
            <v>39.583333333333336</v>
          </cell>
          <cell r="AC966">
            <v>5.5</v>
          </cell>
          <cell r="AD966">
            <v>5250</v>
          </cell>
          <cell r="AG966">
            <v>5250</v>
          </cell>
          <cell r="AH966">
            <v>2850</v>
          </cell>
          <cell r="AJ966">
            <v>2400</v>
          </cell>
          <cell r="AM966">
            <v>39351</v>
          </cell>
          <cell r="AO966">
            <v>39370</v>
          </cell>
          <cell r="AQ966">
            <v>1000000</v>
          </cell>
        </row>
        <row r="967">
          <cell r="A967">
            <v>962</v>
          </cell>
          <cell r="D967" t="str">
            <v>C</v>
          </cell>
          <cell r="E967">
            <v>10942</v>
          </cell>
          <cell r="F967" t="str">
            <v>Proy</v>
          </cell>
          <cell r="G967">
            <v>6</v>
          </cell>
          <cell r="H967">
            <v>39211</v>
          </cell>
          <cell r="I967">
            <v>39224</v>
          </cell>
          <cell r="J967">
            <v>39247</v>
          </cell>
          <cell r="K967" t="str">
            <v>SACHETS TENDEROS</v>
          </cell>
          <cell r="L967" t="str">
            <v>0012</v>
          </cell>
          <cell r="M967" t="str">
            <v xml:space="preserve"> PROCTER &amp; GAMBLE</v>
          </cell>
          <cell r="N967" t="str">
            <v>Maite Ertze</v>
          </cell>
          <cell r="O967" t="str">
            <v>MX076129</v>
          </cell>
          <cell r="P967" t="str">
            <v>HAIRCARE SACHETS OWN THE AIR ACCEPTABILITY STUDY</v>
          </cell>
          <cell r="Q967" t="str">
            <v>AA</v>
          </cell>
          <cell r="S967" t="str">
            <v>DISTRIBUTION</v>
          </cell>
          <cell r="T967" t="str">
            <v>CON-CUI</v>
          </cell>
          <cell r="U967" t="str">
            <v>SHAMPOO</v>
          </cell>
          <cell r="V967" t="str">
            <v>Casa por Casa</v>
          </cell>
          <cell r="W967" t="str">
            <v>Papel</v>
          </cell>
          <cell r="X967" t="str">
            <v>DF</v>
          </cell>
          <cell r="Y967">
            <v>7</v>
          </cell>
          <cell r="Z967">
            <v>55</v>
          </cell>
          <cell r="AA967">
            <v>40</v>
          </cell>
          <cell r="AB967">
            <v>35.25</v>
          </cell>
          <cell r="AC967">
            <v>4</v>
          </cell>
          <cell r="AD967">
            <v>400</v>
          </cell>
          <cell r="AG967">
            <v>400</v>
          </cell>
          <cell r="AM967">
            <v>39262</v>
          </cell>
          <cell r="AN967">
            <v>39262</v>
          </cell>
          <cell r="AO967">
            <v>39252</v>
          </cell>
          <cell r="AP967">
            <v>39252</v>
          </cell>
          <cell r="AQ967">
            <v>103397</v>
          </cell>
        </row>
        <row r="968">
          <cell r="A968">
            <v>963</v>
          </cell>
          <cell r="B968">
            <v>1</v>
          </cell>
          <cell r="C968" t="str">
            <v>ES</v>
          </cell>
          <cell r="D968" t="str">
            <v>C</v>
          </cell>
          <cell r="E968">
            <v>10943</v>
          </cell>
          <cell r="F968" t="str">
            <v>Proy</v>
          </cell>
          <cell r="G968">
            <v>2</v>
          </cell>
          <cell r="H968">
            <v>39211</v>
          </cell>
          <cell r="I968">
            <v>39297</v>
          </cell>
          <cell r="J968">
            <v>39323</v>
          </cell>
          <cell r="K968" t="str">
            <v>SAMBA 2007-EQUITY</v>
          </cell>
          <cell r="L968" t="str">
            <v>0012</v>
          </cell>
          <cell r="M968" t="str">
            <v xml:space="preserve"> PROCTER &amp; GAMBLE</v>
          </cell>
          <cell r="N968" t="str">
            <v>Victor Trujillo</v>
          </cell>
          <cell r="O968" t="str">
            <v>BR07A228</v>
          </cell>
          <cell r="P968" t="str">
            <v>Equity Scan Brasil Wave 2007</v>
          </cell>
          <cell r="Q968" t="str">
            <v>MJO</v>
          </cell>
          <cell r="R968" t="str">
            <v>OB</v>
          </cell>
          <cell r="S968" t="str">
            <v>EQUITY</v>
          </cell>
          <cell r="T968" t="str">
            <v>CON-CRO</v>
          </cell>
          <cell r="U968" t="str">
            <v>DETERGENTE PARA ROPA</v>
          </cell>
          <cell r="V968" t="str">
            <v>Casa por Casa</v>
          </cell>
          <cell r="W968" t="str">
            <v>Papel</v>
          </cell>
          <cell r="X968" t="str">
            <v>BRAZIL</v>
          </cell>
          <cell r="Y968">
            <v>6</v>
          </cell>
          <cell r="Z968">
            <v>140</v>
          </cell>
          <cell r="AB968">
            <v>64.333333333333329</v>
          </cell>
          <cell r="AD968">
            <v>800</v>
          </cell>
          <cell r="AG968">
            <v>800</v>
          </cell>
          <cell r="AK968">
            <v>800</v>
          </cell>
          <cell r="AM968">
            <v>39346</v>
          </cell>
          <cell r="AO968">
            <v>39374</v>
          </cell>
          <cell r="AR968">
            <v>58410</v>
          </cell>
          <cell r="AS968">
            <v>47260</v>
          </cell>
          <cell r="AT968">
            <v>11150</v>
          </cell>
        </row>
        <row r="969">
          <cell r="A969">
            <v>964</v>
          </cell>
          <cell r="B969">
            <v>1</v>
          </cell>
          <cell r="C969" t="str">
            <v>ES</v>
          </cell>
          <cell r="D969" t="str">
            <v>C</v>
          </cell>
          <cell r="E969">
            <v>10944</v>
          </cell>
          <cell r="F969" t="str">
            <v>Proy</v>
          </cell>
          <cell r="G969">
            <v>2</v>
          </cell>
          <cell r="H969">
            <v>39211</v>
          </cell>
          <cell r="I969">
            <v>39297</v>
          </cell>
          <cell r="J969">
            <v>39318</v>
          </cell>
          <cell r="K969" t="str">
            <v>SORPRESA 2007-2008</v>
          </cell>
          <cell r="L969" t="str">
            <v>0012</v>
          </cell>
          <cell r="M969" t="str">
            <v xml:space="preserve"> PROCTER &amp; GAMBLE</v>
          </cell>
          <cell r="N969" t="str">
            <v>Victor Trujillo</v>
          </cell>
          <cell r="O969" t="str">
            <v>MX07A758</v>
          </cell>
          <cell r="P969" t="str">
            <v>Equity Scan México Wave 2007</v>
          </cell>
          <cell r="Q969" t="str">
            <v>MJO</v>
          </cell>
          <cell r="R969" t="str">
            <v>OB</v>
          </cell>
          <cell r="S969" t="str">
            <v>EQUITY</v>
          </cell>
          <cell r="T969" t="str">
            <v>CON-CRO</v>
          </cell>
          <cell r="U969" t="str">
            <v>DETERGENTE PARA ROPA</v>
          </cell>
          <cell r="V969" t="str">
            <v>Casa por Casa</v>
          </cell>
          <cell r="W969" t="str">
            <v>Papel</v>
          </cell>
          <cell r="X969" t="str">
            <v>MGM</v>
          </cell>
          <cell r="Y969">
            <v>6</v>
          </cell>
          <cell r="Z969">
            <v>130</v>
          </cell>
          <cell r="AB969">
            <v>60.166666666666664</v>
          </cell>
          <cell r="AM969">
            <v>39629</v>
          </cell>
          <cell r="AO969">
            <v>39670</v>
          </cell>
        </row>
        <row r="970">
          <cell r="A970">
            <v>965</v>
          </cell>
          <cell r="D970" t="str">
            <v>C</v>
          </cell>
          <cell r="E970">
            <v>10945</v>
          </cell>
          <cell r="F970" t="str">
            <v>Proy</v>
          </cell>
          <cell r="G970">
            <v>6</v>
          </cell>
          <cell r="H970">
            <v>39217</v>
          </cell>
          <cell r="I970">
            <v>39231</v>
          </cell>
          <cell r="J970">
            <v>39247</v>
          </cell>
          <cell r="K970" t="str">
            <v>RETO OS EXTREME PET BASICO</v>
          </cell>
          <cell r="L970" t="str">
            <v>0012</v>
          </cell>
          <cell r="M970" t="str">
            <v xml:space="preserve"> PROCTER &amp; GAMBLE</v>
          </cell>
          <cell r="N970" t="str">
            <v>ERANDY MACÍAS RIVEROLL</v>
          </cell>
          <cell r="O970" t="str">
            <v xml:space="preserve">MX075423 </v>
          </cell>
          <cell r="P970" t="str">
            <v>PET "El Reto Old Spice Extreme"</v>
          </cell>
          <cell r="Q970" t="str">
            <v>LE</v>
          </cell>
          <cell r="R970" t="str">
            <v>AG</v>
          </cell>
          <cell r="S970" t="str">
            <v>PSE</v>
          </cell>
          <cell r="T970" t="str">
            <v>CON-CUI</v>
          </cell>
          <cell r="U970" t="str">
            <v>DESODORANTE</v>
          </cell>
          <cell r="V970" t="str">
            <v>Intercept</v>
          </cell>
          <cell r="W970" t="str">
            <v>Papel</v>
          </cell>
          <cell r="X970" t="str">
            <v>DF</v>
          </cell>
          <cell r="AB970"/>
          <cell r="AC970">
            <v>5</v>
          </cell>
          <cell r="AD970">
            <v>300</v>
          </cell>
          <cell r="AG970">
            <v>300</v>
          </cell>
          <cell r="AH970">
            <v>300</v>
          </cell>
          <cell r="AM970">
            <v>39259</v>
          </cell>
          <cell r="AN970">
            <v>39260</v>
          </cell>
          <cell r="AO970">
            <v>39276</v>
          </cell>
          <cell r="AP970">
            <v>39273</v>
          </cell>
          <cell r="AQ970">
            <v>106500</v>
          </cell>
          <cell r="AZ970" t="str">
            <v>SÓLO EL POST-TEST PORQUE ES UN PET BÁSICO</v>
          </cell>
        </row>
        <row r="971">
          <cell r="A971">
            <v>966</v>
          </cell>
          <cell r="D971" t="str">
            <v>F</v>
          </cell>
          <cell r="E971">
            <v>10946</v>
          </cell>
          <cell r="F971" t="str">
            <v>Proy</v>
          </cell>
          <cell r="G971">
            <v>6</v>
          </cell>
          <cell r="H971">
            <v>39212</v>
          </cell>
          <cell r="I971">
            <v>39217</v>
          </cell>
          <cell r="J971">
            <v>39227</v>
          </cell>
          <cell r="K971" t="str">
            <v>FGI's CHARMIN ELEVATION FOR CLAIMS</v>
          </cell>
          <cell r="L971" t="str">
            <v>0012</v>
          </cell>
          <cell r="M971" t="str">
            <v xml:space="preserve"> PROCTER &amp; GAMBLE</v>
          </cell>
          <cell r="N971" t="str">
            <v>María Cordero</v>
          </cell>
          <cell r="O971" t="str">
            <v>MX075357</v>
          </cell>
          <cell r="P971" t="str">
            <v>Charmin Elevation In-store Message Screener FGIs</v>
          </cell>
          <cell r="Q971" t="str">
            <v>AA</v>
          </cell>
          <cell r="S971" t="str">
            <v>MST</v>
          </cell>
          <cell r="T971" t="str">
            <v>CON-SAN</v>
          </cell>
          <cell r="U971" t="str">
            <v>PAPEL HIGIENICO</v>
          </cell>
          <cell r="V971" t="str">
            <v>Pre -Reclutamiento</v>
          </cell>
          <cell r="W971" t="str">
            <v>Focus groups</v>
          </cell>
          <cell r="X971" t="str">
            <v>DF</v>
          </cell>
          <cell r="AB971"/>
          <cell r="AD971">
            <v>2</v>
          </cell>
          <cell r="AG971">
            <v>2</v>
          </cell>
          <cell r="AH971">
            <v>2</v>
          </cell>
          <cell r="AL971">
            <v>2</v>
          </cell>
          <cell r="AM971">
            <v>39227</v>
          </cell>
          <cell r="AN971">
            <v>39227</v>
          </cell>
          <cell r="AO971">
            <v>39231</v>
          </cell>
          <cell r="AP971">
            <v>39231</v>
          </cell>
          <cell r="AQ971">
            <v>37850</v>
          </cell>
        </row>
        <row r="972">
          <cell r="A972">
            <v>967</v>
          </cell>
          <cell r="D972" t="str">
            <v>C</v>
          </cell>
          <cell r="E972">
            <v>10947</v>
          </cell>
          <cell r="F972" t="str">
            <v>Proy</v>
          </cell>
          <cell r="G972">
            <v>6</v>
          </cell>
          <cell r="H972">
            <v>39212</v>
          </cell>
          <cell r="I972">
            <v>39217</v>
          </cell>
          <cell r="J972">
            <v>39242</v>
          </cell>
          <cell r="K972" t="str">
            <v>MESSAGE SCREENER CHARMIN ELEVATION</v>
          </cell>
          <cell r="L972" t="str">
            <v>0012</v>
          </cell>
          <cell r="M972" t="str">
            <v xml:space="preserve"> PROCTER &amp; GAMBLE</v>
          </cell>
          <cell r="N972" t="str">
            <v>María Cordero</v>
          </cell>
          <cell r="O972" t="str">
            <v>MX076437</v>
          </cell>
          <cell r="P972" t="str">
            <v>Elevation In-store Quantitative Message Screener</v>
          </cell>
          <cell r="Q972" t="str">
            <v>AA</v>
          </cell>
          <cell r="S972" t="str">
            <v>MST</v>
          </cell>
          <cell r="T972" t="str">
            <v>CON-SAN</v>
          </cell>
          <cell r="U972" t="str">
            <v>PAPEL HIGIENICO</v>
          </cell>
          <cell r="V972" t="str">
            <v>Intercept</v>
          </cell>
          <cell r="W972" t="str">
            <v>CAWI / Web</v>
          </cell>
          <cell r="X972" t="str">
            <v>DF</v>
          </cell>
          <cell r="Y972">
            <v>3</v>
          </cell>
          <cell r="Z972">
            <v>65</v>
          </cell>
          <cell r="AA972">
            <v>40</v>
          </cell>
          <cell r="AB972">
            <v>35.416666666666664</v>
          </cell>
          <cell r="AD972">
            <v>250</v>
          </cell>
          <cell r="AG972">
            <v>250</v>
          </cell>
          <cell r="AH972">
            <v>250</v>
          </cell>
          <cell r="AM972">
            <v>39249</v>
          </cell>
          <cell r="AN972">
            <v>39252</v>
          </cell>
          <cell r="AO972">
            <v>39262</v>
          </cell>
          <cell r="AP972">
            <v>39253</v>
          </cell>
          <cell r="AQ972">
            <v>94801</v>
          </cell>
        </row>
        <row r="973">
          <cell r="A973">
            <v>968</v>
          </cell>
          <cell r="D973" t="str">
            <v>T</v>
          </cell>
          <cell r="E973">
            <v>10948</v>
          </cell>
          <cell r="F973" t="str">
            <v>Prop</v>
          </cell>
          <cell r="G973">
            <v>7</v>
          </cell>
          <cell r="H973">
            <v>39217</v>
          </cell>
          <cell r="K973" t="str">
            <v>CALL BACK BRAUN</v>
          </cell>
          <cell r="L973" t="str">
            <v>0012</v>
          </cell>
          <cell r="M973" t="str">
            <v xml:space="preserve"> PROCTER &amp; GAMBLE</v>
          </cell>
          <cell r="N973" t="str">
            <v>AMERICA FEIJOO</v>
          </cell>
          <cell r="O973" t="str">
            <v>TBD</v>
          </cell>
          <cell r="P973" t="str">
            <v>TBD</v>
          </cell>
          <cell r="Q973" t="str">
            <v>LE</v>
          </cell>
          <cell r="AB973"/>
        </row>
        <row r="974">
          <cell r="A974">
            <v>970</v>
          </cell>
          <cell r="D974" t="str">
            <v>C</v>
          </cell>
          <cell r="E974">
            <v>10950</v>
          </cell>
          <cell r="F974" t="str">
            <v>Prop</v>
          </cell>
          <cell r="G974">
            <v>7</v>
          </cell>
          <cell r="H974">
            <v>39213</v>
          </cell>
          <cell r="K974" t="str">
            <v>RADIOTIJUANA</v>
          </cell>
          <cell r="L974" t="str">
            <v>0002</v>
          </cell>
          <cell r="M974" t="str">
            <v>ARBITRON, INC.</v>
          </cell>
          <cell r="N974" t="str">
            <v>JASON SOLARINO</v>
          </cell>
          <cell r="Q974" t="str">
            <v>EVAL</v>
          </cell>
          <cell r="S974" t="str">
            <v>U&amp;A</v>
          </cell>
          <cell r="T974" t="str">
            <v>COM-OTR</v>
          </cell>
          <cell r="U974" t="str">
            <v>ESTACIONES DE RADIO</v>
          </cell>
          <cell r="V974" t="str">
            <v>Telefonico</v>
          </cell>
          <cell r="W974" t="str">
            <v>CATI / In2Form</v>
          </cell>
          <cell r="X974" t="str">
            <v>TIJUANA</v>
          </cell>
          <cell r="Y974">
            <v>2</v>
          </cell>
          <cell r="Z974">
            <v>39</v>
          </cell>
          <cell r="AA974">
            <v>13</v>
          </cell>
          <cell r="AB974">
            <v>19.983333333333334</v>
          </cell>
          <cell r="AG974">
            <v>400</v>
          </cell>
          <cell r="AJ974">
            <v>400</v>
          </cell>
        </row>
        <row r="975">
          <cell r="A975">
            <v>971</v>
          </cell>
          <cell r="E975">
            <v>10951</v>
          </cell>
          <cell r="F975" t="str">
            <v>Prop</v>
          </cell>
          <cell r="G975">
            <v>1</v>
          </cell>
          <cell r="H975">
            <v>39213</v>
          </cell>
          <cell r="K975" t="str">
            <v>Trial &amp; Awareness CAM 2007-2008</v>
          </cell>
          <cell r="L975" t="str">
            <v>0012</v>
          </cell>
          <cell r="M975" t="str">
            <v xml:space="preserve"> PROCTER &amp; GAMBLE</v>
          </cell>
          <cell r="N975" t="str">
            <v>VICTOR DEL CID</v>
          </cell>
          <cell r="Q975" t="str">
            <v>AA</v>
          </cell>
          <cell r="T975" t="str">
            <v>MUL-MUL</v>
          </cell>
          <cell r="U975" t="str">
            <v>VARIOS</v>
          </cell>
          <cell r="V975" t="str">
            <v>Casa por Casa</v>
          </cell>
          <cell r="W975" t="str">
            <v>Papel</v>
          </cell>
          <cell r="X975" t="str">
            <v>GUAT, CR, ES</v>
          </cell>
          <cell r="AB975"/>
          <cell r="AR975">
            <v>81000</v>
          </cell>
          <cell r="AS975">
            <v>67800</v>
          </cell>
          <cell r="AT975">
            <v>13200</v>
          </cell>
        </row>
        <row r="976">
          <cell r="A976">
            <v>972</v>
          </cell>
          <cell r="B976">
            <v>1</v>
          </cell>
          <cell r="D976" t="str">
            <v>D</v>
          </cell>
          <cell r="E976">
            <v>10952</v>
          </cell>
          <cell r="F976" t="str">
            <v>Prop</v>
          </cell>
          <cell r="G976">
            <v>1</v>
          </cell>
          <cell r="H976">
            <v>39216</v>
          </cell>
          <cell r="K976" t="str">
            <v>BATTERIES TRACKER</v>
          </cell>
          <cell r="L976" t="str">
            <v>0035</v>
          </cell>
          <cell r="M976" t="str">
            <v>TNS NFO</v>
          </cell>
          <cell r="N976" t="str">
            <v>Maria Alford</v>
          </cell>
          <cell r="O976" t="str">
            <v>TBD</v>
          </cell>
          <cell r="P976" t="str">
            <v>Battery Tracker</v>
          </cell>
          <cell r="Q976" t="str">
            <v>LM</v>
          </cell>
          <cell r="R976" t="str">
            <v>TBD</v>
          </cell>
          <cell r="S976" t="str">
            <v>U&amp;A</v>
          </cell>
          <cell r="T976" t="str">
            <v>CON-OTR</v>
          </cell>
          <cell r="U976" t="str">
            <v>PILAS</v>
          </cell>
          <cell r="V976" t="str">
            <v>Casa por Casa</v>
          </cell>
          <cell r="W976" t="str">
            <v>Papel</v>
          </cell>
          <cell r="X976" t="str">
            <v>8 ciudades</v>
          </cell>
          <cell r="Y976">
            <v>2</v>
          </cell>
          <cell r="Z976">
            <v>110</v>
          </cell>
          <cell r="AB976">
            <v>47.833333333333336</v>
          </cell>
          <cell r="AD976">
            <v>1000</v>
          </cell>
          <cell r="AG976">
            <v>1000</v>
          </cell>
        </row>
        <row r="977">
          <cell r="A977">
            <v>973</v>
          </cell>
          <cell r="B977">
            <v>1</v>
          </cell>
          <cell r="D977" t="str">
            <v>T</v>
          </cell>
          <cell r="E977">
            <v>10953</v>
          </cell>
          <cell r="F977" t="str">
            <v>Proy</v>
          </cell>
          <cell r="G977">
            <v>6</v>
          </cell>
          <cell r="H977">
            <v>39216</v>
          </cell>
          <cell r="I977">
            <v>39265</v>
          </cell>
          <cell r="J977">
            <v>39262</v>
          </cell>
          <cell r="K977" t="str">
            <v>Suavitel vs Downy C&amp;SPIT</v>
          </cell>
          <cell r="L977" t="str">
            <v>0012</v>
          </cell>
          <cell r="M977" t="str">
            <v xml:space="preserve"> PROCTER &amp; GAMBLE</v>
          </cell>
          <cell r="N977" t="str">
            <v>Carlos López</v>
          </cell>
          <cell r="O977" t="str">
            <v>MX077534</v>
          </cell>
          <cell r="P977" t="str">
            <v>FS Benchmark C&amp;SPIT</v>
          </cell>
          <cell r="Q977" t="str">
            <v>MJO</v>
          </cell>
          <cell r="R977" t="str">
            <v>MGP</v>
          </cell>
          <cell r="S977" t="str">
            <v>C&amp;P</v>
          </cell>
          <cell r="T977" t="str">
            <v>CON-CRO</v>
          </cell>
          <cell r="U977" t="str">
            <v>SuVIZANTE DE TELAS</v>
          </cell>
          <cell r="V977" t="str">
            <v>Casa por Casa</v>
          </cell>
          <cell r="W977" t="str">
            <v>Papel</v>
          </cell>
          <cell r="X977" t="str">
            <v>DF</v>
          </cell>
          <cell r="Y977">
            <v>4</v>
          </cell>
          <cell r="Z977">
            <v>210</v>
          </cell>
          <cell r="AB977">
            <v>91.5</v>
          </cell>
          <cell r="AC977">
            <v>4</v>
          </cell>
          <cell r="AD977">
            <v>690</v>
          </cell>
          <cell r="AE977">
            <v>600</v>
          </cell>
          <cell r="AG977">
            <v>1290</v>
          </cell>
          <cell r="AH977">
            <v>1290</v>
          </cell>
          <cell r="AL977">
            <v>1313</v>
          </cell>
          <cell r="AM977">
            <v>39308</v>
          </cell>
          <cell r="AN977">
            <v>39308</v>
          </cell>
          <cell r="AO977">
            <v>39323</v>
          </cell>
          <cell r="AP977">
            <v>39318</v>
          </cell>
          <cell r="AQ977">
            <v>322600</v>
          </cell>
          <cell r="AU977">
            <v>0.85</v>
          </cell>
        </row>
        <row r="978">
          <cell r="A978">
            <v>974</v>
          </cell>
          <cell r="D978" t="str">
            <v>D</v>
          </cell>
          <cell r="E978">
            <v>10954</v>
          </cell>
          <cell r="F978" t="str">
            <v>Prop</v>
          </cell>
          <cell r="G978">
            <v>1</v>
          </cell>
          <cell r="H978">
            <v>39217</v>
          </cell>
          <cell r="K978" t="str">
            <v>ALTICOR CUALI</v>
          </cell>
          <cell r="L978" t="str">
            <v>0089</v>
          </cell>
          <cell r="M978" t="str">
            <v>ACNIELSEN IR NY</v>
          </cell>
          <cell r="N978" t="str">
            <v>JOANE DELANEY</v>
          </cell>
          <cell r="Q978" t="str">
            <v>LB</v>
          </cell>
          <cell r="AB978"/>
        </row>
        <row r="979">
          <cell r="A979">
            <v>975</v>
          </cell>
          <cell r="D979" t="str">
            <v>D</v>
          </cell>
          <cell r="E979">
            <v>10955</v>
          </cell>
          <cell r="F979" t="str">
            <v>Prop</v>
          </cell>
          <cell r="G979">
            <v>1</v>
          </cell>
          <cell r="H979">
            <v>39217</v>
          </cell>
          <cell r="K979" t="str">
            <v>ALTICOR CUANTI</v>
          </cell>
          <cell r="L979" t="str">
            <v>0089</v>
          </cell>
          <cell r="M979" t="str">
            <v>ACNIELSEN IR NY</v>
          </cell>
          <cell r="N979" t="str">
            <v>JOANE DELANEY</v>
          </cell>
          <cell r="Q979" t="str">
            <v>LB</v>
          </cell>
          <cell r="AB979"/>
        </row>
        <row r="980">
          <cell r="A980">
            <v>976</v>
          </cell>
          <cell r="D980" t="str">
            <v>F</v>
          </cell>
          <cell r="E980">
            <v>10956</v>
          </cell>
          <cell r="F980" t="str">
            <v>Prop</v>
          </cell>
          <cell r="G980">
            <v>1</v>
          </cell>
          <cell r="H980">
            <v>39199</v>
          </cell>
          <cell r="K980" t="str">
            <v>CAMBIO</v>
          </cell>
          <cell r="L980" t="str">
            <v>0022</v>
          </cell>
          <cell r="M980" t="str">
            <v>ALBERTO CULVER</v>
          </cell>
          <cell r="N980" t="str">
            <v>LUZ MARIA AVILA</v>
          </cell>
          <cell r="Q980" t="str">
            <v>LC</v>
          </cell>
          <cell r="S980" t="str">
            <v>EMPAQUE/ETIQUETA</v>
          </cell>
          <cell r="T980" t="str">
            <v>CON-CUI</v>
          </cell>
          <cell r="U980" t="str">
            <v>CREMAS</v>
          </cell>
          <cell r="V980" t="str">
            <v>Pre -Reclutamiento</v>
          </cell>
          <cell r="W980" t="str">
            <v>Focus groups</v>
          </cell>
          <cell r="X980" t="str">
            <v>DF</v>
          </cell>
          <cell r="AB980"/>
          <cell r="AD980">
            <v>2</v>
          </cell>
          <cell r="AG980">
            <v>4</v>
          </cell>
          <cell r="AH980">
            <v>4</v>
          </cell>
          <cell r="AM980">
            <v>39217</v>
          </cell>
          <cell r="AQ980">
            <v>114000</v>
          </cell>
        </row>
        <row r="981">
          <cell r="A981">
            <v>977</v>
          </cell>
          <cell r="D981" t="str">
            <v>A</v>
          </cell>
          <cell r="E981">
            <v>10957</v>
          </cell>
          <cell r="F981" t="str">
            <v>Proy</v>
          </cell>
          <cell r="G981">
            <v>6</v>
          </cell>
          <cell r="H981">
            <v>39217</v>
          </cell>
          <cell r="I981">
            <v>39217</v>
          </cell>
          <cell r="J981">
            <v>39220</v>
          </cell>
          <cell r="K981" t="str">
            <v>CARPAS Y CARAVANAS DURACELL</v>
          </cell>
          <cell r="L981" t="str">
            <v>0012</v>
          </cell>
          <cell r="M981" t="str">
            <v xml:space="preserve"> PROCTER &amp; GAMBLE</v>
          </cell>
          <cell r="N981" t="str">
            <v>DANTE NAVARRETE</v>
          </cell>
          <cell r="Q981" t="str">
            <v>PG</v>
          </cell>
          <cell r="S981" t="str">
            <v>AUDIPROM</v>
          </cell>
          <cell r="T981" t="str">
            <v>CON-OTR</v>
          </cell>
          <cell r="U981" t="str">
            <v>PILAS</v>
          </cell>
          <cell r="W981" t="str">
            <v>Papel</v>
          </cell>
          <cell r="X981" t="str">
            <v>DF,MTY.GDL y FOR</v>
          </cell>
          <cell r="AB981"/>
          <cell r="AG981">
            <v>120</v>
          </cell>
          <cell r="AH981">
            <v>99</v>
          </cell>
          <cell r="AI981">
            <v>21</v>
          </cell>
          <cell r="AM981">
            <v>39257</v>
          </cell>
          <cell r="AN981">
            <v>39257</v>
          </cell>
          <cell r="AO981">
            <v>39259</v>
          </cell>
          <cell r="AP981">
            <v>39259</v>
          </cell>
          <cell r="AQ981">
            <v>44278</v>
          </cell>
        </row>
        <row r="982">
          <cell r="A982">
            <v>978</v>
          </cell>
          <cell r="D982" t="str">
            <v>D</v>
          </cell>
          <cell r="E982">
            <v>10958</v>
          </cell>
          <cell r="F982" t="str">
            <v>Prop</v>
          </cell>
          <cell r="G982">
            <v>7</v>
          </cell>
          <cell r="H982">
            <v>39218</v>
          </cell>
          <cell r="K982" t="str">
            <v>MARKETVOICE 07</v>
          </cell>
          <cell r="L982" t="str">
            <v>0172</v>
          </cell>
          <cell r="M982" t="str">
            <v>MaPS</v>
          </cell>
          <cell r="N982" t="str">
            <v>Beth Jamieson</v>
          </cell>
          <cell r="Q982" t="str">
            <v>EVAL</v>
          </cell>
          <cell r="S982" t="str">
            <v>TRIM</v>
          </cell>
          <cell r="T982" t="str">
            <v>SER-BAN</v>
          </cell>
          <cell r="U982" t="str">
            <v>TARJETAS BANCARIAS</v>
          </cell>
          <cell r="V982" t="str">
            <v>Telefonico</v>
          </cell>
          <cell r="W982" t="str">
            <v>CATI / In2Form</v>
          </cell>
          <cell r="X982" t="str">
            <v>SEGÚN BASE DE DATOS</v>
          </cell>
          <cell r="Y982">
            <v>1</v>
          </cell>
          <cell r="Z982">
            <v>22</v>
          </cell>
          <cell r="AA982">
            <v>30</v>
          </cell>
          <cell r="AB982">
            <v>14.166666666666666</v>
          </cell>
        </row>
        <row r="983">
          <cell r="A983">
            <v>979</v>
          </cell>
          <cell r="D983" t="str">
            <v>C</v>
          </cell>
          <cell r="E983">
            <v>10959</v>
          </cell>
          <cell r="F983" t="str">
            <v>Prop</v>
          </cell>
          <cell r="G983">
            <v>7</v>
          </cell>
          <cell r="H983">
            <v>39218</v>
          </cell>
          <cell r="K983" t="str">
            <v>SATISF TELEF INTERNET LOGITEL</v>
          </cell>
          <cell r="L983" t="str">
            <v>0156</v>
          </cell>
          <cell r="M983" t="str">
            <v>LOGITEL</v>
          </cell>
          <cell r="N983" t="str">
            <v>KARLA LUNA</v>
          </cell>
          <cell r="Q983" t="str">
            <v>EVAL</v>
          </cell>
          <cell r="S983" t="str">
            <v>TRIM</v>
          </cell>
          <cell r="T983" t="str">
            <v>TEC-SER</v>
          </cell>
          <cell r="U983" t="str">
            <v>SERVICIOS DOMESTICOS DE COMUNICACIÓN</v>
          </cell>
          <cell r="V983" t="str">
            <v>Casa por Casa</v>
          </cell>
          <cell r="W983" t="str">
            <v>Papel</v>
          </cell>
          <cell r="X983" t="str">
            <v>EDOMEX</v>
          </cell>
          <cell r="Y983">
            <v>8</v>
          </cell>
          <cell r="Z983">
            <v>20</v>
          </cell>
          <cell r="AB983">
            <v>16.333333333333332</v>
          </cell>
        </row>
        <row r="984">
          <cell r="A984">
            <v>980</v>
          </cell>
          <cell r="D984" t="str">
            <v>C</v>
          </cell>
          <cell r="E984">
            <v>10960</v>
          </cell>
          <cell r="F984" t="str">
            <v>Proy</v>
          </cell>
          <cell r="G984">
            <v>6</v>
          </cell>
          <cell r="H984">
            <v>39218</v>
          </cell>
          <cell r="I984">
            <v>39223</v>
          </cell>
          <cell r="J984">
            <v>39234</v>
          </cell>
          <cell r="K984" t="str">
            <v>Multi-screener</v>
          </cell>
          <cell r="L984" t="str">
            <v>0012</v>
          </cell>
          <cell r="M984" t="str">
            <v xml:space="preserve"> PROCTER &amp; GAMBLE</v>
          </cell>
          <cell r="N984" t="str">
            <v>RUBEN LEO</v>
          </cell>
          <cell r="O984" t="str">
            <v>MX076105</v>
          </cell>
          <cell r="Q984" t="str">
            <v>AA</v>
          </cell>
          <cell r="S984" t="str">
            <v>MST</v>
          </cell>
          <cell r="T984" t="str">
            <v>MUL-MUL</v>
          </cell>
          <cell r="U984" t="str">
            <v>VARIOS</v>
          </cell>
          <cell r="V984" t="str">
            <v>Intercept</v>
          </cell>
          <cell r="W984" t="str">
            <v>CAWI / Web</v>
          </cell>
          <cell r="X984" t="str">
            <v>DF</v>
          </cell>
          <cell r="AB984"/>
          <cell r="AD984">
            <v>450</v>
          </cell>
          <cell r="AG984">
            <v>450</v>
          </cell>
          <cell r="AH984">
            <v>450</v>
          </cell>
          <cell r="AM984">
            <v>39244</v>
          </cell>
          <cell r="AN984">
            <v>39244</v>
          </cell>
          <cell r="AO984">
            <v>39255</v>
          </cell>
          <cell r="AP984">
            <v>39253</v>
          </cell>
          <cell r="AQ984">
            <v>164652</v>
          </cell>
        </row>
        <row r="985">
          <cell r="A985">
            <v>981</v>
          </cell>
          <cell r="D985" t="str">
            <v>C</v>
          </cell>
          <cell r="E985">
            <v>10961</v>
          </cell>
          <cell r="F985" t="str">
            <v>Prop</v>
          </cell>
          <cell r="H985">
            <v>39218</v>
          </cell>
          <cell r="K985" t="str">
            <v>U&amp;A PRONOSTICOS</v>
          </cell>
          <cell r="L985" t="str">
            <v>0055</v>
          </cell>
          <cell r="M985" t="str">
            <v>LEBRIJA RUBIO PUBLICIDAD, S.A</v>
          </cell>
          <cell r="Q985" t="str">
            <v>PG</v>
          </cell>
          <cell r="S985" t="str">
            <v>U&amp;A</v>
          </cell>
          <cell r="AB985"/>
        </row>
        <row r="986">
          <cell r="A986">
            <v>982</v>
          </cell>
          <cell r="D986" t="str">
            <v>C</v>
          </cell>
          <cell r="E986">
            <v>10962</v>
          </cell>
          <cell r="F986" t="str">
            <v>Prop</v>
          </cell>
          <cell r="G986">
            <v>7</v>
          </cell>
          <cell r="H986">
            <v>39219</v>
          </cell>
          <cell r="K986" t="str">
            <v>SEGMENTA LCDS</v>
          </cell>
          <cell r="L986" t="str">
            <v>0173</v>
          </cell>
          <cell r="M986" t="str">
            <v>LG</v>
          </cell>
          <cell r="N986" t="str">
            <v>GEMMA ABAD</v>
          </cell>
          <cell r="Q986" t="str">
            <v>EVAL</v>
          </cell>
          <cell r="S986" t="str">
            <v>SEGMENTA</v>
          </cell>
          <cell r="T986" t="str">
            <v>CON-DUR</v>
          </cell>
          <cell r="U986" t="str">
            <v>PANTALLAS PLANAS</v>
          </cell>
          <cell r="V986" t="str">
            <v>Intercept</v>
          </cell>
          <cell r="W986" t="str">
            <v>Papel</v>
          </cell>
          <cell r="X986" t="str">
            <v>MGM</v>
          </cell>
          <cell r="AB986"/>
        </row>
        <row r="987">
          <cell r="A987">
            <v>983</v>
          </cell>
          <cell r="D987" t="str">
            <v>C</v>
          </cell>
          <cell r="E987">
            <v>10963</v>
          </cell>
          <cell r="F987" t="str">
            <v>Prop</v>
          </cell>
          <cell r="G987">
            <v>7</v>
          </cell>
          <cell r="H987">
            <v>39219</v>
          </cell>
          <cell r="K987" t="str">
            <v>SEGMENTA CELULARES</v>
          </cell>
          <cell r="L987" t="str">
            <v>0173</v>
          </cell>
          <cell r="M987" t="str">
            <v>LG</v>
          </cell>
          <cell r="N987" t="str">
            <v>GEMMA ABAD</v>
          </cell>
          <cell r="Q987" t="str">
            <v>EVAL</v>
          </cell>
          <cell r="S987" t="str">
            <v>SEGMENTA</v>
          </cell>
          <cell r="T987" t="str">
            <v>CON-DUR</v>
          </cell>
          <cell r="U987" t="str">
            <v>TELEFONOS CELULARES</v>
          </cell>
          <cell r="V987" t="str">
            <v>Intercept</v>
          </cell>
          <cell r="W987" t="str">
            <v>Papel</v>
          </cell>
          <cell r="X987" t="str">
            <v>MGM</v>
          </cell>
          <cell r="AB987"/>
        </row>
        <row r="988">
          <cell r="A988">
            <v>984</v>
          </cell>
          <cell r="D988" t="str">
            <v>C</v>
          </cell>
          <cell r="E988">
            <v>10964</v>
          </cell>
          <cell r="F988" t="str">
            <v>Prop</v>
          </cell>
          <cell r="G988">
            <v>7</v>
          </cell>
          <cell r="H988">
            <v>39219</v>
          </cell>
          <cell r="K988" t="str">
            <v>MYSTERY LCDS</v>
          </cell>
          <cell r="L988" t="str">
            <v>0173</v>
          </cell>
          <cell r="M988" t="str">
            <v>LG</v>
          </cell>
          <cell r="N988" t="str">
            <v>GEMMA ABAD</v>
          </cell>
          <cell r="Q988" t="str">
            <v>EVAL</v>
          </cell>
          <cell r="S988" t="str">
            <v>MYSTERY SHOPPER</v>
          </cell>
          <cell r="T988" t="str">
            <v>CON-DUR</v>
          </cell>
          <cell r="U988" t="str">
            <v>PANTALLAS PLANAS</v>
          </cell>
          <cell r="V988" t="str">
            <v>Intercept</v>
          </cell>
          <cell r="W988" t="str">
            <v>Papel</v>
          </cell>
          <cell r="X988" t="str">
            <v>DF</v>
          </cell>
          <cell r="AB988"/>
        </row>
        <row r="989">
          <cell r="A989">
            <v>985</v>
          </cell>
          <cell r="D989" t="str">
            <v>C</v>
          </cell>
          <cell r="E989">
            <v>10965</v>
          </cell>
          <cell r="F989" t="str">
            <v>Prop</v>
          </cell>
          <cell r="G989">
            <v>7</v>
          </cell>
          <cell r="H989">
            <v>39219</v>
          </cell>
          <cell r="K989" t="str">
            <v>MYSTERY CELULARES</v>
          </cell>
          <cell r="L989" t="str">
            <v>0173</v>
          </cell>
          <cell r="M989" t="str">
            <v>LG</v>
          </cell>
          <cell r="N989" t="str">
            <v>GEMMA ABAD</v>
          </cell>
          <cell r="Q989" t="str">
            <v>EVAL</v>
          </cell>
          <cell r="S989" t="str">
            <v>MYSTERY SHOPPER</v>
          </cell>
          <cell r="T989" t="str">
            <v>CON-DUR</v>
          </cell>
          <cell r="U989" t="str">
            <v>TELEFONOS CELULARES</v>
          </cell>
          <cell r="V989" t="str">
            <v>Intercept</v>
          </cell>
          <cell r="W989" t="str">
            <v>Papel</v>
          </cell>
          <cell r="X989" t="str">
            <v>DF</v>
          </cell>
          <cell r="AB989"/>
        </row>
        <row r="990">
          <cell r="A990">
            <v>986</v>
          </cell>
          <cell r="D990" t="str">
            <v>A</v>
          </cell>
          <cell r="E990">
            <v>10966</v>
          </cell>
          <cell r="F990" t="str">
            <v>Prop</v>
          </cell>
          <cell r="H990">
            <v>39219</v>
          </cell>
          <cell r="K990" t="str">
            <v>CHARMIN PROYECTO PREVIO</v>
          </cell>
          <cell r="L990" t="str">
            <v>0012</v>
          </cell>
          <cell r="M990" t="str">
            <v xml:space="preserve"> PROCTER &amp; GAMBLE</v>
          </cell>
          <cell r="N990" t="str">
            <v>MONIQUE AROCHI</v>
          </cell>
          <cell r="Q990" t="str">
            <v>PG</v>
          </cell>
          <cell r="S990" t="str">
            <v>AUDIPROM</v>
          </cell>
          <cell r="T990" t="str">
            <v>CON-SAN</v>
          </cell>
          <cell r="U990" t="str">
            <v>PAPEL DE BAÑO</v>
          </cell>
          <cell r="W990" t="str">
            <v>Papel</v>
          </cell>
          <cell r="X990" t="str">
            <v>DF,MTY.GDL y FOR</v>
          </cell>
          <cell r="AB990"/>
          <cell r="AG990">
            <v>400</v>
          </cell>
          <cell r="AH990">
            <v>256</v>
          </cell>
          <cell r="AI990">
            <v>144</v>
          </cell>
          <cell r="AQ990">
            <v>82680</v>
          </cell>
        </row>
        <row r="991">
          <cell r="A991">
            <v>987</v>
          </cell>
          <cell r="D991" t="str">
            <v>F</v>
          </cell>
          <cell r="E991">
            <v>10967</v>
          </cell>
          <cell r="F991" t="str">
            <v>Prop</v>
          </cell>
          <cell r="G991">
            <v>7</v>
          </cell>
          <cell r="H991">
            <v>39217</v>
          </cell>
          <cell r="K991" t="str">
            <v>PLATAFORMA</v>
          </cell>
          <cell r="L991" t="str">
            <v>0091</v>
          </cell>
          <cell r="M991" t="str">
            <v>HEINEKEN</v>
          </cell>
          <cell r="N991" t="str">
            <v>Tonatiuh Alonso</v>
          </cell>
          <cell r="Q991" t="str">
            <v>IP</v>
          </cell>
          <cell r="T991" t="str">
            <v>CON-BEB</v>
          </cell>
          <cell r="U991" t="str">
            <v>CERVEZA</v>
          </cell>
          <cell r="V991" t="str">
            <v>Pre -Reclutamiento</v>
          </cell>
          <cell r="W991" t="str">
            <v>Focus groups</v>
          </cell>
          <cell r="X991" t="str">
            <v>DF, GDL, MTY</v>
          </cell>
          <cell r="AB991"/>
          <cell r="AM991">
            <v>39276</v>
          </cell>
          <cell r="AO991">
            <v>39287</v>
          </cell>
          <cell r="AQ991">
            <v>624000</v>
          </cell>
        </row>
        <row r="992">
          <cell r="A992">
            <v>988</v>
          </cell>
          <cell r="D992" t="str">
            <v>C</v>
          </cell>
          <cell r="E992">
            <v>10968</v>
          </cell>
          <cell r="F992" t="str">
            <v>Proy</v>
          </cell>
          <cell r="G992">
            <v>6</v>
          </cell>
          <cell r="H992">
            <v>39219</v>
          </cell>
          <cell r="I992">
            <v>39219</v>
          </cell>
          <cell r="J992">
            <v>39225</v>
          </cell>
          <cell r="K992" t="str">
            <v>MSL Swan  (Wave 1)</v>
          </cell>
          <cell r="L992" t="str">
            <v>0012</v>
          </cell>
          <cell r="M992" t="str">
            <v xml:space="preserve"> PROCTER &amp; GAMBLE</v>
          </cell>
          <cell r="N992" t="str">
            <v>RUBEN LEO</v>
          </cell>
          <cell r="O992" t="str">
            <v>MX074899</v>
          </cell>
          <cell r="P992" t="str">
            <v>H&amp;S Swan MSL for In-Store Claims</v>
          </cell>
          <cell r="Q992" t="str">
            <v>AA</v>
          </cell>
          <cell r="S992" t="str">
            <v>MST</v>
          </cell>
          <cell r="T992" t="str">
            <v>CON-CUI</v>
          </cell>
          <cell r="U992" t="str">
            <v>SHAMPOO</v>
          </cell>
          <cell r="V992" t="str">
            <v>Intercept</v>
          </cell>
          <cell r="W992" t="str">
            <v>CAWI / Web</v>
          </cell>
          <cell r="X992" t="str">
            <v>DF</v>
          </cell>
          <cell r="Y992">
            <v>13</v>
          </cell>
          <cell r="Z992">
            <v>50</v>
          </cell>
          <cell r="AA992">
            <v>45</v>
          </cell>
          <cell r="AB992">
            <v>39.833333333333336</v>
          </cell>
          <cell r="AD992">
            <v>200</v>
          </cell>
          <cell r="AG992">
            <v>200</v>
          </cell>
          <cell r="AH992">
            <v>200</v>
          </cell>
          <cell r="AM992">
            <v>39231</v>
          </cell>
          <cell r="AN992">
            <v>39231</v>
          </cell>
          <cell r="AO992">
            <v>39244</v>
          </cell>
          <cell r="AP992">
            <v>39244</v>
          </cell>
          <cell r="AQ992">
            <v>91766</v>
          </cell>
        </row>
        <row r="993">
          <cell r="A993">
            <v>989</v>
          </cell>
          <cell r="D993" t="str">
            <v>A</v>
          </cell>
          <cell r="E993">
            <v>10969</v>
          </cell>
          <cell r="F993" t="str">
            <v>Proy</v>
          </cell>
          <cell r="G993">
            <v>3</v>
          </cell>
          <cell r="H993">
            <v>39220</v>
          </cell>
          <cell r="I993">
            <v>39230</v>
          </cell>
          <cell r="J993">
            <v>39265</v>
          </cell>
          <cell r="K993" t="str">
            <v>ACE BACK TO SCHOOL</v>
          </cell>
          <cell r="L993" t="str">
            <v>0012</v>
          </cell>
          <cell r="M993" t="str">
            <v xml:space="preserve"> PROCTER &amp; GAMBLE</v>
          </cell>
          <cell r="N993" t="str">
            <v>PAOLA MAINERO</v>
          </cell>
          <cell r="Q993" t="str">
            <v>PG</v>
          </cell>
          <cell r="S993" t="str">
            <v>AUDIPROM</v>
          </cell>
          <cell r="T993" t="str">
            <v>CON-HOG</v>
          </cell>
          <cell r="U993" t="str">
            <v>DETERGENTE</v>
          </cell>
          <cell r="W993" t="str">
            <v>Papel</v>
          </cell>
          <cell r="X993" t="str">
            <v>DF,MTY.GDL y FOR</v>
          </cell>
          <cell r="AB993"/>
          <cell r="AG993">
            <v>442</v>
          </cell>
          <cell r="AH993">
            <v>260</v>
          </cell>
          <cell r="AI993">
            <v>182</v>
          </cell>
          <cell r="AM993">
            <v>39355</v>
          </cell>
          <cell r="AO993">
            <v>39357</v>
          </cell>
          <cell r="AQ993">
            <v>92170</v>
          </cell>
        </row>
        <row r="994">
          <cell r="A994">
            <v>990</v>
          </cell>
          <cell r="D994" t="str">
            <v>C</v>
          </cell>
          <cell r="E994">
            <v>10970</v>
          </cell>
          <cell r="F994" t="str">
            <v>Proy</v>
          </cell>
          <cell r="G994">
            <v>4</v>
          </cell>
          <cell r="H994">
            <v>39223</v>
          </cell>
          <cell r="I994">
            <v>39239</v>
          </cell>
          <cell r="J994">
            <v>39258</v>
          </cell>
          <cell r="K994" t="str">
            <v>CHARMIN FANTASIA REVISTAS SET</v>
          </cell>
          <cell r="L994" t="str">
            <v>0012</v>
          </cell>
          <cell r="M994" t="str">
            <v xml:space="preserve"> PROCTER &amp; GAMBLE</v>
          </cell>
          <cell r="N994" t="str">
            <v>ERANDY MACÍAS RIVEROLL</v>
          </cell>
          <cell r="O994" t="str">
            <v xml:space="preserve">MX075873 </v>
          </cell>
          <cell r="P994" t="str">
            <v>Charmin Fantasía Magazine Sampling Effectiveness Test</v>
          </cell>
          <cell r="Q994" t="str">
            <v>LE</v>
          </cell>
          <cell r="R994" t="str">
            <v>HR</v>
          </cell>
          <cell r="S994" t="str">
            <v>PSE</v>
          </cell>
          <cell r="T994" t="str">
            <v>CON-CUI</v>
          </cell>
          <cell r="U994" t="str">
            <v>PAPEL DE BAÑO</v>
          </cell>
          <cell r="V994" t="str">
            <v>Intercept</v>
          </cell>
          <cell r="W994" t="str">
            <v>Papel</v>
          </cell>
          <cell r="X994" t="str">
            <v>DF</v>
          </cell>
          <cell r="AB994"/>
          <cell r="AD994">
            <v>1200</v>
          </cell>
          <cell r="AE994">
            <v>400</v>
          </cell>
          <cell r="AG994">
            <v>1600</v>
          </cell>
          <cell r="AH994">
            <v>1600</v>
          </cell>
          <cell r="AM994">
            <v>39315</v>
          </cell>
          <cell r="AO994">
            <v>39332</v>
          </cell>
          <cell r="AQ994">
            <v>312000</v>
          </cell>
        </row>
        <row r="995">
          <cell r="A995">
            <v>991</v>
          </cell>
          <cell r="D995" t="str">
            <v>F</v>
          </cell>
          <cell r="E995">
            <v>10971</v>
          </cell>
          <cell r="F995" t="str">
            <v>Proy</v>
          </cell>
          <cell r="G995">
            <v>6</v>
          </cell>
          <cell r="H995">
            <v>39223</v>
          </cell>
          <cell r="I995">
            <v>39231</v>
          </cell>
          <cell r="J995">
            <v>39254</v>
          </cell>
          <cell r="K995" t="str">
            <v>PARIA PCT FGI'S</v>
          </cell>
          <cell r="L995" t="str">
            <v>0012</v>
          </cell>
          <cell r="M995" t="str">
            <v xml:space="preserve"> PROCTER &amp; GAMBLE</v>
          </cell>
          <cell r="N995" t="str">
            <v>ERANDY MACÍAS RIVEROLL</v>
          </cell>
          <cell r="O995" t="str">
            <v xml:space="preserve">MX075881 </v>
          </cell>
          <cell r="P995" t="str">
            <v>Paria PCT FGIs</v>
          </cell>
          <cell r="Q995" t="str">
            <v>LE</v>
          </cell>
          <cell r="R995" t="str">
            <v>LP</v>
          </cell>
          <cell r="S995" t="str">
            <v>PCT</v>
          </cell>
          <cell r="T995" t="str">
            <v>CON-CUI</v>
          </cell>
          <cell r="U995" t="str">
            <v>DESODORANTE</v>
          </cell>
          <cell r="V995" t="str">
            <v>Pre -Reclutamiento</v>
          </cell>
          <cell r="W995" t="str">
            <v>Focus groups</v>
          </cell>
          <cell r="X995" t="str">
            <v>DF</v>
          </cell>
          <cell r="AB995"/>
          <cell r="AD995">
            <v>3</v>
          </cell>
          <cell r="AG995">
            <v>3</v>
          </cell>
          <cell r="AH995">
            <v>3</v>
          </cell>
          <cell r="AL995">
            <v>3</v>
          </cell>
          <cell r="AM995">
            <v>39258</v>
          </cell>
          <cell r="AN995">
            <v>39258</v>
          </cell>
          <cell r="AO995">
            <v>39258</v>
          </cell>
          <cell r="AP995">
            <v>39258</v>
          </cell>
          <cell r="AQ995">
            <v>60000</v>
          </cell>
        </row>
        <row r="996">
          <cell r="A996">
            <v>992</v>
          </cell>
          <cell r="D996" t="str">
            <v>C</v>
          </cell>
          <cell r="E996">
            <v>10972</v>
          </cell>
          <cell r="F996" t="str">
            <v>Prop</v>
          </cell>
          <cell r="G996">
            <v>7</v>
          </cell>
          <cell r="H996">
            <v>39223</v>
          </cell>
          <cell r="K996" t="str">
            <v>PARIA PCT</v>
          </cell>
          <cell r="L996" t="str">
            <v>0012</v>
          </cell>
          <cell r="M996" t="str">
            <v xml:space="preserve"> PROCTER &amp; GAMBLE</v>
          </cell>
          <cell r="N996" t="str">
            <v>ERANDY MACÍAS RIVEROLL</v>
          </cell>
          <cell r="O996" t="str">
            <v>MX075882</v>
          </cell>
          <cell r="P996" t="str">
            <v>Paria PCT</v>
          </cell>
          <cell r="Q996" t="str">
            <v>LE</v>
          </cell>
          <cell r="S996" t="str">
            <v>PCT</v>
          </cell>
          <cell r="AB996"/>
        </row>
        <row r="997">
          <cell r="A997">
            <v>993</v>
          </cell>
          <cell r="D997" t="str">
            <v>C</v>
          </cell>
          <cell r="E997">
            <v>10973</v>
          </cell>
          <cell r="F997" t="str">
            <v>Proy</v>
          </cell>
          <cell r="G997">
            <v>6</v>
          </cell>
          <cell r="H997">
            <v>39223</v>
          </cell>
          <cell r="I997">
            <v>39226</v>
          </cell>
          <cell r="J997">
            <v>39235</v>
          </cell>
          <cell r="K997" t="str">
            <v>CAPITAN ESCUDO PCT</v>
          </cell>
          <cell r="L997" t="str">
            <v>0012</v>
          </cell>
          <cell r="M997" t="str">
            <v xml:space="preserve"> PROCTER &amp; GAMBLE</v>
          </cell>
          <cell r="N997" t="str">
            <v>ERANDY MACÍAS RIVEROLL</v>
          </cell>
          <cell r="O997" t="str">
            <v>MX075886</v>
          </cell>
          <cell r="P997" t="str">
            <v>Capitán Escudo PCT</v>
          </cell>
          <cell r="Q997" t="str">
            <v>LE</v>
          </cell>
          <cell r="R997" t="str">
            <v>AG</v>
          </cell>
          <cell r="S997" t="str">
            <v>PCT</v>
          </cell>
          <cell r="T997" t="str">
            <v>CON-CUI</v>
          </cell>
          <cell r="U997" t="str">
            <v>JABON DE TOCADOR</v>
          </cell>
          <cell r="V997" t="str">
            <v>Intercept</v>
          </cell>
          <cell r="W997" t="str">
            <v>CAWI / Web</v>
          </cell>
          <cell r="X997" t="str">
            <v>DF</v>
          </cell>
          <cell r="AB997"/>
          <cell r="AC997">
            <v>6.6</v>
          </cell>
          <cell r="AD997">
            <v>530</v>
          </cell>
          <cell r="AG997">
            <v>530</v>
          </cell>
          <cell r="AH997">
            <v>530</v>
          </cell>
          <cell r="AM997">
            <v>39247</v>
          </cell>
          <cell r="AN997">
            <v>39249</v>
          </cell>
          <cell r="AO997">
            <v>39261</v>
          </cell>
          <cell r="AP997">
            <v>39261</v>
          </cell>
          <cell r="AQ997">
            <v>152500</v>
          </cell>
        </row>
        <row r="998">
          <cell r="A998">
            <v>994</v>
          </cell>
          <cell r="D998" t="str">
            <v>C</v>
          </cell>
          <cell r="E998">
            <v>10974</v>
          </cell>
          <cell r="F998" t="str">
            <v>Proy</v>
          </cell>
          <cell r="G998">
            <v>4</v>
          </cell>
          <cell r="H998">
            <v>39223</v>
          </cell>
          <cell r="I998">
            <v>39241</v>
          </cell>
          <cell r="J998">
            <v>39247</v>
          </cell>
          <cell r="K998" t="str">
            <v>Solo Para Chavas Bus SET</v>
          </cell>
          <cell r="L998" t="str">
            <v>0012</v>
          </cell>
          <cell r="M998" t="str">
            <v xml:space="preserve"> PROCTER &amp; GAMBLE</v>
          </cell>
          <cell r="N998" t="str">
            <v>ERANDY MACÍAS RIVEROLL</v>
          </cell>
          <cell r="O998" t="str">
            <v xml:space="preserve">MX075887 </v>
          </cell>
          <cell r="P998" t="str">
            <v>Solo Para Chavas Bus SET</v>
          </cell>
          <cell r="Q998" t="str">
            <v>LE</v>
          </cell>
          <cell r="R998" t="str">
            <v>JC</v>
          </cell>
          <cell r="S998" t="str">
            <v>PSE</v>
          </cell>
          <cell r="T998" t="str">
            <v>CON-CUI</v>
          </cell>
          <cell r="U998" t="str">
            <v>VARIAS: SHAMPOO, APDO, FEMCARE</v>
          </cell>
          <cell r="V998" t="str">
            <v>Intercept</v>
          </cell>
          <cell r="W998" t="str">
            <v>Papel</v>
          </cell>
          <cell r="X998" t="str">
            <v>DF</v>
          </cell>
          <cell r="AB998"/>
          <cell r="AD998">
            <v>600</v>
          </cell>
          <cell r="AE998">
            <v>240</v>
          </cell>
          <cell r="AG998">
            <v>840</v>
          </cell>
          <cell r="AH998">
            <v>840</v>
          </cell>
          <cell r="AM998">
            <v>39338</v>
          </cell>
          <cell r="AO998">
            <v>39358</v>
          </cell>
          <cell r="AQ998">
            <v>261000</v>
          </cell>
        </row>
        <row r="999">
          <cell r="A999">
            <v>995</v>
          </cell>
          <cell r="D999" t="str">
            <v>C</v>
          </cell>
          <cell r="E999">
            <v>10975</v>
          </cell>
          <cell r="F999" t="str">
            <v>Prop</v>
          </cell>
          <cell r="G999">
            <v>7</v>
          </cell>
          <cell r="H999">
            <v>39223</v>
          </cell>
          <cell r="K999" t="str">
            <v>HIPOTECA PERCEP</v>
          </cell>
          <cell r="L999" t="str">
            <v>0152</v>
          </cell>
          <cell r="M999" t="str">
            <v>HSBC</v>
          </cell>
          <cell r="N999" t="str">
            <v>BRANDO FERNANDEZ</v>
          </cell>
          <cell r="Q999" t="str">
            <v>EVAL</v>
          </cell>
          <cell r="S999" t="str">
            <v>U&amp;A</v>
          </cell>
          <cell r="T999" t="str">
            <v>SER-BAN</v>
          </cell>
          <cell r="U999" t="str">
            <v>HIPOTECAS</v>
          </cell>
          <cell r="V999" t="str">
            <v>Intercept</v>
          </cell>
          <cell r="W999" t="str">
            <v>Papel</v>
          </cell>
          <cell r="X999" t="str">
            <v>AMCM</v>
          </cell>
          <cell r="AB999"/>
        </row>
        <row r="1000">
          <cell r="A1000">
            <v>996</v>
          </cell>
          <cell r="D1000" t="str">
            <v>C</v>
          </cell>
          <cell r="E1000">
            <v>10976</v>
          </cell>
          <cell r="F1000" t="str">
            <v>Prop</v>
          </cell>
          <cell r="G1000">
            <v>1</v>
          </cell>
          <cell r="H1000">
            <v>39218</v>
          </cell>
          <cell r="K1000" t="str">
            <v>Call Back SOIA</v>
          </cell>
          <cell r="L1000" t="str">
            <v>0174</v>
          </cell>
          <cell r="M1000" t="str">
            <v>JUMEX</v>
          </cell>
          <cell r="N1000" t="str">
            <v>ALEJANDRA PINEDA</v>
          </cell>
          <cell r="Q1000" t="str">
            <v>MIP</v>
          </cell>
          <cell r="AB1000"/>
        </row>
        <row r="1001">
          <cell r="A1001">
            <v>997</v>
          </cell>
          <cell r="B1001">
            <v>1</v>
          </cell>
          <cell r="D1001" t="str">
            <v>T</v>
          </cell>
          <cell r="E1001">
            <v>10977</v>
          </cell>
          <cell r="F1001" t="str">
            <v>Proy</v>
          </cell>
          <cell r="G1001">
            <v>6</v>
          </cell>
          <cell r="H1001">
            <v>39212</v>
          </cell>
          <cell r="I1001">
            <v>39224</v>
          </cell>
          <cell r="J1001">
            <v>39261</v>
          </cell>
          <cell r="K1001" t="str">
            <v>GENESIS II</v>
          </cell>
          <cell r="L1001" t="str">
            <v>0012</v>
          </cell>
          <cell r="M1001" t="str">
            <v xml:space="preserve"> PROCTER &amp; GAMBLE</v>
          </cell>
          <cell r="N1001" t="str">
            <v>FRANCISCO GARCES</v>
          </cell>
          <cell r="O1001" t="str">
            <v>MX076379</v>
          </cell>
          <cell r="P1001" t="str">
            <v>Genesis C&amp;SPIT 2nd Round</v>
          </cell>
          <cell r="Q1001" t="str">
            <v>MJO</v>
          </cell>
          <cell r="R1001" t="str">
            <v>HR</v>
          </cell>
          <cell r="S1001" t="str">
            <v>C&amp;P</v>
          </cell>
          <cell r="T1001" t="str">
            <v>CON-CRO</v>
          </cell>
          <cell r="U1001" t="str">
            <v>DETERGENTE</v>
          </cell>
          <cell r="V1001" t="str">
            <v>Casa por Casa</v>
          </cell>
          <cell r="W1001" t="str">
            <v>Papel</v>
          </cell>
          <cell r="X1001" t="str">
            <v>DF</v>
          </cell>
          <cell r="Y1001">
            <v>5</v>
          </cell>
          <cell r="Z1001">
            <v>200</v>
          </cell>
          <cell r="AB1001">
            <v>88.333333333333329</v>
          </cell>
          <cell r="AC1001">
            <v>4</v>
          </cell>
          <cell r="AD1001">
            <v>855</v>
          </cell>
          <cell r="AE1001">
            <v>750</v>
          </cell>
          <cell r="AG1001">
            <v>1605</v>
          </cell>
          <cell r="AH1001">
            <v>1605</v>
          </cell>
          <cell r="AL1001">
            <v>1686</v>
          </cell>
          <cell r="AM1001">
            <v>39303</v>
          </cell>
          <cell r="AN1001">
            <v>39304</v>
          </cell>
          <cell r="AO1001">
            <v>39316</v>
          </cell>
          <cell r="AP1001">
            <v>39311</v>
          </cell>
          <cell r="AQ1001">
            <v>359000</v>
          </cell>
          <cell r="AU1001">
            <v>0.85</v>
          </cell>
        </row>
        <row r="1002">
          <cell r="A1002">
            <v>998</v>
          </cell>
          <cell r="D1002" t="str">
            <v>T</v>
          </cell>
          <cell r="E1002">
            <v>10978</v>
          </cell>
          <cell r="F1002" t="str">
            <v>Prop</v>
          </cell>
          <cell r="G1002">
            <v>7</v>
          </cell>
          <cell r="H1002">
            <v>39223</v>
          </cell>
          <cell r="K1002" t="str">
            <v>INFANT FORMULA 1 SHOT</v>
          </cell>
          <cell r="L1002" t="str">
            <v>0089</v>
          </cell>
          <cell r="M1002" t="str">
            <v>ACNIELSEN IR NY</v>
          </cell>
          <cell r="N1002" t="str">
            <v>JULIA TSEPKALO</v>
          </cell>
          <cell r="Q1002" t="str">
            <v>EVAL</v>
          </cell>
          <cell r="S1002" t="str">
            <v>SEGMENTA</v>
          </cell>
          <cell r="T1002" t="str">
            <v>CON-MED</v>
          </cell>
          <cell r="U1002" t="str">
            <v>FORMULA INFANTIL</v>
          </cell>
          <cell r="V1002" t="str">
            <v>Casa por Casa</v>
          </cell>
          <cell r="W1002" t="str">
            <v>Papel</v>
          </cell>
          <cell r="X1002" t="str">
            <v>MGM</v>
          </cell>
          <cell r="AB1002"/>
        </row>
        <row r="1003">
          <cell r="A1003">
            <v>999</v>
          </cell>
          <cell r="D1003" t="str">
            <v>T</v>
          </cell>
          <cell r="E1003">
            <v>10979</v>
          </cell>
          <cell r="F1003" t="str">
            <v>Prop</v>
          </cell>
          <cell r="G1003">
            <v>7</v>
          </cell>
          <cell r="H1003">
            <v>39223</v>
          </cell>
          <cell r="K1003" t="str">
            <v>INFANT FORMULA TRACKING</v>
          </cell>
          <cell r="L1003" t="str">
            <v>0089</v>
          </cell>
          <cell r="M1003" t="str">
            <v>ACNIELSEN IR NY</v>
          </cell>
          <cell r="N1003" t="str">
            <v>JULIA TSEPKALO</v>
          </cell>
          <cell r="Q1003" t="str">
            <v>EVAL</v>
          </cell>
          <cell r="S1003" t="str">
            <v>SEGMENTA</v>
          </cell>
          <cell r="T1003" t="str">
            <v>CON-MED</v>
          </cell>
          <cell r="U1003" t="str">
            <v>FORMULA INFANTIL</v>
          </cell>
          <cell r="V1003" t="str">
            <v>Casa por Casa</v>
          </cell>
          <cell r="W1003" t="str">
            <v>Papel</v>
          </cell>
          <cell r="X1003" t="str">
            <v>MGM</v>
          </cell>
          <cell r="AB1003"/>
        </row>
        <row r="1004">
          <cell r="A1004">
            <v>1000</v>
          </cell>
          <cell r="D1004" t="str">
            <v>F</v>
          </cell>
          <cell r="E1004">
            <v>10980</v>
          </cell>
          <cell r="F1004" t="str">
            <v>Proy</v>
          </cell>
          <cell r="G1004">
            <v>6</v>
          </cell>
          <cell r="H1004">
            <v>39211</v>
          </cell>
          <cell r="I1004">
            <v>39223</v>
          </cell>
          <cell r="J1004">
            <v>39240</v>
          </cell>
          <cell r="K1004" t="str">
            <v>ALMA</v>
          </cell>
          <cell r="L1004" t="str">
            <v>0176</v>
          </cell>
          <cell r="M1004" t="str">
            <v>UVM</v>
          </cell>
          <cell r="N1004" t="str">
            <v>DEBBY MORAN</v>
          </cell>
          <cell r="O1004" t="str">
            <v>NA</v>
          </cell>
          <cell r="P1004" t="str">
            <v>NA</v>
          </cell>
          <cell r="Q1004" t="str">
            <v>LC</v>
          </cell>
          <cell r="R1004" t="str">
            <v>NA</v>
          </cell>
          <cell r="S1004" t="str">
            <v>U&amp;A</v>
          </cell>
          <cell r="T1004" t="str">
            <v>CON-OTR</v>
          </cell>
          <cell r="U1004" t="str">
            <v>EDUCACION</v>
          </cell>
          <cell r="V1004" t="str">
            <v>Pre -Reclutamiento</v>
          </cell>
          <cell r="W1004" t="str">
            <v>Focus groups</v>
          </cell>
          <cell r="X1004" t="str">
            <v>DF</v>
          </cell>
          <cell r="AB1004"/>
          <cell r="AD1004">
            <v>18</v>
          </cell>
          <cell r="AG1004">
            <v>18</v>
          </cell>
          <cell r="AH1004">
            <v>18</v>
          </cell>
          <cell r="AL1004">
            <v>18</v>
          </cell>
          <cell r="AM1004">
            <v>39255</v>
          </cell>
          <cell r="AN1004">
            <v>39289</v>
          </cell>
          <cell r="AO1004">
            <v>39269</v>
          </cell>
          <cell r="AP1004">
            <v>39282</v>
          </cell>
          <cell r="AQ1004">
            <v>400533</v>
          </cell>
          <cell r="AU1004">
            <v>1</v>
          </cell>
        </row>
        <row r="1005">
          <cell r="A1005">
            <v>1001</v>
          </cell>
          <cell r="D1005" t="str">
            <v>A</v>
          </cell>
          <cell r="E1005">
            <v>10981</v>
          </cell>
          <cell r="F1005" t="str">
            <v>Proy</v>
          </cell>
          <cell r="G1005">
            <v>6</v>
          </cell>
          <cell r="H1005">
            <v>39224</v>
          </cell>
          <cell r="I1005">
            <v>39230</v>
          </cell>
          <cell r="J1005">
            <v>39232</v>
          </cell>
          <cell r="K1005" t="str">
            <v>MUESTREO H&amp;S</v>
          </cell>
          <cell r="L1005" t="str">
            <v>0012</v>
          </cell>
          <cell r="M1005" t="str">
            <v xml:space="preserve"> PROCTER &amp; GAMBLE</v>
          </cell>
          <cell r="N1005" t="str">
            <v>Jose Miguel Hernandez</v>
          </cell>
          <cell r="Q1005" t="str">
            <v>PG</v>
          </cell>
          <cell r="S1005" t="str">
            <v>AUDIPROM</v>
          </cell>
          <cell r="T1005" t="str">
            <v>CON-CUI</v>
          </cell>
          <cell r="U1005" t="str">
            <v>SHAMPOO</v>
          </cell>
          <cell r="W1005" t="str">
            <v>Papel</v>
          </cell>
          <cell r="X1005" t="str">
            <v>DF</v>
          </cell>
          <cell r="AB1005"/>
          <cell r="AG1005">
            <v>24</v>
          </cell>
          <cell r="AH1005">
            <v>24</v>
          </cell>
          <cell r="AM1005">
            <v>39242</v>
          </cell>
          <cell r="AN1005">
            <v>39242</v>
          </cell>
          <cell r="AO1005">
            <v>39244</v>
          </cell>
          <cell r="AP1005">
            <v>39244</v>
          </cell>
          <cell r="AQ1005">
            <v>30432</v>
          </cell>
        </row>
        <row r="1006">
          <cell r="A1006">
            <v>1002</v>
          </cell>
          <cell r="D1006" t="str">
            <v>A</v>
          </cell>
          <cell r="E1006">
            <v>10982</v>
          </cell>
          <cell r="F1006" t="str">
            <v>Proy</v>
          </cell>
          <cell r="G1006">
            <v>6</v>
          </cell>
          <cell r="H1006">
            <v>39224</v>
          </cell>
          <cell r="I1006">
            <v>39227</v>
          </cell>
          <cell r="J1006">
            <v>39230</v>
          </cell>
          <cell r="K1006" t="str">
            <v>SELL ACE BEBE</v>
          </cell>
          <cell r="L1006" t="str">
            <v>0012</v>
          </cell>
          <cell r="M1006" t="str">
            <v xml:space="preserve"> PROCTER &amp; GAMBLE</v>
          </cell>
          <cell r="N1006" t="str">
            <v>GUSTAVO GONZALEZ</v>
          </cell>
          <cell r="Q1006" t="str">
            <v>PG</v>
          </cell>
          <cell r="S1006" t="str">
            <v>AUDIPROM</v>
          </cell>
          <cell r="T1006" t="str">
            <v>CON-CRO</v>
          </cell>
          <cell r="U1006" t="str">
            <v>DETERGENTE</v>
          </cell>
          <cell r="W1006" t="str">
            <v>Papel</v>
          </cell>
          <cell r="X1006" t="str">
            <v>DF,MTY.GDL y FOR</v>
          </cell>
          <cell r="AB1006"/>
          <cell r="AG1006">
            <v>270</v>
          </cell>
          <cell r="AH1006">
            <v>230</v>
          </cell>
          <cell r="AI1006">
            <v>40</v>
          </cell>
          <cell r="AM1006">
            <v>39263</v>
          </cell>
          <cell r="AN1006">
            <v>39263</v>
          </cell>
          <cell r="AO1006">
            <v>39266</v>
          </cell>
          <cell r="AP1006">
            <v>39266</v>
          </cell>
          <cell r="AQ1006">
            <v>47465</v>
          </cell>
        </row>
        <row r="1007">
          <cell r="A1007">
            <v>1003</v>
          </cell>
          <cell r="B1007">
            <v>1</v>
          </cell>
          <cell r="D1007" t="str">
            <v>C</v>
          </cell>
          <cell r="E1007">
            <v>10983</v>
          </cell>
          <cell r="F1007" t="str">
            <v>Prop</v>
          </cell>
          <cell r="G1007">
            <v>1</v>
          </cell>
          <cell r="H1007">
            <v>39225</v>
          </cell>
          <cell r="K1007" t="str">
            <v>GENESIS ZEST</v>
          </cell>
          <cell r="L1007" t="str">
            <v>0012</v>
          </cell>
          <cell r="M1007" t="str">
            <v xml:space="preserve"> PROCTER &amp; GAMBLE</v>
          </cell>
          <cell r="N1007" t="str">
            <v>CARLOS LEON</v>
          </cell>
          <cell r="O1007" t="str">
            <v>MX075018</v>
          </cell>
          <cell r="P1007" t="str">
            <v>ZEST GENESIS PACKAGE TEST</v>
          </cell>
          <cell r="Q1007" t="str">
            <v>LM</v>
          </cell>
          <cell r="R1007" t="str">
            <v>TBD</v>
          </cell>
          <cell r="S1007" t="str">
            <v>EMPAQUE/ETIQUETA</v>
          </cell>
          <cell r="T1007" t="str">
            <v>CON-CUI</v>
          </cell>
          <cell r="U1007" t="str">
            <v>JABON DE TOCADOR</v>
          </cell>
          <cell r="V1007" t="str">
            <v>Pre -Reclutamiento</v>
          </cell>
          <cell r="W1007" t="str">
            <v>Papel</v>
          </cell>
          <cell r="X1007" t="str">
            <v>DF</v>
          </cell>
          <cell r="Y1007">
            <v>4</v>
          </cell>
          <cell r="Z1007">
            <v>100</v>
          </cell>
          <cell r="AB1007">
            <v>45.666666666666664</v>
          </cell>
          <cell r="AD1007">
            <v>1500</v>
          </cell>
        </row>
        <row r="1008">
          <cell r="A1008">
            <v>1004</v>
          </cell>
          <cell r="B1008">
            <v>1</v>
          </cell>
          <cell r="D1008" t="str">
            <v>D</v>
          </cell>
          <cell r="E1008">
            <v>10984</v>
          </cell>
          <cell r="F1008" t="str">
            <v>Proy</v>
          </cell>
          <cell r="G1008">
            <v>2</v>
          </cell>
          <cell r="H1008">
            <v>39225</v>
          </cell>
          <cell r="J1008">
            <v>39234</v>
          </cell>
          <cell r="K1008" t="str">
            <v>HOMECLEANLAUN</v>
          </cell>
          <cell r="L1008" t="str">
            <v>0081</v>
          </cell>
          <cell r="M1008" t="str">
            <v>TNS TIME</v>
          </cell>
          <cell r="N1008" t="str">
            <v>ALEJANDRO PINTO</v>
          </cell>
          <cell r="Q1008" t="str">
            <v>EVAL</v>
          </cell>
          <cell r="S1008" t="str">
            <v>EQUITY</v>
          </cell>
          <cell r="T1008" t="str">
            <v>CON-HOG</v>
          </cell>
          <cell r="U1008" t="str">
            <v>PRODS LIMPIEZA HOGAR</v>
          </cell>
          <cell r="V1008" t="str">
            <v>Casa por Casa</v>
          </cell>
          <cell r="W1008" t="str">
            <v>Papel</v>
          </cell>
          <cell r="X1008" t="str">
            <v>MGM</v>
          </cell>
          <cell r="AB1008"/>
          <cell r="AD1008">
            <v>1240</v>
          </cell>
          <cell r="AH1008">
            <v>1240</v>
          </cell>
        </row>
        <row r="1009">
          <cell r="A1009">
            <v>1005</v>
          </cell>
          <cell r="D1009" t="str">
            <v>C</v>
          </cell>
          <cell r="E1009">
            <v>10985</v>
          </cell>
          <cell r="F1009" t="str">
            <v>Prop</v>
          </cell>
          <cell r="G1009">
            <v>7</v>
          </cell>
          <cell r="H1009">
            <v>39225</v>
          </cell>
          <cell r="K1009" t="str">
            <v>CAMARON</v>
          </cell>
          <cell r="L1009" t="str">
            <v>0005</v>
          </cell>
          <cell r="M1009" t="str">
            <v>CADBURY AGUAS MINERALES, S.A</v>
          </cell>
          <cell r="N1009" t="str">
            <v>Monica Rosete</v>
          </cell>
          <cell r="P1009" t="str">
            <v>CLAMATO CON CAMARON</v>
          </cell>
          <cell r="Q1009" t="str">
            <v>IP</v>
          </cell>
          <cell r="S1009" t="str">
            <v>C&amp;P</v>
          </cell>
          <cell r="T1009" t="str">
            <v>CON-BEB</v>
          </cell>
          <cell r="U1009" t="str">
            <v>CLAMATO</v>
          </cell>
          <cell r="V1009" t="str">
            <v>Intercept</v>
          </cell>
          <cell r="W1009" t="str">
            <v>Papel</v>
          </cell>
          <cell r="X1009" t="str">
            <v>TIJUANA</v>
          </cell>
          <cell r="Y1009">
            <v>6</v>
          </cell>
          <cell r="Z1009">
            <v>32</v>
          </cell>
          <cell r="AA1009">
            <v>16</v>
          </cell>
          <cell r="AB1009">
            <v>21.466666666666665</v>
          </cell>
          <cell r="AD1009">
            <v>400</v>
          </cell>
          <cell r="AG1009">
            <v>400</v>
          </cell>
          <cell r="AI1009">
            <v>400</v>
          </cell>
          <cell r="AM1009">
            <v>39248</v>
          </cell>
        </row>
        <row r="1010">
          <cell r="A1010">
            <v>1006</v>
          </cell>
          <cell r="D1010" t="str">
            <v>F</v>
          </cell>
          <cell r="E1010">
            <v>10986</v>
          </cell>
          <cell r="F1010" t="str">
            <v>Proy</v>
          </cell>
          <cell r="G1010">
            <v>6</v>
          </cell>
          <cell r="H1010">
            <v>39225</v>
          </cell>
          <cell r="I1010">
            <v>39238</v>
          </cell>
          <cell r="J1010">
            <v>39267</v>
          </cell>
          <cell r="K1010" t="str">
            <v>FGI'S OLAY</v>
          </cell>
          <cell r="L1010" t="str">
            <v>0012</v>
          </cell>
          <cell r="M1010" t="str">
            <v xml:space="preserve"> PROCTER &amp; GAMBLE</v>
          </cell>
          <cell r="N1010" t="str">
            <v>MARLIZ MEJIA</v>
          </cell>
          <cell r="Q1010" t="str">
            <v>AA</v>
          </cell>
          <cell r="S1010" t="str">
            <v>MST</v>
          </cell>
          <cell r="T1010" t="str">
            <v>CON-CUI</v>
          </cell>
          <cell r="U1010" t="str">
            <v>CREMAS</v>
          </cell>
          <cell r="V1010" t="str">
            <v>Pre -Reclutamiento</v>
          </cell>
          <cell r="W1010" t="str">
            <v>Focus groups</v>
          </cell>
          <cell r="X1010" t="str">
            <v>DF</v>
          </cell>
          <cell r="AB1010"/>
          <cell r="AD1010">
            <v>4</v>
          </cell>
          <cell r="AG1010">
            <v>4</v>
          </cell>
          <cell r="AH1010">
            <v>4</v>
          </cell>
          <cell r="AL1010">
            <v>4</v>
          </cell>
          <cell r="AM1010">
            <v>39267</v>
          </cell>
          <cell r="AN1010">
            <v>39267</v>
          </cell>
          <cell r="AO1010">
            <v>39269</v>
          </cell>
          <cell r="AP1010">
            <v>39269</v>
          </cell>
          <cell r="AQ1010">
            <v>41750</v>
          </cell>
        </row>
        <row r="1011">
          <cell r="A1011">
            <v>1007</v>
          </cell>
          <cell r="D1011" t="str">
            <v>E</v>
          </cell>
          <cell r="E1011">
            <v>10987</v>
          </cell>
          <cell r="F1011" t="str">
            <v>Proy</v>
          </cell>
          <cell r="G1011">
            <v>6</v>
          </cell>
          <cell r="H1011">
            <v>39224</v>
          </cell>
          <cell r="I1011">
            <v>39230</v>
          </cell>
          <cell r="J1011">
            <v>39244</v>
          </cell>
          <cell r="K1011" t="str">
            <v>MET</v>
          </cell>
          <cell r="L1011" t="str">
            <v>0012</v>
          </cell>
          <cell r="M1011" t="str">
            <v xml:space="preserve"> PROCTER &amp; GAMBLE</v>
          </cell>
          <cell r="N1011" t="str">
            <v>Olga Lahuerta</v>
          </cell>
          <cell r="O1011" t="str">
            <v>TBD</v>
          </cell>
          <cell r="P1011" t="str">
            <v xml:space="preserve">Ariel Mexico MET Research </v>
          </cell>
          <cell r="Q1011" t="str">
            <v>LC</v>
          </cell>
          <cell r="R1011" t="str">
            <v>NA</v>
          </cell>
          <cell r="S1011" t="str">
            <v>U&amp;A</v>
          </cell>
          <cell r="T1011" t="str">
            <v>CON-CRO</v>
          </cell>
          <cell r="U1011" t="str">
            <v>DETERGENTE</v>
          </cell>
          <cell r="V1011" t="str">
            <v>Pre -Reclutamiento</v>
          </cell>
          <cell r="W1011" t="str">
            <v>Entrevistas en profundidad / Etnográficos</v>
          </cell>
          <cell r="X1011" t="str">
            <v>DF</v>
          </cell>
          <cell r="AB1011"/>
          <cell r="AD1011">
            <v>23</v>
          </cell>
          <cell r="AG1011">
            <v>23</v>
          </cell>
          <cell r="AH1011">
            <v>23</v>
          </cell>
          <cell r="AL1011">
            <v>23</v>
          </cell>
          <cell r="AM1011">
            <v>39244</v>
          </cell>
          <cell r="AN1011">
            <v>39252</v>
          </cell>
          <cell r="AO1011">
            <v>39255</v>
          </cell>
          <cell r="AP1011">
            <v>39252</v>
          </cell>
          <cell r="AQ1011">
            <v>118750</v>
          </cell>
          <cell r="AU1011">
            <v>1</v>
          </cell>
        </row>
        <row r="1012">
          <cell r="A1012">
            <v>1008</v>
          </cell>
          <cell r="B1012">
            <v>1</v>
          </cell>
          <cell r="D1012" t="str">
            <v>O</v>
          </cell>
          <cell r="E1012">
            <v>10988</v>
          </cell>
          <cell r="F1012" t="str">
            <v>Proy</v>
          </cell>
          <cell r="G1012">
            <v>6</v>
          </cell>
          <cell r="H1012">
            <v>39213</v>
          </cell>
          <cell r="I1012">
            <v>39217</v>
          </cell>
          <cell r="J1012">
            <v>39217</v>
          </cell>
          <cell r="K1012" t="str">
            <v>SCORECARDS FOR TRUST ANALYSIS I</v>
          </cell>
          <cell r="L1012" t="str">
            <v>0012</v>
          </cell>
          <cell r="M1012" t="str">
            <v xml:space="preserve"> PROCTER &amp; GAMBLE</v>
          </cell>
          <cell r="N1012" t="str">
            <v>Carlos Leon</v>
          </cell>
          <cell r="O1012" t="str">
            <v>LA076991</v>
          </cell>
          <cell r="Q1012" t="str">
            <v>MJO</v>
          </cell>
          <cell r="R1012" t="str">
            <v>OB</v>
          </cell>
          <cell r="S1012" t="str">
            <v>EQUITY</v>
          </cell>
          <cell r="T1012" t="str">
            <v>CON-CRO</v>
          </cell>
          <cell r="U1012" t="str">
            <v>VARIOS</v>
          </cell>
          <cell r="V1012" t="str">
            <v>Casa por Casa</v>
          </cell>
          <cell r="W1012" t="str">
            <v>Papel</v>
          </cell>
          <cell r="X1012" t="str">
            <v>VARIOS</v>
          </cell>
          <cell r="AB1012"/>
          <cell r="AM1012">
            <v>39233</v>
          </cell>
          <cell r="AN1012">
            <v>39233</v>
          </cell>
          <cell r="AO1012">
            <v>39234</v>
          </cell>
          <cell r="AP1012">
            <v>39234</v>
          </cell>
          <cell r="AR1012">
            <v>7800</v>
          </cell>
          <cell r="AS1012">
            <v>1500</v>
          </cell>
          <cell r="AT1012">
            <v>6300</v>
          </cell>
        </row>
        <row r="1013">
          <cell r="A1013">
            <v>1009</v>
          </cell>
          <cell r="B1013">
            <v>1</v>
          </cell>
          <cell r="D1013" t="str">
            <v>O</v>
          </cell>
          <cell r="E1013">
            <v>10989</v>
          </cell>
          <cell r="F1013" t="str">
            <v>Proy</v>
          </cell>
          <cell r="G1013">
            <v>6</v>
          </cell>
          <cell r="H1013">
            <v>39213</v>
          </cell>
          <cell r="I1013">
            <v>39217</v>
          </cell>
          <cell r="K1013" t="str">
            <v>SCORECARDS FOR TRUST ANALYSIS II</v>
          </cell>
          <cell r="L1013" t="str">
            <v>0012</v>
          </cell>
          <cell r="M1013" t="str">
            <v xml:space="preserve"> PROCTER &amp; GAMBLE</v>
          </cell>
          <cell r="N1013" t="str">
            <v>Carlos Leon</v>
          </cell>
          <cell r="O1013" t="str">
            <v>TBD</v>
          </cell>
          <cell r="Q1013" t="str">
            <v>LM</v>
          </cell>
          <cell r="R1013" t="str">
            <v>OB</v>
          </cell>
          <cell r="U1013" t="str">
            <v>VARIOS</v>
          </cell>
          <cell r="V1013" t="str">
            <v>Casa por Casa</v>
          </cell>
          <cell r="W1013" t="str">
            <v>Papel</v>
          </cell>
          <cell r="X1013" t="str">
            <v>VARIOS</v>
          </cell>
          <cell r="AB1013"/>
        </row>
        <row r="1014">
          <cell r="A1014">
            <v>1010</v>
          </cell>
          <cell r="D1014" t="str">
            <v>I</v>
          </cell>
          <cell r="E1014">
            <v>10990</v>
          </cell>
          <cell r="F1014" t="str">
            <v>Proy</v>
          </cell>
          <cell r="G1014">
            <v>6</v>
          </cell>
          <cell r="H1014">
            <v>39226</v>
          </cell>
          <cell r="I1014">
            <v>39231</v>
          </cell>
          <cell r="J1014">
            <v>39238</v>
          </cell>
          <cell r="K1014" t="str">
            <v>STORETHOUUGHT HERBAL</v>
          </cell>
          <cell r="L1014" t="str">
            <v>0012</v>
          </cell>
          <cell r="M1014" t="str">
            <v xml:space="preserve"> PROCTER &amp; GAMBLE</v>
          </cell>
          <cell r="N1014" t="str">
            <v>RUBEN LEO</v>
          </cell>
          <cell r="O1014" t="str">
            <v>MX076125</v>
          </cell>
          <cell r="P1014" t="str">
            <v>HE Spot Storethought Process Mexico</v>
          </cell>
          <cell r="Q1014" t="str">
            <v>AA</v>
          </cell>
          <cell r="U1014" t="str">
            <v>SHAMPOO</v>
          </cell>
          <cell r="V1014" t="str">
            <v>Pre -Reclutamiento</v>
          </cell>
          <cell r="W1014" t="str">
            <v>In home visits</v>
          </cell>
          <cell r="X1014" t="str">
            <v>DF</v>
          </cell>
          <cell r="AB1014"/>
          <cell r="AD1014">
            <v>26</v>
          </cell>
          <cell r="AG1014">
            <v>26</v>
          </cell>
          <cell r="AH1014">
            <v>26</v>
          </cell>
          <cell r="AL1014">
            <v>26</v>
          </cell>
          <cell r="AM1014">
            <v>39239</v>
          </cell>
          <cell r="AN1014">
            <v>39239</v>
          </cell>
          <cell r="AO1014">
            <v>39239</v>
          </cell>
          <cell r="AP1014">
            <v>39239</v>
          </cell>
          <cell r="AQ1014">
            <v>76276</v>
          </cell>
        </row>
        <row r="1015">
          <cell r="A1015">
            <v>1011</v>
          </cell>
          <cell r="D1015" t="str">
            <v>C</v>
          </cell>
          <cell r="E1015">
            <v>10991</v>
          </cell>
          <cell r="F1015" t="str">
            <v>Proy</v>
          </cell>
          <cell r="G1015">
            <v>3</v>
          </cell>
          <cell r="H1015">
            <v>39230</v>
          </cell>
          <cell r="I1015">
            <v>39230</v>
          </cell>
          <cell r="J1015">
            <v>39237</v>
          </cell>
          <cell r="K1015" t="str">
            <v>In-store Solution Center en Comex</v>
          </cell>
          <cell r="L1015" t="str">
            <v>0012</v>
          </cell>
          <cell r="M1015" t="str">
            <v xml:space="preserve"> PROCTER &amp; GAMBLE</v>
          </cell>
          <cell r="N1015" t="str">
            <v>LIZ HUERTA</v>
          </cell>
          <cell r="O1015" t="str">
            <v>MX076292</v>
          </cell>
          <cell r="P1015" t="str">
            <v>Mexico: Comercial Mex. Effectiveness Test of Solution Centers</v>
          </cell>
          <cell r="Q1015" t="str">
            <v>AA</v>
          </cell>
          <cell r="T1015" t="str">
            <v>MUL-MUL</v>
          </cell>
          <cell r="U1015" t="str">
            <v>VARIOS</v>
          </cell>
          <cell r="V1015" t="str">
            <v>Intercept</v>
          </cell>
          <cell r="W1015" t="str">
            <v>Papel</v>
          </cell>
          <cell r="X1015" t="str">
            <v>DF</v>
          </cell>
          <cell r="Y1015">
            <v>6</v>
          </cell>
          <cell r="Z1015">
            <v>55</v>
          </cell>
          <cell r="AA1015">
            <v>20</v>
          </cell>
          <cell r="AB1015">
            <v>31.583333333333332</v>
          </cell>
          <cell r="AD1015">
            <v>320</v>
          </cell>
          <cell r="AG1015">
            <v>320</v>
          </cell>
          <cell r="AH1015">
            <v>320</v>
          </cell>
          <cell r="AM1015">
            <v>39250</v>
          </cell>
          <cell r="AO1015">
            <v>39268</v>
          </cell>
          <cell r="AQ1015">
            <v>154865.10737719724</v>
          </cell>
        </row>
        <row r="1016">
          <cell r="A1016">
            <v>1012</v>
          </cell>
          <cell r="D1016" t="str">
            <v>A</v>
          </cell>
          <cell r="E1016">
            <v>10992</v>
          </cell>
          <cell r="F1016" t="str">
            <v>Proy</v>
          </cell>
          <cell r="G1016">
            <v>3</v>
          </cell>
          <cell r="H1016">
            <v>39230</v>
          </cell>
          <cell r="I1016">
            <v>39251</v>
          </cell>
          <cell r="J1016">
            <v>39295</v>
          </cell>
          <cell r="K1016" t="str">
            <v>SALVO BLANQUEADOR</v>
          </cell>
          <cell r="L1016" t="str">
            <v>0012</v>
          </cell>
          <cell r="M1016" t="str">
            <v xml:space="preserve"> PROCTER &amp; GAMBLE</v>
          </cell>
          <cell r="N1016" t="str">
            <v>ROSALINDA GOMEZ</v>
          </cell>
          <cell r="Q1016" t="str">
            <v>PG</v>
          </cell>
          <cell r="S1016" t="str">
            <v>AUDIPROM</v>
          </cell>
          <cell r="T1016" t="str">
            <v>CON-HOG</v>
          </cell>
          <cell r="U1016" t="str">
            <v>LAVATRASTES</v>
          </cell>
          <cell r="W1016" t="str">
            <v>Papel</v>
          </cell>
          <cell r="X1016" t="str">
            <v>DF,MTY.GDL y FOR</v>
          </cell>
          <cell r="AB1016"/>
          <cell r="AG1016">
            <v>432</v>
          </cell>
          <cell r="AH1016">
            <v>180</v>
          </cell>
          <cell r="AI1016">
            <v>198</v>
          </cell>
          <cell r="AJ1016">
            <v>54</v>
          </cell>
          <cell r="AM1016">
            <v>39355</v>
          </cell>
          <cell r="AO1016">
            <v>39357</v>
          </cell>
          <cell r="AQ1016">
            <v>97042</v>
          </cell>
        </row>
        <row r="1017">
          <cell r="A1017">
            <v>1013</v>
          </cell>
          <cell r="D1017" t="str">
            <v>F</v>
          </cell>
          <cell r="E1017">
            <v>10993</v>
          </cell>
          <cell r="F1017" t="str">
            <v>Proy</v>
          </cell>
          <cell r="G1017">
            <v>6</v>
          </cell>
          <cell r="H1017">
            <v>39230</v>
          </cell>
          <cell r="I1017">
            <v>39230</v>
          </cell>
          <cell r="J1017">
            <v>39231</v>
          </cell>
          <cell r="K1017" t="str">
            <v>Doble cara</v>
          </cell>
          <cell r="M1017" t="str">
            <v>Freemantle</v>
          </cell>
          <cell r="N1017" t="str">
            <v>Marco Zuñiga</v>
          </cell>
          <cell r="Q1017" t="str">
            <v>KA</v>
          </cell>
          <cell r="U1017" t="str">
            <v>Programa TV</v>
          </cell>
          <cell r="W1017" t="str">
            <v>Focus groups</v>
          </cell>
          <cell r="X1017" t="str">
            <v>DF</v>
          </cell>
          <cell r="AB1017"/>
          <cell r="AD1017">
            <v>2</v>
          </cell>
          <cell r="AG1017">
            <v>2</v>
          </cell>
          <cell r="AH1017">
            <v>2</v>
          </cell>
          <cell r="AL1017">
            <v>2</v>
          </cell>
          <cell r="AM1017">
            <v>39231</v>
          </cell>
          <cell r="AN1017">
            <v>39231</v>
          </cell>
          <cell r="AO1017">
            <v>39232</v>
          </cell>
          <cell r="AP1017">
            <v>39232</v>
          </cell>
          <cell r="AQ1017">
            <v>49000</v>
          </cell>
        </row>
        <row r="1018">
          <cell r="A1018">
            <v>1014</v>
          </cell>
          <cell r="D1018" t="str">
            <v>F</v>
          </cell>
          <cell r="E1018">
            <v>10994</v>
          </cell>
          <cell r="F1018" t="str">
            <v>Prop</v>
          </cell>
          <cell r="G1018">
            <v>1</v>
          </cell>
          <cell r="H1018">
            <v>39231</v>
          </cell>
          <cell r="K1018" t="str">
            <v>INFANTFORMULAQ</v>
          </cell>
          <cell r="L1018" t="str">
            <v>0089</v>
          </cell>
          <cell r="M1018" t="str">
            <v>ACNIELSEN IR NY</v>
          </cell>
          <cell r="N1018" t="str">
            <v>JULIA TSEPKALO</v>
          </cell>
          <cell r="Q1018" t="str">
            <v>LC</v>
          </cell>
          <cell r="S1018" t="str">
            <v>U&amp;A</v>
          </cell>
          <cell r="T1018" t="str">
            <v>CON-MED</v>
          </cell>
          <cell r="U1018" t="str">
            <v>FORMULA INFANTIL</v>
          </cell>
          <cell r="V1018" t="str">
            <v>Pre -Reclutamiento</v>
          </cell>
          <cell r="W1018" t="str">
            <v>Focus groups</v>
          </cell>
          <cell r="X1018" t="str">
            <v>DF</v>
          </cell>
          <cell r="AB1018"/>
        </row>
        <row r="1019">
          <cell r="A1019">
            <v>1015</v>
          </cell>
          <cell r="D1019" t="str">
            <v>F</v>
          </cell>
          <cell r="E1019">
            <v>10995</v>
          </cell>
          <cell r="F1019" t="str">
            <v>Proy</v>
          </cell>
          <cell r="G1019">
            <v>6</v>
          </cell>
          <cell r="H1019">
            <v>39231</v>
          </cell>
          <cell r="K1019" t="str">
            <v>LIVING IT WALMART 2007</v>
          </cell>
          <cell r="L1019" t="str">
            <v>0012</v>
          </cell>
          <cell r="M1019" t="str">
            <v xml:space="preserve"> PROCTER &amp; GAMBLE</v>
          </cell>
          <cell r="N1019" t="str">
            <v>CARLA OLEA</v>
          </cell>
          <cell r="O1019" t="str">
            <v>MX076785</v>
          </cell>
          <cell r="Q1019" t="str">
            <v>LB</v>
          </cell>
          <cell r="AB1019"/>
          <cell r="AQ1019">
            <v>150000</v>
          </cell>
        </row>
        <row r="1020">
          <cell r="A1020">
            <v>1016</v>
          </cell>
          <cell r="D1020" t="str">
            <v>F</v>
          </cell>
          <cell r="E1020">
            <v>10996</v>
          </cell>
          <cell r="F1020" t="str">
            <v>Prop</v>
          </cell>
          <cell r="G1020">
            <v>1</v>
          </cell>
          <cell r="H1020">
            <v>39231</v>
          </cell>
          <cell r="K1020" t="str">
            <v>DOLOR</v>
          </cell>
          <cell r="L1020" t="str">
            <v>0179</v>
          </cell>
          <cell r="M1020" t="str">
            <v>Miguel Angel Ferráez</v>
          </cell>
          <cell r="N1020" t="str">
            <v>Miguel Angel Ferraez</v>
          </cell>
          <cell r="Q1020" t="str">
            <v>LC</v>
          </cell>
          <cell r="S1020" t="str">
            <v>U&amp;A</v>
          </cell>
          <cell r="T1020" t="str">
            <v>CON-MED</v>
          </cell>
          <cell r="U1020" t="str">
            <v>PARCHES PARA DOLOR</v>
          </cell>
          <cell r="V1020" t="str">
            <v>Pre -Reclutamiento</v>
          </cell>
          <cell r="W1020" t="str">
            <v>Entrevistas en profundidad</v>
          </cell>
          <cell r="X1020" t="str">
            <v>DF</v>
          </cell>
          <cell r="AB1020"/>
          <cell r="AD1020">
            <v>16</v>
          </cell>
          <cell r="AG1020">
            <v>16</v>
          </cell>
          <cell r="AH1020">
            <v>16</v>
          </cell>
          <cell r="AQ1020">
            <v>93100</v>
          </cell>
        </row>
        <row r="1021">
          <cell r="A1021">
            <v>1017</v>
          </cell>
          <cell r="D1021" t="str">
            <v>F</v>
          </cell>
          <cell r="E1021">
            <v>10997</v>
          </cell>
          <cell r="F1021" t="str">
            <v>Prop</v>
          </cell>
          <cell r="G1021">
            <v>1</v>
          </cell>
          <cell r="H1021">
            <v>39232</v>
          </cell>
          <cell r="K1021" t="str">
            <v>IMAGENSANMARCOS</v>
          </cell>
          <cell r="L1021" t="str">
            <v>0180</v>
          </cell>
          <cell r="M1021" t="str">
            <v>GILSA</v>
          </cell>
          <cell r="N1021" t="str">
            <v>SUSANA ACOSTA</v>
          </cell>
          <cell r="Q1021" t="str">
            <v>LC</v>
          </cell>
          <cell r="S1021" t="str">
            <v>EQUITY</v>
          </cell>
          <cell r="T1021" t="str">
            <v>CON-ALI</v>
          </cell>
          <cell r="U1021" t="str">
            <v>MEDIA CREMA</v>
          </cell>
          <cell r="V1021" t="str">
            <v>Pre -Reclutamiento</v>
          </cell>
          <cell r="W1021" t="str">
            <v>Focus groups</v>
          </cell>
          <cell r="X1021" t="str">
            <v>MERIDA</v>
          </cell>
          <cell r="AB1021"/>
        </row>
        <row r="1022">
          <cell r="A1022">
            <v>1018</v>
          </cell>
          <cell r="D1022" t="str">
            <v>F</v>
          </cell>
          <cell r="E1022">
            <v>10998</v>
          </cell>
          <cell r="F1022" t="str">
            <v>Prop</v>
          </cell>
          <cell r="G1022">
            <v>1</v>
          </cell>
          <cell r="H1022">
            <v>39232</v>
          </cell>
          <cell r="K1022" t="str">
            <v>MIXSHELF</v>
          </cell>
          <cell r="L1022" t="str">
            <v>0012</v>
          </cell>
          <cell r="M1022" t="str">
            <v xml:space="preserve"> PROCTER &amp; GAMBLE</v>
          </cell>
          <cell r="N1022" t="str">
            <v>YOLANDA DEL VALLE</v>
          </cell>
          <cell r="Q1022" t="str">
            <v>LB</v>
          </cell>
          <cell r="AB1022"/>
        </row>
        <row r="1023">
          <cell r="A1023">
            <v>1019</v>
          </cell>
          <cell r="D1023" t="str">
            <v>C</v>
          </cell>
          <cell r="E1023">
            <v>10999</v>
          </cell>
          <cell r="F1023" t="str">
            <v>Prop</v>
          </cell>
          <cell r="G1023">
            <v>7</v>
          </cell>
          <cell r="H1023">
            <v>39232</v>
          </cell>
          <cell r="K1023" t="str">
            <v>PLANILLA COTIZADORA HSBC</v>
          </cell>
          <cell r="L1023" t="str">
            <v>0152</v>
          </cell>
          <cell r="M1023" t="str">
            <v>HSBC</v>
          </cell>
          <cell r="N1023" t="str">
            <v>BRANDO FERNANDEZ</v>
          </cell>
          <cell r="Q1023" t="str">
            <v>EVAL</v>
          </cell>
          <cell r="T1023" t="str">
            <v>SER-BAN</v>
          </cell>
          <cell r="U1023" t="str">
            <v>MULTIPLES</v>
          </cell>
          <cell r="W1023" t="str">
            <v>Papel</v>
          </cell>
          <cell r="X1023" t="str">
            <v>MULTIPLE</v>
          </cell>
          <cell r="AB1023"/>
        </row>
        <row r="1024">
          <cell r="A1024">
            <v>1020</v>
          </cell>
          <cell r="D1024" t="str">
            <v>C</v>
          </cell>
          <cell r="E1024">
            <v>11000</v>
          </cell>
          <cell r="F1024" t="str">
            <v>Prop</v>
          </cell>
          <cell r="G1024">
            <v>7</v>
          </cell>
          <cell r="H1024">
            <v>39232</v>
          </cell>
          <cell r="K1024" t="str">
            <v>SEGMENTACION BANCARIA</v>
          </cell>
          <cell r="L1024" t="str">
            <v>0152</v>
          </cell>
          <cell r="M1024" t="str">
            <v>HSBC</v>
          </cell>
          <cell r="N1024" t="str">
            <v>BRANDO FERNANDEZ</v>
          </cell>
          <cell r="Q1024" t="str">
            <v>EVAL</v>
          </cell>
          <cell r="S1024" t="str">
            <v>SEGMENTA</v>
          </cell>
          <cell r="T1024" t="str">
            <v>SER-BAN</v>
          </cell>
          <cell r="U1024" t="str">
            <v>MULTIPLES</v>
          </cell>
          <cell r="V1024" t="str">
            <v>Intercept</v>
          </cell>
          <cell r="W1024" t="str">
            <v>Papel</v>
          </cell>
          <cell r="X1024" t="str">
            <v>MGM, LEON, TIJ, MER, PUE</v>
          </cell>
          <cell r="AB1024"/>
        </row>
        <row r="1025">
          <cell r="A1025">
            <v>1021</v>
          </cell>
          <cell r="D1025" t="str">
            <v>C</v>
          </cell>
          <cell r="E1025">
            <v>11001</v>
          </cell>
          <cell r="F1025" t="str">
            <v>Proy</v>
          </cell>
          <cell r="G1025">
            <v>6</v>
          </cell>
          <cell r="H1025">
            <v>39233</v>
          </cell>
          <cell r="I1025">
            <v>39240</v>
          </cell>
          <cell r="J1025">
            <v>39245</v>
          </cell>
          <cell r="K1025" t="str">
            <v>Mystery Euka</v>
          </cell>
          <cell r="M1025"/>
          <cell r="N1025" t="str">
            <v>Angeles Reyes</v>
          </cell>
          <cell r="P1025" t="str">
            <v>MYSTERY EUKA</v>
          </cell>
          <cell r="Q1025" t="str">
            <v>MIP</v>
          </cell>
          <cell r="R1025" t="str">
            <v>ISABEL PADILLA</v>
          </cell>
          <cell r="S1025" t="str">
            <v>MYSTERY SHOPPER</v>
          </cell>
          <cell r="T1025" t="str">
            <v>CON-MAS</v>
          </cell>
          <cell r="U1025" t="str">
            <v>ALIMENTO PARA PERRO</v>
          </cell>
          <cell r="V1025" t="str">
            <v>Pre -Reclutamiento</v>
          </cell>
          <cell r="W1025" t="str">
            <v>Cliente misteriorso</v>
          </cell>
          <cell r="X1025" t="str">
            <v>DF</v>
          </cell>
          <cell r="Y1025">
            <v>3</v>
          </cell>
          <cell r="Z1025">
            <v>10</v>
          </cell>
          <cell r="AB1025">
            <v>7.166666666666667</v>
          </cell>
          <cell r="AD1025">
            <v>50</v>
          </cell>
          <cell r="AG1025">
            <v>50</v>
          </cell>
          <cell r="AH1025">
            <v>50</v>
          </cell>
          <cell r="AI1025">
            <v>50</v>
          </cell>
          <cell r="AL1025">
            <v>50</v>
          </cell>
          <cell r="AM1025">
            <v>39251</v>
          </cell>
          <cell r="AN1025">
            <v>39252</v>
          </cell>
          <cell r="AO1025">
            <v>39265</v>
          </cell>
          <cell r="AP1025">
            <v>39265</v>
          </cell>
          <cell r="AQ1025">
            <v>69300</v>
          </cell>
          <cell r="AU1025">
            <v>1</v>
          </cell>
          <cell r="AW1025" t="str">
            <v>si</v>
          </cell>
        </row>
        <row r="1026">
          <cell r="A1026">
            <v>1022</v>
          </cell>
          <cell r="D1026" t="str">
            <v>F</v>
          </cell>
          <cell r="E1026">
            <v>11002</v>
          </cell>
          <cell r="F1026" t="str">
            <v>Prop</v>
          </cell>
          <cell r="G1026">
            <v>7</v>
          </cell>
          <cell r="H1026">
            <v>39234</v>
          </cell>
          <cell r="K1026" t="str">
            <v>FGI'S MTY - REGIO MEN</v>
          </cell>
          <cell r="L1026" t="str">
            <v>0012</v>
          </cell>
          <cell r="M1026" t="str">
            <v xml:space="preserve"> PROCTER &amp; GAMBLE</v>
          </cell>
          <cell r="N1026" t="str">
            <v>ALBERTO ZAMORA</v>
          </cell>
          <cell r="O1026" t="str">
            <v>TBD</v>
          </cell>
          <cell r="P1026" t="str">
            <v>TBD</v>
          </cell>
          <cell r="Q1026" t="str">
            <v>LE</v>
          </cell>
          <cell r="S1026" t="str">
            <v>U&amp;A</v>
          </cell>
          <cell r="T1026" t="str">
            <v>CON-CUI</v>
          </cell>
          <cell r="U1026" t="str">
            <v>RASTRILLOS</v>
          </cell>
          <cell r="V1026" t="str">
            <v>Pre -Reclutamiento</v>
          </cell>
          <cell r="W1026" t="str">
            <v>Focus groups</v>
          </cell>
          <cell r="X1026" t="str">
            <v>MONTERREY</v>
          </cell>
          <cell r="AB1026"/>
        </row>
        <row r="1027">
          <cell r="A1027">
            <v>1023</v>
          </cell>
          <cell r="D1027" t="str">
            <v>F</v>
          </cell>
          <cell r="E1027">
            <v>11003</v>
          </cell>
          <cell r="F1027" t="str">
            <v>Prop</v>
          </cell>
          <cell r="G1027">
            <v>1</v>
          </cell>
          <cell r="H1027">
            <v>39233</v>
          </cell>
          <cell r="K1027" t="str">
            <v>FGI'S XMAS SEASON II</v>
          </cell>
          <cell r="L1027" t="str">
            <v>0012</v>
          </cell>
          <cell r="M1027" t="str">
            <v xml:space="preserve"> PROCTER &amp; GAMBLE</v>
          </cell>
          <cell r="N1027" t="str">
            <v>ALBERTO ZAMORA</v>
          </cell>
          <cell r="O1027" t="str">
            <v>TBD</v>
          </cell>
          <cell r="P1027" t="str">
            <v>TBD</v>
          </cell>
          <cell r="Q1027" t="str">
            <v>LE</v>
          </cell>
          <cell r="S1027" t="str">
            <v>PCT</v>
          </cell>
          <cell r="T1027" t="str">
            <v>CON-OTR</v>
          </cell>
          <cell r="U1027" t="str">
            <v>PILAS</v>
          </cell>
          <cell r="W1027" t="str">
            <v>Focus groups</v>
          </cell>
          <cell r="X1027" t="str">
            <v>DF</v>
          </cell>
          <cell r="AB1027"/>
        </row>
        <row r="1028">
          <cell r="A1028">
            <v>1024</v>
          </cell>
          <cell r="D1028" t="str">
            <v>C</v>
          </cell>
          <cell r="E1028">
            <v>11004</v>
          </cell>
          <cell r="F1028" t="str">
            <v>Prop</v>
          </cell>
          <cell r="G1028">
            <v>7</v>
          </cell>
          <cell r="H1028">
            <v>39234</v>
          </cell>
          <cell r="K1028" t="str">
            <v>BEACH SAMPLING SET</v>
          </cell>
          <cell r="L1028" t="str">
            <v>0012</v>
          </cell>
          <cell r="M1028" t="str">
            <v xml:space="preserve"> PROCTER &amp; GAMBLE</v>
          </cell>
          <cell r="N1028" t="str">
            <v>ERANDY MACÍAS RIVEROLL</v>
          </cell>
          <cell r="O1028" t="str">
            <v>MX076515</v>
          </cell>
          <cell r="P1028" t="str">
            <v>Pantene Beach Sampling SET</v>
          </cell>
          <cell r="Q1028" t="str">
            <v>LE</v>
          </cell>
          <cell r="S1028" t="str">
            <v>PSE</v>
          </cell>
          <cell r="T1028" t="str">
            <v>CON-CUI</v>
          </cell>
          <cell r="U1028" t="str">
            <v>SHAMPOO</v>
          </cell>
          <cell r="V1028" t="str">
            <v>Intercept</v>
          </cell>
          <cell r="W1028" t="str">
            <v>Papel</v>
          </cell>
          <cell r="X1028" t="str">
            <v>ACAPULCO</v>
          </cell>
          <cell r="AB1028"/>
        </row>
        <row r="1029">
          <cell r="A1029">
            <v>1025</v>
          </cell>
          <cell r="D1029" t="str">
            <v>C</v>
          </cell>
          <cell r="E1029">
            <v>11005</v>
          </cell>
          <cell r="F1029" t="str">
            <v>Proy</v>
          </cell>
          <cell r="G1029">
            <v>6</v>
          </cell>
          <cell r="H1029">
            <v>39237</v>
          </cell>
          <cell r="I1029">
            <v>39270</v>
          </cell>
          <cell r="J1029">
            <v>39247</v>
          </cell>
          <cell r="K1029" t="str">
            <v>FGI's Ace McDonalds IV PCT</v>
          </cell>
          <cell r="L1029" t="str">
            <v>0012</v>
          </cell>
          <cell r="M1029" t="str">
            <v xml:space="preserve"> PROCTER &amp; GAMBLE</v>
          </cell>
          <cell r="N1029" t="str">
            <v>ERANDY MACÍAS RIVEROLL</v>
          </cell>
          <cell r="O1029" t="str">
            <v xml:space="preserve">MX076314 </v>
          </cell>
          <cell r="P1029" t="str">
            <v>Ace McDonald`s IV PCT FGIs</v>
          </cell>
          <cell r="Q1029" t="str">
            <v>LE</v>
          </cell>
          <cell r="R1029" t="str">
            <v>LP</v>
          </cell>
          <cell r="S1029" t="str">
            <v>PCT</v>
          </cell>
          <cell r="T1029" t="str">
            <v>CON-HOG</v>
          </cell>
          <cell r="U1029" t="str">
            <v>DETERGENTE</v>
          </cell>
          <cell r="V1029" t="str">
            <v>Pre -Reclutamiento</v>
          </cell>
          <cell r="W1029" t="str">
            <v>Focus groups</v>
          </cell>
          <cell r="X1029" t="str">
            <v>DF</v>
          </cell>
          <cell r="AB1029"/>
          <cell r="AD1029">
            <v>3</v>
          </cell>
          <cell r="AG1029">
            <v>3</v>
          </cell>
          <cell r="AH1029">
            <v>3</v>
          </cell>
          <cell r="AM1029">
            <v>39247</v>
          </cell>
          <cell r="AN1029">
            <v>39247</v>
          </cell>
          <cell r="AO1029">
            <v>39253</v>
          </cell>
          <cell r="AP1029">
            <v>39253</v>
          </cell>
          <cell r="AQ1029">
            <v>56300</v>
          </cell>
        </row>
        <row r="1030">
          <cell r="A1030">
            <v>1026</v>
          </cell>
          <cell r="D1030" t="str">
            <v>K</v>
          </cell>
          <cell r="E1030">
            <v>11006</v>
          </cell>
          <cell r="F1030" t="str">
            <v>Prop</v>
          </cell>
          <cell r="G1030">
            <v>1</v>
          </cell>
          <cell r="K1030" t="str">
            <v>GT SnowBall AD-TRACKING</v>
          </cell>
          <cell r="L1030" t="str">
            <v>0012</v>
          </cell>
          <cell r="M1030" t="str">
            <v xml:space="preserve"> PROCTER &amp; GAMBLE</v>
          </cell>
          <cell r="N1030" t="str">
            <v>VICTOR DEL CID</v>
          </cell>
          <cell r="O1030" t="str">
            <v>MX077398</v>
          </cell>
          <cell r="P1030" t="str">
            <v>TBD</v>
          </cell>
          <cell r="Q1030" t="str">
            <v>LE</v>
          </cell>
          <cell r="S1030" t="str">
            <v>AdEval</v>
          </cell>
          <cell r="AB1030"/>
        </row>
        <row r="1031">
          <cell r="A1031">
            <v>1027</v>
          </cell>
          <cell r="D1031" t="str">
            <v>F</v>
          </cell>
          <cell r="E1031">
            <v>11007</v>
          </cell>
          <cell r="F1031" t="str">
            <v>Prop</v>
          </cell>
          <cell r="G1031">
            <v>1</v>
          </cell>
          <cell r="H1031">
            <v>39233</v>
          </cell>
          <cell r="K1031" t="str">
            <v>COMPRADORAS DF</v>
          </cell>
          <cell r="L1031" t="str">
            <v>0012</v>
          </cell>
          <cell r="M1031" t="str">
            <v xml:space="preserve"> PROCTER &amp; GAMBLE</v>
          </cell>
          <cell r="N1031" t="str">
            <v>CARLA OLEA/ YOLANDA DEL VALLE</v>
          </cell>
          <cell r="Q1031" t="str">
            <v>LB</v>
          </cell>
          <cell r="AB1031"/>
        </row>
        <row r="1032">
          <cell r="A1032">
            <v>1028</v>
          </cell>
          <cell r="D1032" t="str">
            <v>T</v>
          </cell>
          <cell r="E1032">
            <v>11008</v>
          </cell>
          <cell r="F1032" t="str">
            <v>Proy</v>
          </cell>
          <cell r="G1032">
            <v>3</v>
          </cell>
          <cell r="H1032">
            <v>39233</v>
          </cell>
          <cell r="K1032" t="str">
            <v>PRUEBA CAPITANIA</v>
          </cell>
          <cell r="L1032" t="str">
            <v>0012</v>
          </cell>
          <cell r="M1032" t="str">
            <v xml:space="preserve"> PROCTER &amp; GAMBLE</v>
          </cell>
          <cell r="N1032" t="str">
            <v>CARLA OLEA/ YOLANDA DEL VALLE</v>
          </cell>
          <cell r="O1032" t="str">
            <v>MX077398</v>
          </cell>
          <cell r="Q1032" t="str">
            <v>LB</v>
          </cell>
          <cell r="AB1032"/>
          <cell r="AQ1032">
            <v>267000</v>
          </cell>
        </row>
        <row r="1033">
          <cell r="A1033">
            <v>1029</v>
          </cell>
          <cell r="D1033" t="str">
            <v>F</v>
          </cell>
          <cell r="E1033">
            <v>11009</v>
          </cell>
          <cell r="F1033" t="str">
            <v>Prop</v>
          </cell>
          <cell r="H1033">
            <v>39234</v>
          </cell>
          <cell r="K1033" t="str">
            <v>ESTUDIO ITALPASTA</v>
          </cell>
          <cell r="M1033"/>
          <cell r="Q1033" t="str">
            <v>LP</v>
          </cell>
          <cell r="S1033" t="str">
            <v>CONCEPT</v>
          </cell>
          <cell r="U1033" t="str">
            <v>ARROZ</v>
          </cell>
          <cell r="W1033" t="str">
            <v>Focus groups</v>
          </cell>
          <cell r="X1033" t="str">
            <v>DF</v>
          </cell>
          <cell r="AB1033"/>
          <cell r="AQ1033">
            <v>94600</v>
          </cell>
        </row>
        <row r="1034">
          <cell r="A1034">
            <v>1030</v>
          </cell>
          <cell r="D1034" t="str">
            <v>A</v>
          </cell>
          <cell r="E1034">
            <v>11010</v>
          </cell>
          <cell r="F1034" t="str">
            <v>Proy</v>
          </cell>
          <cell r="G1034">
            <v>3</v>
          </cell>
          <cell r="H1034">
            <v>39234</v>
          </cell>
          <cell r="I1034">
            <v>39248</v>
          </cell>
          <cell r="J1034">
            <v>39218</v>
          </cell>
          <cell r="K1034" t="str">
            <v>PANTENE BRILLO EXTREMO</v>
          </cell>
          <cell r="L1034" t="str">
            <v>0012</v>
          </cell>
          <cell r="M1034" t="str">
            <v xml:space="preserve"> PROCTER &amp; GAMBLE</v>
          </cell>
          <cell r="N1034" t="str">
            <v>MARINA CERVANTES</v>
          </cell>
          <cell r="Q1034" t="str">
            <v>PG</v>
          </cell>
          <cell r="S1034" t="str">
            <v>AUDIPROM</v>
          </cell>
          <cell r="T1034" t="str">
            <v>CON-CUI</v>
          </cell>
          <cell r="U1034" t="str">
            <v>SHAMPOO</v>
          </cell>
          <cell r="W1034" t="str">
            <v>PAPEL</v>
          </cell>
          <cell r="X1034" t="str">
            <v>DF,MTY.GDL y FOR</v>
          </cell>
          <cell r="AB1034"/>
          <cell r="AG1034">
            <v>648</v>
          </cell>
          <cell r="AH1034">
            <v>432</v>
          </cell>
          <cell r="AI1034">
            <v>216</v>
          </cell>
          <cell r="AM1034">
            <v>39327</v>
          </cell>
          <cell r="AO1034">
            <v>39329</v>
          </cell>
          <cell r="AQ1034">
            <v>114612</v>
          </cell>
        </row>
        <row r="1035">
          <cell r="A1035">
            <v>1031</v>
          </cell>
          <cell r="D1035" t="str">
            <v>A</v>
          </cell>
          <cell r="E1035">
            <v>11011</v>
          </cell>
          <cell r="F1035" t="str">
            <v>Proy</v>
          </cell>
          <cell r="G1035">
            <v>3</v>
          </cell>
          <cell r="H1035">
            <v>39234</v>
          </cell>
          <cell r="I1035">
            <v>39282</v>
          </cell>
          <cell r="J1035">
            <v>39286</v>
          </cell>
          <cell r="K1035" t="str">
            <v>PERT GALLATEA</v>
          </cell>
          <cell r="L1035" t="str">
            <v>0012</v>
          </cell>
          <cell r="M1035" t="str">
            <v xml:space="preserve"> PROCTER &amp; GAMBLE</v>
          </cell>
          <cell r="N1035" t="str">
            <v>MARINA CERVANTES</v>
          </cell>
          <cell r="Q1035" t="str">
            <v>PG</v>
          </cell>
          <cell r="S1035" t="str">
            <v>AUDIPROM</v>
          </cell>
          <cell r="T1035" t="str">
            <v>CON-CUI</v>
          </cell>
          <cell r="U1035" t="str">
            <v>SHAMPOO</v>
          </cell>
          <cell r="W1035" t="str">
            <v>PAPEL</v>
          </cell>
          <cell r="X1035" t="str">
            <v>DF,MTY.GDL y FOR</v>
          </cell>
          <cell r="AB1035"/>
          <cell r="AG1035">
            <v>460</v>
          </cell>
          <cell r="AH1035">
            <v>240</v>
          </cell>
          <cell r="AI1035">
            <v>220</v>
          </cell>
          <cell r="AM1035">
            <v>39355</v>
          </cell>
          <cell r="AO1035">
            <v>39327</v>
          </cell>
          <cell r="AQ1035">
            <v>87500</v>
          </cell>
        </row>
        <row r="1036">
          <cell r="A1036">
            <v>1032</v>
          </cell>
          <cell r="D1036" t="str">
            <v>A</v>
          </cell>
          <cell r="E1036">
            <v>11012</v>
          </cell>
          <cell r="F1036" t="str">
            <v>Proy</v>
          </cell>
          <cell r="G1036">
            <v>3</v>
          </cell>
          <cell r="H1036">
            <v>39234</v>
          </cell>
          <cell r="I1036">
            <v>39241</v>
          </cell>
          <cell r="J1036">
            <v>39246</v>
          </cell>
          <cell r="K1036" t="str">
            <v>HERBAL GINGER</v>
          </cell>
          <cell r="L1036" t="str">
            <v>0012</v>
          </cell>
          <cell r="M1036" t="str">
            <v xml:space="preserve"> PROCTER &amp; GAMBLE</v>
          </cell>
          <cell r="N1036" t="str">
            <v>MARINA CERVANTES</v>
          </cell>
          <cell r="Q1036" t="str">
            <v>PG</v>
          </cell>
          <cell r="S1036" t="str">
            <v>AUDIPROM</v>
          </cell>
          <cell r="T1036" t="str">
            <v>CON-CUI</v>
          </cell>
          <cell r="U1036" t="str">
            <v>SHAMPOO</v>
          </cell>
          <cell r="W1036" t="str">
            <v>PAPEL</v>
          </cell>
          <cell r="X1036" t="str">
            <v>DF,MTY.GDL y FOR</v>
          </cell>
          <cell r="AB1036"/>
          <cell r="AG1036">
            <v>612</v>
          </cell>
          <cell r="AH1036">
            <v>408</v>
          </cell>
          <cell r="AI1036">
            <v>204</v>
          </cell>
          <cell r="AM1036">
            <v>39362</v>
          </cell>
          <cell r="AO1036">
            <v>39364</v>
          </cell>
          <cell r="AQ1036">
            <v>115430</v>
          </cell>
        </row>
        <row r="1037">
          <cell r="A1037">
            <v>1033</v>
          </cell>
          <cell r="D1037" t="str">
            <v>C</v>
          </cell>
          <cell r="E1037">
            <v>11013</v>
          </cell>
          <cell r="F1037" t="str">
            <v>Prop</v>
          </cell>
          <cell r="G1037">
            <v>1</v>
          </cell>
          <cell r="H1037">
            <v>39237</v>
          </cell>
          <cell r="K1037" t="str">
            <v>CALL BACK CAPULLO</v>
          </cell>
          <cell r="L1037" t="str">
            <v>0181</v>
          </cell>
          <cell r="M1037" t="str">
            <v>CAPULLO</v>
          </cell>
          <cell r="N1037" t="str">
            <v>IVETTE RAMIREZ</v>
          </cell>
          <cell r="P1037" t="str">
            <v>CALL BACK</v>
          </cell>
          <cell r="Q1037" t="str">
            <v>MIP</v>
          </cell>
          <cell r="T1037" t="str">
            <v>CON-ALI</v>
          </cell>
          <cell r="U1037" t="str">
            <v>ACEITE</v>
          </cell>
          <cell r="V1037" t="str">
            <v>Intercept</v>
          </cell>
          <cell r="W1037" t="str">
            <v>Papel</v>
          </cell>
          <cell r="X1037" t="str">
            <v>DF</v>
          </cell>
          <cell r="AB1037"/>
          <cell r="AD1037">
            <v>200</v>
          </cell>
        </row>
        <row r="1038">
          <cell r="A1038">
            <v>1034</v>
          </cell>
          <cell r="D1038" t="str">
            <v>F</v>
          </cell>
          <cell r="E1038">
            <v>11014</v>
          </cell>
          <cell r="F1038" t="str">
            <v>Proy</v>
          </cell>
          <cell r="G1038">
            <v>1</v>
          </cell>
          <cell r="H1038">
            <v>39237</v>
          </cell>
          <cell r="K1038" t="str">
            <v>LIVING IT NUEVOS 2</v>
          </cell>
          <cell r="L1038" t="str">
            <v>0012</v>
          </cell>
          <cell r="M1038" t="str">
            <v xml:space="preserve"> PROCTER &amp; GAMBLE</v>
          </cell>
          <cell r="N1038" t="str">
            <v>FELIPE CORREA</v>
          </cell>
          <cell r="AB1038"/>
        </row>
        <row r="1039">
          <cell r="A1039">
            <v>1035</v>
          </cell>
          <cell r="B1039">
            <v>1</v>
          </cell>
          <cell r="D1039" t="str">
            <v>T</v>
          </cell>
          <cell r="E1039">
            <v>11015</v>
          </cell>
          <cell r="F1039" t="str">
            <v>Proy</v>
          </cell>
          <cell r="G1039">
            <v>6</v>
          </cell>
          <cell r="H1039">
            <v>39237</v>
          </cell>
          <cell r="I1039">
            <v>39241</v>
          </cell>
          <cell r="J1039">
            <v>39261</v>
          </cell>
          <cell r="K1039" t="str">
            <v>OLAY BP10</v>
          </cell>
          <cell r="L1039" t="str">
            <v>0012</v>
          </cell>
          <cell r="M1039" t="str">
            <v xml:space="preserve"> PROCTER &amp; GAMBLE</v>
          </cell>
          <cell r="N1039" t="str">
            <v>KAREN CANTONE</v>
          </cell>
          <cell r="O1039" t="str">
            <v>MX076804</v>
          </cell>
          <cell r="P1039" t="str">
            <v>BP10 Skin Care - Facial / H&amp;B / PCC</v>
          </cell>
          <cell r="Q1039" t="str">
            <v>MJO</v>
          </cell>
          <cell r="R1039" t="str">
            <v>MG</v>
          </cell>
          <cell r="S1039" t="str">
            <v>CONCEPT</v>
          </cell>
          <cell r="T1039" t="str">
            <v>CON-CUI</v>
          </cell>
          <cell r="U1039" t="str">
            <v>VARIOS</v>
          </cell>
          <cell r="V1039" t="str">
            <v>Casa por Casa</v>
          </cell>
          <cell r="W1039" t="str">
            <v>Papel</v>
          </cell>
          <cell r="X1039" t="str">
            <v>DF / GDL / MTY</v>
          </cell>
          <cell r="Y1039">
            <v>6</v>
          </cell>
          <cell r="Z1039">
            <v>130</v>
          </cell>
          <cell r="AB1039">
            <v>60.166666666666664</v>
          </cell>
          <cell r="AC1039">
            <v>6</v>
          </cell>
          <cell r="AD1039">
            <v>3240</v>
          </cell>
          <cell r="AG1039">
            <v>3240</v>
          </cell>
          <cell r="AH1039">
            <v>3240</v>
          </cell>
          <cell r="AL1039">
            <v>3036</v>
          </cell>
          <cell r="AM1039">
            <v>39308</v>
          </cell>
          <cell r="AN1039">
            <v>39314</v>
          </cell>
          <cell r="AO1039">
            <v>39322</v>
          </cell>
          <cell r="AP1039">
            <v>39324</v>
          </cell>
          <cell r="AQ1039">
            <v>859157</v>
          </cell>
          <cell r="AU1039">
            <v>0.85</v>
          </cell>
        </row>
        <row r="1040">
          <cell r="A1040">
            <v>1036</v>
          </cell>
          <cell r="D1040" t="str">
            <v>C</v>
          </cell>
          <cell r="E1040">
            <v>11016</v>
          </cell>
          <cell r="F1040" t="str">
            <v>Proy</v>
          </cell>
          <cell r="G1040">
            <v>6</v>
          </cell>
          <cell r="H1040">
            <v>39237</v>
          </cell>
          <cell r="I1040">
            <v>39248</v>
          </cell>
          <cell r="J1040">
            <v>39260</v>
          </cell>
          <cell r="K1040" t="str">
            <v>Ace McDonalds IV PCT</v>
          </cell>
          <cell r="L1040" t="str">
            <v>0012</v>
          </cell>
          <cell r="M1040" t="str">
            <v xml:space="preserve"> PROCTER &amp; GAMBLE</v>
          </cell>
          <cell r="N1040" t="str">
            <v>ERANDY MACÍAS RIVEROLL</v>
          </cell>
          <cell r="O1040" t="str">
            <v>MX076921</v>
          </cell>
          <cell r="P1040" t="str">
            <v>Ace McDonald`s IV PCT</v>
          </cell>
          <cell r="Q1040" t="str">
            <v>LE</v>
          </cell>
          <cell r="R1040" t="str">
            <v>JC</v>
          </cell>
          <cell r="S1040" t="str">
            <v>PCT</v>
          </cell>
          <cell r="T1040" t="str">
            <v>CON-HOG</v>
          </cell>
          <cell r="U1040" t="str">
            <v>DETERGENTE</v>
          </cell>
          <cell r="V1040" t="str">
            <v>Intercept</v>
          </cell>
          <cell r="W1040" t="str">
            <v>Papel</v>
          </cell>
          <cell r="X1040" t="str">
            <v>DF</v>
          </cell>
          <cell r="AB1040"/>
          <cell r="AC1040">
            <v>6.3</v>
          </cell>
          <cell r="AD1040">
            <v>600</v>
          </cell>
          <cell r="AG1040">
            <v>600</v>
          </cell>
          <cell r="AH1040">
            <v>600</v>
          </cell>
          <cell r="AM1040">
            <v>39267</v>
          </cell>
          <cell r="AN1040">
            <v>39267</v>
          </cell>
          <cell r="AO1040">
            <v>39281</v>
          </cell>
          <cell r="AP1040">
            <v>39281</v>
          </cell>
          <cell r="AQ1040">
            <v>166000</v>
          </cell>
        </row>
        <row r="1041">
          <cell r="A1041">
            <v>1037</v>
          </cell>
          <cell r="D1041" t="str">
            <v>D</v>
          </cell>
          <cell r="E1041">
            <v>11017</v>
          </cell>
          <cell r="F1041" t="str">
            <v>Proy</v>
          </cell>
          <cell r="G1041">
            <v>1</v>
          </cell>
          <cell r="H1041">
            <v>39237</v>
          </cell>
          <cell r="I1041">
            <v>39337</v>
          </cell>
          <cell r="J1041">
            <v>39370</v>
          </cell>
          <cell r="K1041" t="str">
            <v>Promotion</v>
          </cell>
          <cell r="L1041" t="str">
            <v>0076</v>
          </cell>
          <cell r="M1041" t="str">
            <v>MARKET TOOLS INC</v>
          </cell>
          <cell r="N1041" t="str">
            <v>ERIN PYATT</v>
          </cell>
          <cell r="P1041" t="str">
            <v>PROMOTION SORT TEST</v>
          </cell>
          <cell r="Q1041" t="str">
            <v>IP</v>
          </cell>
          <cell r="S1041" t="str">
            <v>CONCEPT</v>
          </cell>
          <cell r="T1041" t="str">
            <v>CON-ALI</v>
          </cell>
          <cell r="U1041" t="str">
            <v>CEREALES</v>
          </cell>
          <cell r="W1041" t="str">
            <v>CAWI / Web</v>
          </cell>
          <cell r="X1041" t="str">
            <v>DF</v>
          </cell>
          <cell r="Y1041">
            <v>4</v>
          </cell>
          <cell r="Z1041">
            <v>60</v>
          </cell>
          <cell r="AB1041">
            <v>29</v>
          </cell>
          <cell r="AC1041">
            <v>4</v>
          </cell>
          <cell r="AD1041">
            <v>630</v>
          </cell>
          <cell r="AE1041">
            <v>630</v>
          </cell>
          <cell r="AG1041">
            <v>630</v>
          </cell>
          <cell r="AH1041">
            <v>630</v>
          </cell>
          <cell r="AM1041">
            <v>39382</v>
          </cell>
          <cell r="AO1041">
            <v>39385</v>
          </cell>
          <cell r="AR1041">
            <v>19530</v>
          </cell>
        </row>
        <row r="1042">
          <cell r="A1042">
            <v>1038</v>
          </cell>
          <cell r="D1042" t="str">
            <v>C</v>
          </cell>
          <cell r="E1042">
            <v>11018</v>
          </cell>
          <cell r="F1042" t="str">
            <v>Proy</v>
          </cell>
          <cell r="G1042">
            <v>5</v>
          </cell>
          <cell r="H1042">
            <v>39237</v>
          </cell>
          <cell r="I1042">
            <v>39645</v>
          </cell>
          <cell r="J1042">
            <v>39276</v>
          </cell>
          <cell r="K1042" t="str">
            <v>ESTUDIO BASE LOTRIMIN</v>
          </cell>
          <cell r="L1042" t="str">
            <v>0146</v>
          </cell>
          <cell r="M1042" t="str">
            <v>Schering Plough</v>
          </cell>
          <cell r="N1042" t="str">
            <v>ELVIRA MARTINEZ</v>
          </cell>
          <cell r="O1042" t="str">
            <v>NA</v>
          </cell>
          <cell r="P1042" t="str">
            <v>NA</v>
          </cell>
          <cell r="Q1042" t="str">
            <v>EVAL</v>
          </cell>
          <cell r="S1042" t="str">
            <v>MARKETWHYS</v>
          </cell>
          <cell r="T1042" t="str">
            <v>CON-MED</v>
          </cell>
          <cell r="U1042" t="str">
            <v>ANTIMICOTICOS</v>
          </cell>
          <cell r="V1042" t="str">
            <v>Intercept</v>
          </cell>
          <cell r="W1042" t="str">
            <v>Papel</v>
          </cell>
          <cell r="X1042" t="str">
            <v>MGM</v>
          </cell>
          <cell r="Y1042">
            <v>5</v>
          </cell>
          <cell r="Z1042">
            <v>60</v>
          </cell>
          <cell r="AA1042">
            <v>75</v>
          </cell>
          <cell r="AB1042">
            <v>40</v>
          </cell>
          <cell r="AC1042">
            <v>2.7</v>
          </cell>
          <cell r="AD1042">
            <v>600</v>
          </cell>
          <cell r="AG1042">
            <v>600</v>
          </cell>
          <cell r="AH1042">
            <v>600</v>
          </cell>
          <cell r="AM1042">
            <v>39309</v>
          </cell>
          <cell r="AO1042">
            <v>39322</v>
          </cell>
          <cell r="AP1042">
            <v>39318</v>
          </cell>
          <cell r="AQ1042">
            <v>199000</v>
          </cell>
        </row>
        <row r="1043">
          <cell r="A1043">
            <v>1039</v>
          </cell>
          <cell r="D1043" t="str">
            <v>I</v>
          </cell>
          <cell r="E1043">
            <v>11019</v>
          </cell>
          <cell r="F1043" t="str">
            <v>Proy</v>
          </cell>
          <cell r="G1043">
            <v>6</v>
          </cell>
          <cell r="H1043">
            <v>39238</v>
          </cell>
          <cell r="I1043">
            <v>39238</v>
          </cell>
          <cell r="J1043">
            <v>39245</v>
          </cell>
          <cell r="K1043" t="str">
            <v>IHV DETERGENTE PARA TRASTES MONTERREY</v>
          </cell>
          <cell r="L1043" t="str">
            <v>0012</v>
          </cell>
          <cell r="M1043" t="str">
            <v xml:space="preserve"> PROCTER &amp; GAMBLE</v>
          </cell>
          <cell r="N1043" t="str">
            <v>ROXANA IGLESIAS</v>
          </cell>
          <cell r="O1043" t="str">
            <v>MX077009</v>
          </cell>
          <cell r="P1043" t="str">
            <v>IHV Monterrey Dish liquid market</v>
          </cell>
          <cell r="Q1043" t="str">
            <v>AA</v>
          </cell>
          <cell r="T1043" t="str">
            <v>CON-HOG</v>
          </cell>
          <cell r="U1043" t="str">
            <v>DETERGENTE PARA TRASTES</v>
          </cell>
          <cell r="V1043" t="str">
            <v>Pre -Reclutamiento</v>
          </cell>
          <cell r="W1043" t="str">
            <v>In home visits</v>
          </cell>
          <cell r="X1043" t="str">
            <v>MTY</v>
          </cell>
          <cell r="AB1043"/>
          <cell r="AD1043">
            <v>2</v>
          </cell>
          <cell r="AG1043">
            <v>2</v>
          </cell>
          <cell r="AH1043">
            <v>2</v>
          </cell>
          <cell r="AL1043">
            <v>2</v>
          </cell>
          <cell r="AM1043">
            <v>39245</v>
          </cell>
          <cell r="AN1043">
            <v>39245</v>
          </cell>
          <cell r="AO1043">
            <v>39245</v>
          </cell>
          <cell r="AP1043">
            <v>39245</v>
          </cell>
          <cell r="AQ1043">
            <v>15470</v>
          </cell>
        </row>
        <row r="1044">
          <cell r="A1044">
            <v>1040</v>
          </cell>
          <cell r="D1044" t="str">
            <v>C</v>
          </cell>
          <cell r="E1044">
            <v>11020</v>
          </cell>
          <cell r="F1044" t="str">
            <v>Proy</v>
          </cell>
          <cell r="G1044">
            <v>2</v>
          </cell>
          <cell r="H1044">
            <v>39238</v>
          </cell>
          <cell r="I1044">
            <v>39241</v>
          </cell>
          <cell r="J1044">
            <v>39249</v>
          </cell>
          <cell r="K1044" t="str">
            <v>TRIAL MATRIX MEXICO BEACHES SET</v>
          </cell>
          <cell r="L1044" t="str">
            <v>0012</v>
          </cell>
          <cell r="M1044" t="str">
            <v xml:space="preserve"> PROCTER &amp; GAMBLE</v>
          </cell>
          <cell r="N1044" t="str">
            <v>ERANDY MACÍAS RIVEROLL</v>
          </cell>
          <cell r="O1044" t="str">
            <v xml:space="preserve">MX076928 </v>
          </cell>
          <cell r="P1044" t="str">
            <v xml:space="preserve">Pert Mexico Beaches SET </v>
          </cell>
          <cell r="Q1044" t="str">
            <v>LE</v>
          </cell>
          <cell r="R1044" t="str">
            <v>MB</v>
          </cell>
          <cell r="S1044" t="str">
            <v>PSE</v>
          </cell>
          <cell r="T1044" t="str">
            <v>CON-CUI</v>
          </cell>
          <cell r="U1044" t="str">
            <v>SHAMPOO</v>
          </cell>
          <cell r="V1044" t="str">
            <v>Intercept</v>
          </cell>
          <cell r="W1044" t="str">
            <v>Papel</v>
          </cell>
          <cell r="X1044" t="str">
            <v>DF</v>
          </cell>
          <cell r="AB1044"/>
          <cell r="AD1044">
            <v>1120</v>
          </cell>
          <cell r="AE1044">
            <v>400</v>
          </cell>
          <cell r="AG1044">
            <v>1520</v>
          </cell>
          <cell r="AH1044">
            <v>1520</v>
          </cell>
          <cell r="AM1044">
            <v>39336</v>
          </cell>
          <cell r="AO1044">
            <v>39352</v>
          </cell>
          <cell r="AQ1044">
            <v>275500</v>
          </cell>
        </row>
        <row r="1045">
          <cell r="A1045">
            <v>1041</v>
          </cell>
          <cell r="D1045" t="str">
            <v>C</v>
          </cell>
          <cell r="E1045">
            <v>11021</v>
          </cell>
          <cell r="F1045" t="str">
            <v>Prop</v>
          </cell>
          <cell r="G1045">
            <v>7</v>
          </cell>
          <cell r="H1045">
            <v>39239</v>
          </cell>
          <cell r="K1045" t="str">
            <v>CHIVAS FANS PROFILE</v>
          </cell>
          <cell r="L1045" t="str">
            <v>0182</v>
          </cell>
          <cell r="M1045" t="str">
            <v>BONHAM</v>
          </cell>
          <cell r="N1045" t="str">
            <v>ROBIN CHENEY</v>
          </cell>
          <cell r="Q1045" t="str">
            <v>EVAL</v>
          </cell>
          <cell r="S1045" t="str">
            <v>SEGMENTA</v>
          </cell>
          <cell r="T1045" t="str">
            <v>MED-OTR</v>
          </cell>
          <cell r="U1045" t="str">
            <v>FUTBOL</v>
          </cell>
          <cell r="V1045" t="str">
            <v>Intercept</v>
          </cell>
          <cell r="W1045" t="str">
            <v>Papel</v>
          </cell>
          <cell r="X1045" t="str">
            <v>GDL</v>
          </cell>
          <cell r="Y1045">
            <v>2</v>
          </cell>
          <cell r="Z1045">
            <v>24</v>
          </cell>
          <cell r="AB1045">
            <v>12</v>
          </cell>
          <cell r="AD1045">
            <v>1200</v>
          </cell>
          <cell r="AG1045">
            <v>1200</v>
          </cell>
          <cell r="AH1045">
            <v>1200</v>
          </cell>
        </row>
        <row r="1046">
          <cell r="A1046">
            <v>1042</v>
          </cell>
          <cell r="E1046">
            <v>11022</v>
          </cell>
          <cell r="F1046" t="str">
            <v>Prop</v>
          </cell>
          <cell r="G1046">
            <v>1</v>
          </cell>
          <cell r="H1046">
            <v>39239</v>
          </cell>
          <cell r="K1046" t="str">
            <v>ADICIONALES SAT CONSUMIDOR</v>
          </cell>
          <cell r="L1046" t="str">
            <v>0134</v>
          </cell>
          <cell r="M1046" t="str">
            <v>DANONE</v>
          </cell>
          <cell r="N1046" t="str">
            <v>LUIS PEGO</v>
          </cell>
          <cell r="Q1046" t="str">
            <v>KA</v>
          </cell>
          <cell r="T1046" t="str">
            <v>CON-ALI</v>
          </cell>
          <cell r="U1046" t="str">
            <v>PLF</v>
          </cell>
          <cell r="V1046" t="str">
            <v>Telefonico</v>
          </cell>
          <cell r="W1046" t="str">
            <v>CATI / In2Form</v>
          </cell>
          <cell r="X1046" t="str">
            <v>DF</v>
          </cell>
          <cell r="AB1046"/>
          <cell r="AG1046">
            <v>25</v>
          </cell>
        </row>
        <row r="1047">
          <cell r="A1047">
            <v>1043</v>
          </cell>
          <cell r="B1047">
            <v>1</v>
          </cell>
          <cell r="D1047" t="str">
            <v>K</v>
          </cell>
          <cell r="E1047">
            <v>11023</v>
          </cell>
          <cell r="F1047" t="str">
            <v>Proy</v>
          </cell>
          <cell r="G1047">
            <v>6</v>
          </cell>
          <cell r="H1047">
            <v>39240</v>
          </cell>
          <cell r="I1047">
            <v>39277</v>
          </cell>
          <cell r="J1047">
            <v>39279</v>
          </cell>
          <cell r="K1047" t="str">
            <v>BLADE CONSUMPTION</v>
          </cell>
          <cell r="L1047" t="str">
            <v>0012</v>
          </cell>
          <cell r="M1047" t="str">
            <v xml:space="preserve"> PROCTER &amp; GAMBLE</v>
          </cell>
          <cell r="N1047" t="str">
            <v>Danae Capriles</v>
          </cell>
          <cell r="O1047" t="str">
            <v>LA076221</v>
          </cell>
          <cell r="P1047" t="str">
            <v>Gillette Blade Consumption</v>
          </cell>
          <cell r="Q1047" t="str">
            <v>LM</v>
          </cell>
          <cell r="R1047" t="str">
            <v>OB</v>
          </cell>
          <cell r="S1047" t="str">
            <v>CONCEPT</v>
          </cell>
          <cell r="T1047" t="str">
            <v>CON-CUI</v>
          </cell>
          <cell r="U1047" t="str">
            <v>RASTRILLOS</v>
          </cell>
          <cell r="V1047" t="str">
            <v>Casa por Casa</v>
          </cell>
          <cell r="W1047" t="str">
            <v>Papel</v>
          </cell>
          <cell r="X1047" t="str">
            <v>MEXICO Y BRAZIL</v>
          </cell>
          <cell r="Y1047">
            <v>3</v>
          </cell>
          <cell r="Z1047">
            <v>80</v>
          </cell>
          <cell r="AA1047">
            <v>40</v>
          </cell>
          <cell r="AB1047">
            <v>41.666666666666664</v>
          </cell>
          <cell r="AD1047">
            <v>1000</v>
          </cell>
          <cell r="AG1047">
            <v>1000</v>
          </cell>
          <cell r="AH1047">
            <v>1000</v>
          </cell>
          <cell r="AK1047">
            <v>1000</v>
          </cell>
          <cell r="AM1047">
            <v>39293</v>
          </cell>
          <cell r="AN1047">
            <v>39300</v>
          </cell>
          <cell r="AO1047">
            <v>39342</v>
          </cell>
          <cell r="AP1047">
            <v>39343</v>
          </cell>
        </row>
        <row r="1048">
          <cell r="A1048">
            <v>1044</v>
          </cell>
          <cell r="B1048">
            <v>1</v>
          </cell>
          <cell r="E1048">
            <v>11024</v>
          </cell>
          <cell r="F1048" t="str">
            <v>Prop</v>
          </cell>
          <cell r="G1048">
            <v>1</v>
          </cell>
          <cell r="H1048">
            <v>39240</v>
          </cell>
          <cell r="K1048" t="str">
            <v>VirTUAL SHOW</v>
          </cell>
          <cell r="L1048" t="str">
            <v>0011</v>
          </cell>
          <cell r="M1048" t="str">
            <v>GRUPO NACIONAL PROVINCIAL,S.A</v>
          </cell>
          <cell r="N1048" t="str">
            <v>ENY BARRERA</v>
          </cell>
          <cell r="O1048" t="str">
            <v>07TPF012ME</v>
          </cell>
          <cell r="P1048" t="str">
            <v>Vitual Show Test</v>
          </cell>
          <cell r="AB1048"/>
        </row>
        <row r="1049">
          <cell r="A1049">
            <v>1045</v>
          </cell>
          <cell r="C1049" t="str">
            <v>ES</v>
          </cell>
          <cell r="E1049">
            <v>11025</v>
          </cell>
          <cell r="F1049" t="str">
            <v>Prop</v>
          </cell>
          <cell r="G1049">
            <v>1</v>
          </cell>
          <cell r="H1049">
            <v>39240</v>
          </cell>
          <cell r="J1049">
            <v>39290</v>
          </cell>
          <cell r="K1049" t="str">
            <v>TARGET 3</v>
          </cell>
          <cell r="L1049" t="str">
            <v>0012</v>
          </cell>
          <cell r="M1049" t="str">
            <v xml:space="preserve"> PROCTER &amp; GAMBLE</v>
          </cell>
          <cell r="N1049" t="str">
            <v>Jeanine Kenigstein</v>
          </cell>
          <cell r="O1049" t="str">
            <v>MX</v>
          </cell>
          <cell r="P1049" t="str">
            <v>Target segments</v>
          </cell>
          <cell r="Q1049" t="str">
            <v>LM</v>
          </cell>
          <cell r="S1049" t="str">
            <v>SEGMENTA</v>
          </cell>
          <cell r="T1049" t="str">
            <v>CON-CRO</v>
          </cell>
          <cell r="U1049" t="str">
            <v>PROTECCION FEMENINA</v>
          </cell>
          <cell r="V1049" t="str">
            <v>Casa por Casa</v>
          </cell>
          <cell r="W1049" t="str">
            <v>CAWI / Web</v>
          </cell>
          <cell r="AB1049"/>
        </row>
        <row r="1050">
          <cell r="A1050">
            <v>1046</v>
          </cell>
          <cell r="D1050" t="str">
            <v>C</v>
          </cell>
          <cell r="E1050">
            <v>11026</v>
          </cell>
          <cell r="F1050" t="str">
            <v>Proy</v>
          </cell>
          <cell r="G1050">
            <v>6</v>
          </cell>
          <cell r="H1050">
            <v>39240</v>
          </cell>
          <cell r="I1050">
            <v>39246</v>
          </cell>
          <cell r="J1050">
            <v>39251</v>
          </cell>
          <cell r="K1050" t="str">
            <v>MSL Muestreo Shampoo</v>
          </cell>
          <cell r="L1050" t="str">
            <v>0012</v>
          </cell>
          <cell r="M1050" t="str">
            <v xml:space="preserve"> PROCTER &amp; GAMBLE</v>
          </cell>
          <cell r="N1050" t="str">
            <v>RUBEN LEO</v>
          </cell>
          <cell r="O1050" t="str">
            <v>MX077201</v>
          </cell>
          <cell r="P1050" t="str">
            <v>First Wave of Sampling Communication</v>
          </cell>
          <cell r="Q1050" t="str">
            <v>AA</v>
          </cell>
          <cell r="S1050" t="str">
            <v>MST</v>
          </cell>
          <cell r="T1050" t="str">
            <v>CON-CUI</v>
          </cell>
          <cell r="U1050" t="str">
            <v>SHAMPOO</v>
          </cell>
          <cell r="V1050" t="str">
            <v>Intercept</v>
          </cell>
          <cell r="W1050" t="str">
            <v>CAWI / Web</v>
          </cell>
          <cell r="X1050" t="str">
            <v>DF</v>
          </cell>
          <cell r="AB1050"/>
          <cell r="AD1050">
            <v>1108</v>
          </cell>
          <cell r="AG1050">
            <v>1108</v>
          </cell>
          <cell r="AH1050">
            <v>1108</v>
          </cell>
          <cell r="AM1050">
            <v>39270</v>
          </cell>
          <cell r="AN1050">
            <v>39270</v>
          </cell>
          <cell r="AO1050">
            <v>39283</v>
          </cell>
          <cell r="AP1050">
            <v>39274</v>
          </cell>
          <cell r="AQ1050">
            <v>273279</v>
          </cell>
        </row>
        <row r="1051">
          <cell r="A1051">
            <v>1047</v>
          </cell>
          <cell r="D1051" t="str">
            <v>D</v>
          </cell>
          <cell r="E1051">
            <v>11027</v>
          </cell>
          <cell r="F1051" t="str">
            <v>Prop</v>
          </cell>
          <cell r="G1051">
            <v>7</v>
          </cell>
          <cell r="H1051">
            <v>39240</v>
          </cell>
          <cell r="K1051" t="str">
            <v>B2B COMPS GDL</v>
          </cell>
          <cell r="L1051" t="str">
            <v>0182</v>
          </cell>
          <cell r="M1051" t="str">
            <v>BONHAM</v>
          </cell>
          <cell r="N1051" t="str">
            <v>ROBIN CHENEY</v>
          </cell>
          <cell r="Q1051" t="str">
            <v>EVAL</v>
          </cell>
          <cell r="T1051" t="str">
            <v>MED-OTR</v>
          </cell>
          <cell r="U1051" t="str">
            <v>ND</v>
          </cell>
          <cell r="V1051" t="str">
            <v>Telefonico</v>
          </cell>
          <cell r="W1051" t="str">
            <v>CATI / In2Form</v>
          </cell>
          <cell r="AB1051"/>
        </row>
        <row r="1052">
          <cell r="A1052">
            <v>1048</v>
          </cell>
          <cell r="D1052" t="str">
            <v>D</v>
          </cell>
          <cell r="E1052">
            <v>11028</v>
          </cell>
          <cell r="F1052" t="str">
            <v>Prop</v>
          </cell>
          <cell r="G1052">
            <v>7</v>
          </cell>
          <cell r="H1052">
            <v>39240</v>
          </cell>
          <cell r="K1052" t="str">
            <v>CHIVAS TICKET BUYERS</v>
          </cell>
          <cell r="L1052" t="str">
            <v>0182</v>
          </cell>
          <cell r="M1052" t="str">
            <v>BONHAM</v>
          </cell>
          <cell r="N1052" t="str">
            <v>ROBIN CHENEY</v>
          </cell>
          <cell r="Q1052" t="str">
            <v>EVAL</v>
          </cell>
          <cell r="T1052" t="str">
            <v>MED-OTR</v>
          </cell>
          <cell r="U1052" t="str">
            <v>FUTBOL</v>
          </cell>
          <cell r="V1052" t="str">
            <v>Telefonico</v>
          </cell>
          <cell r="W1052" t="str">
            <v>CATI / In2Form</v>
          </cell>
          <cell r="AB1052"/>
        </row>
        <row r="1053">
          <cell r="A1053">
            <v>1049</v>
          </cell>
          <cell r="D1053" t="str">
            <v>A</v>
          </cell>
          <cell r="E1053">
            <v>11029</v>
          </cell>
          <cell r="F1053" t="str">
            <v>Proy</v>
          </cell>
          <cell r="G1053">
            <v>3</v>
          </cell>
          <cell r="H1053">
            <v>39241</v>
          </cell>
          <cell r="I1053">
            <v>39276</v>
          </cell>
          <cell r="J1053">
            <v>39309</v>
          </cell>
          <cell r="K1053" t="str">
            <v>ZEST MANZANILLA</v>
          </cell>
          <cell r="L1053" t="str">
            <v>0012</v>
          </cell>
          <cell r="M1053" t="str">
            <v xml:space="preserve"> PROCTER &amp; GAMBLE</v>
          </cell>
          <cell r="N1053" t="str">
            <v>MONIQUE AROCHI</v>
          </cell>
          <cell r="Q1053" t="str">
            <v>PG</v>
          </cell>
          <cell r="S1053" t="str">
            <v>AUDIPROM</v>
          </cell>
          <cell r="T1053" t="str">
            <v>CON-CUI</v>
          </cell>
          <cell r="U1053" t="str">
            <v>JABON DE TOCADOR</v>
          </cell>
          <cell r="W1053" t="str">
            <v>Papel</v>
          </cell>
          <cell r="X1053" t="str">
            <v>DF, MTY, GDL Y FORANEAS</v>
          </cell>
          <cell r="AB1053"/>
          <cell r="AG1053">
            <v>462</v>
          </cell>
          <cell r="AH1053">
            <v>196</v>
          </cell>
          <cell r="AI1053">
            <v>238</v>
          </cell>
          <cell r="AJ1053">
            <v>28</v>
          </cell>
          <cell r="AM1053">
            <v>39355</v>
          </cell>
          <cell r="AO1053">
            <v>39357</v>
          </cell>
          <cell r="AQ1053">
            <v>164895</v>
          </cell>
        </row>
        <row r="1054">
          <cell r="A1054">
            <v>1050</v>
          </cell>
          <cell r="D1054" t="str">
            <v>A</v>
          </cell>
          <cell r="E1054">
            <v>11030</v>
          </cell>
          <cell r="F1054" t="str">
            <v>Proy</v>
          </cell>
          <cell r="G1054">
            <v>6</v>
          </cell>
          <cell r="H1054">
            <v>39241</v>
          </cell>
          <cell r="I1054">
            <v>39248</v>
          </cell>
          <cell r="J1054">
            <v>39258</v>
          </cell>
          <cell r="K1054" t="str">
            <v>FAMILIA CHARMIN EN CHEDRAUI</v>
          </cell>
          <cell r="L1054" t="str">
            <v>0012</v>
          </cell>
          <cell r="M1054" t="str">
            <v xml:space="preserve"> PROCTER &amp; GAMBLE</v>
          </cell>
          <cell r="N1054" t="str">
            <v>MA. EUGENIA PENSADO</v>
          </cell>
          <cell r="Q1054" t="str">
            <v>PG</v>
          </cell>
          <cell r="S1054" t="str">
            <v>AUDIPROM</v>
          </cell>
          <cell r="T1054" t="str">
            <v>CON-HOG</v>
          </cell>
          <cell r="U1054" t="str">
            <v>PAPEL DE BAÑO</v>
          </cell>
          <cell r="W1054" t="str">
            <v>Papel</v>
          </cell>
          <cell r="X1054" t="str">
            <v>DF Y FORAN</v>
          </cell>
          <cell r="AB1054"/>
          <cell r="AG1054">
            <v>136</v>
          </cell>
          <cell r="AH1054">
            <v>40</v>
          </cell>
          <cell r="AI1054">
            <v>32</v>
          </cell>
          <cell r="AJ1054">
            <v>64</v>
          </cell>
          <cell r="AM1054">
            <v>39285</v>
          </cell>
          <cell r="AN1054">
            <v>39285</v>
          </cell>
          <cell r="AO1054">
            <v>39287</v>
          </cell>
          <cell r="AP1054">
            <v>39287</v>
          </cell>
          <cell r="AQ1054">
            <v>37748</v>
          </cell>
        </row>
        <row r="1055">
          <cell r="A1055">
            <v>1051</v>
          </cell>
          <cell r="E1055">
            <v>11031</v>
          </cell>
          <cell r="F1055" t="str">
            <v>Prop</v>
          </cell>
          <cell r="G1055">
            <v>1</v>
          </cell>
          <cell r="H1055">
            <v>39241</v>
          </cell>
          <cell r="K1055" t="str">
            <v>AGENDA FARMACEÚTICA</v>
          </cell>
          <cell r="L1055" t="str">
            <v>0183</v>
          </cell>
          <cell r="M1055" t="str">
            <v>CASA SABA</v>
          </cell>
          <cell r="N1055" t="str">
            <v>MARLENE TRUJILLO</v>
          </cell>
          <cell r="Q1055" t="str">
            <v>KA</v>
          </cell>
          <cell r="T1055" t="str">
            <v>CON-MED</v>
          </cell>
          <cell r="U1055" t="str">
            <v>FARMACIAS</v>
          </cell>
          <cell r="V1055" t="str">
            <v>Casa por Casa</v>
          </cell>
          <cell r="AB1055"/>
          <cell r="AG1055">
            <v>300</v>
          </cell>
        </row>
        <row r="1056">
          <cell r="A1056">
            <v>1052</v>
          </cell>
          <cell r="B1056">
            <v>1</v>
          </cell>
          <cell r="D1056" t="str">
            <v>T</v>
          </cell>
          <cell r="E1056">
            <v>11032</v>
          </cell>
          <cell r="F1056" t="str">
            <v>Proy</v>
          </cell>
          <cell r="G1056">
            <v>6</v>
          </cell>
          <cell r="H1056">
            <v>39244</v>
          </cell>
          <cell r="I1056">
            <v>39249</v>
          </cell>
          <cell r="J1056">
            <v>39263</v>
          </cell>
          <cell r="K1056" t="str">
            <v>MERCEDES</v>
          </cell>
          <cell r="L1056" t="str">
            <v>0012</v>
          </cell>
          <cell r="M1056" t="str">
            <v xml:space="preserve"> PROCTER &amp; GAMBLE</v>
          </cell>
          <cell r="N1056" t="str">
            <v>FRANCISCO GARCES</v>
          </cell>
          <cell r="O1056" t="str">
            <v>MX077776</v>
          </cell>
          <cell r="P1056" t="str">
            <v>MERCEDES CONCEPT TEST MEXICO</v>
          </cell>
          <cell r="Q1056" t="str">
            <v>MJO</v>
          </cell>
          <cell r="R1056" t="str">
            <v>GC</v>
          </cell>
          <cell r="S1056" t="str">
            <v>CONCEPT</v>
          </cell>
          <cell r="T1056" t="str">
            <v>CON-CRO</v>
          </cell>
          <cell r="U1056" t="str">
            <v>DETERGENTE</v>
          </cell>
          <cell r="V1056" t="str">
            <v>Casa por Casa</v>
          </cell>
          <cell r="W1056" t="str">
            <v>Papel</v>
          </cell>
          <cell r="X1056" t="str">
            <v>DF</v>
          </cell>
          <cell r="Y1056">
            <v>3</v>
          </cell>
          <cell r="Z1056">
            <v>110</v>
          </cell>
          <cell r="AB1056">
            <v>48.833333333333336</v>
          </cell>
          <cell r="AC1056">
            <v>4.5</v>
          </cell>
          <cell r="AD1056">
            <v>1000</v>
          </cell>
          <cell r="AG1056">
            <v>1000</v>
          </cell>
          <cell r="AH1056">
            <v>1000</v>
          </cell>
          <cell r="AM1056">
            <v>39283</v>
          </cell>
          <cell r="AN1056">
            <v>39282</v>
          </cell>
          <cell r="AO1056">
            <v>39302</v>
          </cell>
          <cell r="AP1056">
            <v>39302</v>
          </cell>
          <cell r="AQ1056">
            <v>219569</v>
          </cell>
          <cell r="AU1056">
            <v>0.85</v>
          </cell>
        </row>
        <row r="1057">
          <cell r="A1057">
            <v>1053</v>
          </cell>
          <cell r="D1057" t="str">
            <v>D</v>
          </cell>
          <cell r="E1057">
            <v>11033</v>
          </cell>
          <cell r="F1057" t="str">
            <v>Prop</v>
          </cell>
          <cell r="G1057">
            <v>7</v>
          </cell>
          <cell r="H1057">
            <v>39244</v>
          </cell>
          <cell r="J1057">
            <v>39295</v>
          </cell>
          <cell r="K1057" t="str">
            <v>MERIDA SOCIOEC</v>
          </cell>
          <cell r="L1057" t="str">
            <v>0184</v>
          </cell>
          <cell r="M1057" t="str">
            <v>LMS</v>
          </cell>
          <cell r="N1057" t="str">
            <v>ADRIANA AVILA</v>
          </cell>
          <cell r="Q1057" t="str">
            <v>EVAL</v>
          </cell>
          <cell r="S1057" t="str">
            <v>SEGMENTA</v>
          </cell>
          <cell r="U1057" t="str">
            <v>ND</v>
          </cell>
          <cell r="V1057" t="str">
            <v>Casa por Casa</v>
          </cell>
          <cell r="W1057" t="str">
            <v>CAPI / PDA</v>
          </cell>
          <cell r="X1057" t="str">
            <v>MERIDA</v>
          </cell>
          <cell r="Z1057">
            <v>3</v>
          </cell>
          <cell r="AB1057">
            <v>1.25</v>
          </cell>
          <cell r="AD1057">
            <v>400</v>
          </cell>
          <cell r="AG1057">
            <v>400</v>
          </cell>
          <cell r="AI1057">
            <v>400</v>
          </cell>
        </row>
        <row r="1058">
          <cell r="A1058">
            <v>1054</v>
          </cell>
          <cell r="D1058" t="str">
            <v>C</v>
          </cell>
          <cell r="E1058">
            <v>11034</v>
          </cell>
          <cell r="F1058" t="str">
            <v>Proy</v>
          </cell>
          <cell r="G1058">
            <v>6</v>
          </cell>
          <cell r="H1058">
            <v>39244</v>
          </cell>
          <cell r="I1058">
            <v>39275</v>
          </cell>
          <cell r="J1058">
            <v>39281</v>
          </cell>
          <cell r="K1058" t="str">
            <v>MSL Pantene Athena</v>
          </cell>
          <cell r="L1058" t="str">
            <v>0012</v>
          </cell>
          <cell r="M1058" t="str">
            <v xml:space="preserve"> PROCTER &amp; GAMBLE</v>
          </cell>
          <cell r="N1058" t="str">
            <v>RUBEN LEO</v>
          </cell>
          <cell r="Q1058" t="str">
            <v>AA</v>
          </cell>
          <cell r="S1058" t="str">
            <v>MST</v>
          </cell>
          <cell r="T1058" t="str">
            <v>CON-CUI</v>
          </cell>
          <cell r="U1058" t="str">
            <v>SHAMPOO</v>
          </cell>
          <cell r="V1058" t="str">
            <v>Intercept</v>
          </cell>
          <cell r="W1058" t="str">
            <v>CAWI / Web</v>
          </cell>
          <cell r="X1058" t="str">
            <v>DF</v>
          </cell>
          <cell r="AB1058"/>
          <cell r="AD1058">
            <v>300</v>
          </cell>
          <cell r="AG1058">
            <v>300</v>
          </cell>
          <cell r="AH1058">
            <v>300</v>
          </cell>
          <cell r="AM1058">
            <v>39290</v>
          </cell>
          <cell r="AN1058">
            <v>39293</v>
          </cell>
          <cell r="AO1058">
            <v>39302</v>
          </cell>
          <cell r="AP1058">
            <v>39295</v>
          </cell>
          <cell r="AQ1058">
            <v>127760</v>
          </cell>
        </row>
        <row r="1059">
          <cell r="A1059">
            <v>1055</v>
          </cell>
          <cell r="B1059">
            <v>1</v>
          </cell>
          <cell r="D1059" t="str">
            <v>E</v>
          </cell>
          <cell r="E1059">
            <v>11035</v>
          </cell>
          <cell r="F1059" t="str">
            <v>Proy</v>
          </cell>
          <cell r="G1059">
            <v>6</v>
          </cell>
          <cell r="H1059">
            <v>39241</v>
          </cell>
          <cell r="I1059">
            <v>39244</v>
          </cell>
          <cell r="J1059">
            <v>39244</v>
          </cell>
          <cell r="K1059" t="str">
            <v>MET DOS</v>
          </cell>
          <cell r="L1059" t="str">
            <v>0012</v>
          </cell>
          <cell r="M1059" t="str">
            <v xml:space="preserve"> PROCTER &amp; GAMBLE</v>
          </cell>
          <cell r="N1059" t="str">
            <v>CARLA LABRADOR</v>
          </cell>
          <cell r="O1059" t="str">
            <v>TBD</v>
          </cell>
          <cell r="P1059" t="str">
            <v xml:space="preserve">Ace Mexico ZMET Research </v>
          </cell>
          <cell r="Q1059" t="str">
            <v>LC</v>
          </cell>
          <cell r="R1059" t="str">
            <v>NA</v>
          </cell>
          <cell r="S1059" t="str">
            <v>U&amp;A</v>
          </cell>
          <cell r="T1059" t="str">
            <v>CON-CRO</v>
          </cell>
          <cell r="U1059" t="str">
            <v>DETERGENTE</v>
          </cell>
          <cell r="V1059" t="str">
            <v>Pre -Reclutamiento</v>
          </cell>
          <cell r="W1059" t="str">
            <v>Entrevistas en profundidad</v>
          </cell>
          <cell r="X1059" t="str">
            <v>DF</v>
          </cell>
          <cell r="AB1059"/>
          <cell r="AD1059">
            <v>23</v>
          </cell>
          <cell r="AG1059">
            <v>23</v>
          </cell>
          <cell r="AH1059">
            <v>23</v>
          </cell>
          <cell r="AL1059">
            <v>23</v>
          </cell>
          <cell r="AM1059">
            <v>39254</v>
          </cell>
          <cell r="AN1059">
            <v>39254</v>
          </cell>
          <cell r="AO1059">
            <v>39258</v>
          </cell>
          <cell r="AP1059">
            <v>39258</v>
          </cell>
          <cell r="AQ1059">
            <v>126750</v>
          </cell>
          <cell r="AU1059">
            <v>1</v>
          </cell>
        </row>
        <row r="1060">
          <cell r="A1060">
            <v>1056</v>
          </cell>
          <cell r="D1060" t="str">
            <v>C</v>
          </cell>
          <cell r="E1060">
            <v>11036</v>
          </cell>
          <cell r="F1060" t="str">
            <v>Proy</v>
          </cell>
          <cell r="G1060">
            <v>4</v>
          </cell>
          <cell r="H1060">
            <v>39210</v>
          </cell>
          <cell r="I1060">
            <v>39240</v>
          </cell>
          <cell r="J1060">
            <v>39284</v>
          </cell>
          <cell r="K1060" t="str">
            <v>IMAGEN EQUITY UVM LIC EJECUTIVA</v>
          </cell>
          <cell r="L1060" t="str">
            <v>0176</v>
          </cell>
          <cell r="M1060" t="str">
            <v>UVM</v>
          </cell>
          <cell r="N1060" t="str">
            <v>DEBBY MORAN</v>
          </cell>
          <cell r="O1060" t="str">
            <v>NA</v>
          </cell>
          <cell r="P1060" t="str">
            <v>NA</v>
          </cell>
          <cell r="Q1060" t="str">
            <v>EVAL</v>
          </cell>
          <cell r="S1060" t="str">
            <v>EQUITY</v>
          </cell>
          <cell r="T1060" t="str">
            <v xml:space="preserve">NEC-NEC </v>
          </cell>
          <cell r="U1060" t="str">
            <v>EDUCACION</v>
          </cell>
          <cell r="V1060" t="str">
            <v>Intercept</v>
          </cell>
          <cell r="W1060" t="str">
            <v>Papel</v>
          </cell>
          <cell r="X1060" t="str">
            <v>VARIAS CIUDADES</v>
          </cell>
          <cell r="Y1060">
            <v>4</v>
          </cell>
          <cell r="Z1060">
            <v>55</v>
          </cell>
          <cell r="AA1060">
            <v>95</v>
          </cell>
          <cell r="AB1060">
            <v>39.583333333333336</v>
          </cell>
          <cell r="AC1060">
            <v>5.8</v>
          </cell>
          <cell r="AD1060">
            <v>800</v>
          </cell>
          <cell r="AG1060">
            <v>800</v>
          </cell>
          <cell r="AH1060">
            <v>600</v>
          </cell>
          <cell r="AJ1060">
            <v>200</v>
          </cell>
          <cell r="AM1060">
            <v>39312</v>
          </cell>
          <cell r="AO1060">
            <v>39325</v>
          </cell>
          <cell r="AP1060">
            <v>39330</v>
          </cell>
          <cell r="AQ1060">
            <v>190200</v>
          </cell>
        </row>
        <row r="1061">
          <cell r="A1061">
            <v>1057</v>
          </cell>
          <cell r="D1061" t="str">
            <v>A</v>
          </cell>
          <cell r="E1061">
            <v>11037</v>
          </cell>
          <cell r="F1061" t="str">
            <v>Proy</v>
          </cell>
          <cell r="G1061">
            <v>6</v>
          </cell>
          <cell r="H1061">
            <v>39253</v>
          </cell>
          <cell r="I1061">
            <v>39275</v>
          </cell>
          <cell r="J1061">
            <v>39261</v>
          </cell>
          <cell r="K1061" t="str">
            <v>Equity ANALITICS 4 COUNTRIES</v>
          </cell>
          <cell r="L1061" t="str">
            <v>0012</v>
          </cell>
          <cell r="M1061" t="str">
            <v xml:space="preserve"> PROCTER &amp; GAMBLE</v>
          </cell>
          <cell r="N1061" t="str">
            <v>CARO RIVAS</v>
          </cell>
          <cell r="O1061" t="str">
            <v>LA076790</v>
          </cell>
          <cell r="P1061" t="str">
            <v>EQUITY ANALITICS</v>
          </cell>
          <cell r="Q1061" t="str">
            <v>LM</v>
          </cell>
          <cell r="R1061" t="str">
            <v>MF</v>
          </cell>
          <cell r="S1061" t="str">
            <v>EQUITY</v>
          </cell>
          <cell r="AB1061"/>
          <cell r="AP1061">
            <v>39281</v>
          </cell>
        </row>
        <row r="1062">
          <cell r="A1062">
            <v>1058</v>
          </cell>
          <cell r="B1062">
            <v>1</v>
          </cell>
          <cell r="D1062" t="str">
            <v>C</v>
          </cell>
          <cell r="E1062">
            <v>11038</v>
          </cell>
          <cell r="F1062" t="str">
            <v>Proy</v>
          </cell>
          <cell r="G1062">
            <v>3</v>
          </cell>
          <cell r="H1062">
            <v>39274</v>
          </cell>
          <cell r="I1062">
            <v>39245</v>
          </cell>
          <cell r="J1062">
            <v>39270</v>
          </cell>
          <cell r="K1062" t="str">
            <v>BASES 283</v>
          </cell>
          <cell r="L1062" t="str">
            <v>0012</v>
          </cell>
          <cell r="M1062" t="str">
            <v xml:space="preserve"> PROCTER &amp; GAMBLE</v>
          </cell>
          <cell r="N1062" t="str">
            <v>ANA MARIA GOTELLI</v>
          </cell>
          <cell r="O1062" t="str">
            <v>LA077390</v>
          </cell>
          <cell r="P1062" t="str">
            <v>283 BP3M validation</v>
          </cell>
          <cell r="Q1062" t="str">
            <v>LM</v>
          </cell>
          <cell r="R1062" t="str">
            <v>OB</v>
          </cell>
          <cell r="S1062" t="str">
            <v>CONCEPT</v>
          </cell>
          <cell r="T1062" t="str">
            <v>CON-CUI</v>
          </cell>
          <cell r="U1062" t="str">
            <v>RASTRILLOS</v>
          </cell>
          <cell r="V1062" t="str">
            <v>Casa por Casa</v>
          </cell>
          <cell r="W1062" t="str">
            <v>Papel</v>
          </cell>
          <cell r="X1062" t="str">
            <v>DF, GDL Y MTY</v>
          </cell>
          <cell r="Y1062">
            <v>3</v>
          </cell>
          <cell r="Z1062">
            <v>60</v>
          </cell>
          <cell r="AA1062">
            <v>40</v>
          </cell>
          <cell r="AB1062">
            <v>33.333333333333336</v>
          </cell>
          <cell r="AD1062">
            <v>500</v>
          </cell>
          <cell r="AG1062">
            <v>500</v>
          </cell>
          <cell r="AH1062">
            <v>500</v>
          </cell>
          <cell r="AK1062">
            <v>500</v>
          </cell>
          <cell r="AM1062">
            <v>39282</v>
          </cell>
          <cell r="AN1062">
            <v>39287</v>
          </cell>
          <cell r="AO1062">
            <v>39317</v>
          </cell>
          <cell r="AQ1062">
            <v>130594.32461579237</v>
          </cell>
        </row>
        <row r="1063">
          <cell r="A1063">
            <v>1059</v>
          </cell>
          <cell r="B1063">
            <v>1</v>
          </cell>
          <cell r="D1063" t="str">
            <v>C</v>
          </cell>
          <cell r="E1063">
            <v>11039</v>
          </cell>
          <cell r="F1063" t="str">
            <v>Proy</v>
          </cell>
          <cell r="G1063">
            <v>5</v>
          </cell>
          <cell r="H1063">
            <v>39245</v>
          </cell>
          <cell r="I1063">
            <v>39254</v>
          </cell>
          <cell r="J1063">
            <v>39274</v>
          </cell>
          <cell r="K1063" t="str">
            <v>SAMBUCA</v>
          </cell>
          <cell r="L1063" t="str">
            <v>0012</v>
          </cell>
          <cell r="M1063" t="str">
            <v xml:space="preserve"> PROCTER &amp; GAMBLE</v>
          </cell>
          <cell r="N1063" t="str">
            <v>Erica Fridman</v>
          </cell>
          <cell r="O1063" t="str">
            <v>MX077603</v>
          </cell>
          <cell r="P1063" t="str">
            <v>Sambuca C&amp;SPIT</v>
          </cell>
          <cell r="Q1063" t="str">
            <v>MJO</v>
          </cell>
          <cell r="R1063" t="str">
            <v>MGP</v>
          </cell>
          <cell r="S1063" t="str">
            <v>C&amp;P</v>
          </cell>
          <cell r="T1063" t="str">
            <v>CON-CRO</v>
          </cell>
          <cell r="U1063" t="str">
            <v>DETERGENTE</v>
          </cell>
          <cell r="V1063" t="str">
            <v>Casa por Casa</v>
          </cell>
          <cell r="W1063" t="str">
            <v>Papel</v>
          </cell>
          <cell r="X1063" t="str">
            <v>DF</v>
          </cell>
          <cell r="Y1063">
            <v>6</v>
          </cell>
          <cell r="Z1063">
            <v>220</v>
          </cell>
          <cell r="AB1063">
            <v>97.666666666666671</v>
          </cell>
          <cell r="AC1063">
            <v>5</v>
          </cell>
          <cell r="AD1063">
            <v>855</v>
          </cell>
          <cell r="AE1063">
            <v>750</v>
          </cell>
          <cell r="AG1063">
            <v>1605</v>
          </cell>
          <cell r="AH1063">
            <v>1605</v>
          </cell>
          <cell r="AL1063">
            <v>1445</v>
          </cell>
          <cell r="AM1063">
            <v>39322</v>
          </cell>
          <cell r="AN1063">
            <v>39322</v>
          </cell>
          <cell r="AO1063">
            <v>39343</v>
          </cell>
          <cell r="AQ1063">
            <v>398726</v>
          </cell>
        </row>
        <row r="1064">
          <cell r="A1064">
            <v>1060</v>
          </cell>
          <cell r="D1064" t="str">
            <v>E</v>
          </cell>
          <cell r="E1064">
            <v>11040</v>
          </cell>
          <cell r="F1064" t="str">
            <v>Proy</v>
          </cell>
          <cell r="G1064">
            <v>6</v>
          </cell>
          <cell r="H1064">
            <v>39244</v>
          </cell>
          <cell r="I1064">
            <v>39255</v>
          </cell>
          <cell r="J1064">
            <v>39286</v>
          </cell>
          <cell r="K1064" t="str">
            <v>OJOS</v>
          </cell>
          <cell r="L1064" t="str">
            <v>0024</v>
          </cell>
          <cell r="M1064" t="str">
            <v>PERLEBERG PHARMA PARTNER</v>
          </cell>
          <cell r="N1064" t="str">
            <v>Carola Schröck</v>
          </cell>
          <cell r="O1064" t="str">
            <v>NA</v>
          </cell>
          <cell r="P1064" t="str">
            <v>NA</v>
          </cell>
          <cell r="Q1064" t="str">
            <v>LC</v>
          </cell>
          <cell r="R1064" t="str">
            <v>NA</v>
          </cell>
          <cell r="S1064" t="str">
            <v>CONCEPT</v>
          </cell>
          <cell r="T1064" t="str">
            <v>CON-MED</v>
          </cell>
          <cell r="U1064" t="str">
            <v>MEDICAMENTO</v>
          </cell>
          <cell r="V1064" t="str">
            <v>Pre -Reclutamiento</v>
          </cell>
          <cell r="W1064" t="str">
            <v>Entrevistas en profundidad</v>
          </cell>
          <cell r="X1064" t="str">
            <v>DF</v>
          </cell>
          <cell r="AB1064"/>
          <cell r="AD1064">
            <v>8</v>
          </cell>
          <cell r="AG1064">
            <v>8</v>
          </cell>
          <cell r="AH1064">
            <v>8</v>
          </cell>
          <cell r="AL1064">
            <v>8</v>
          </cell>
          <cell r="AM1064">
            <v>39287</v>
          </cell>
          <cell r="AN1064">
            <v>39287</v>
          </cell>
          <cell r="AO1064">
            <v>39297</v>
          </cell>
          <cell r="AP1064">
            <v>39297</v>
          </cell>
          <cell r="AR1064">
            <v>8867</v>
          </cell>
          <cell r="AU1064">
            <v>1</v>
          </cell>
        </row>
        <row r="1065">
          <cell r="A1065">
            <v>1061</v>
          </cell>
          <cell r="D1065" t="str">
            <v>F</v>
          </cell>
          <cell r="E1065">
            <v>11041</v>
          </cell>
          <cell r="F1065" t="str">
            <v>Prop</v>
          </cell>
          <cell r="G1065">
            <v>1</v>
          </cell>
          <cell r="H1065">
            <v>39245</v>
          </cell>
          <cell r="J1065">
            <v>39275</v>
          </cell>
          <cell r="K1065" t="str">
            <v>LLUVIA</v>
          </cell>
          <cell r="L1065" t="str">
            <v>0024</v>
          </cell>
          <cell r="M1065" t="str">
            <v>PERLEBERG PHARMA PARTNER</v>
          </cell>
          <cell r="N1065" t="str">
            <v>SVEN BORMANN</v>
          </cell>
          <cell r="O1065" t="str">
            <v>NA</v>
          </cell>
          <cell r="P1065" t="str">
            <v>NA</v>
          </cell>
          <cell r="Q1065" t="str">
            <v>LC</v>
          </cell>
          <cell r="R1065" t="str">
            <v>NA</v>
          </cell>
          <cell r="S1065" t="str">
            <v>U&amp;A</v>
          </cell>
          <cell r="T1065" t="str">
            <v>CON-MED</v>
          </cell>
          <cell r="U1065" t="str">
            <v>MEDICAMENTO</v>
          </cell>
          <cell r="V1065" t="str">
            <v>Telefonico</v>
          </cell>
          <cell r="W1065" t="str">
            <v>Entrevistas en profundidad</v>
          </cell>
          <cell r="X1065" t="str">
            <v>DF</v>
          </cell>
          <cell r="AB1065"/>
          <cell r="AD1065">
            <v>70</v>
          </cell>
          <cell r="AG1065">
            <v>70</v>
          </cell>
          <cell r="AM1065">
            <v>39248</v>
          </cell>
          <cell r="AR1065">
            <v>23700</v>
          </cell>
        </row>
        <row r="1066">
          <cell r="A1066">
            <v>1062</v>
          </cell>
          <cell r="D1066" t="str">
            <v>T</v>
          </cell>
          <cell r="E1066">
            <v>11042</v>
          </cell>
          <cell r="F1066" t="str">
            <v>PROP</v>
          </cell>
          <cell r="G1066">
            <v>1</v>
          </cell>
          <cell r="H1066">
            <v>39246</v>
          </cell>
          <cell r="K1066" t="str">
            <v>GENTE</v>
          </cell>
          <cell r="L1066" t="str">
            <v>0012</v>
          </cell>
          <cell r="M1066" t="str">
            <v xml:space="preserve"> PROCTER &amp; GAMBLE</v>
          </cell>
          <cell r="N1066" t="str">
            <v>DAVID SEGUI</v>
          </cell>
          <cell r="Q1066" t="str">
            <v>LB</v>
          </cell>
          <cell r="AB1066"/>
        </row>
        <row r="1067">
          <cell r="A1067">
            <v>1063</v>
          </cell>
          <cell r="D1067" t="str">
            <v>A</v>
          </cell>
          <cell r="E1067">
            <v>11043</v>
          </cell>
          <cell r="F1067" t="str">
            <v>Proy</v>
          </cell>
          <cell r="G1067">
            <v>6</v>
          </cell>
          <cell r="H1067">
            <v>39246</v>
          </cell>
          <cell r="I1067">
            <v>39247</v>
          </cell>
          <cell r="J1067">
            <v>39248</v>
          </cell>
          <cell r="K1067" t="str">
            <v>DEMOS PAMPER</v>
          </cell>
          <cell r="L1067" t="str">
            <v>0012</v>
          </cell>
          <cell r="M1067" t="str">
            <v xml:space="preserve"> PROCTER &amp; GAMBLE</v>
          </cell>
          <cell r="N1067" t="str">
            <v>MONIQUE AROCHI</v>
          </cell>
          <cell r="Q1067" t="str">
            <v>PG</v>
          </cell>
          <cell r="S1067" t="str">
            <v>AUDIPROM</v>
          </cell>
          <cell r="T1067" t="str">
            <v>CON-BAB</v>
          </cell>
          <cell r="U1067" t="str">
            <v>PAÑALES</v>
          </cell>
          <cell r="X1067" t="str">
            <v>DF, MTY, GDL Y FORANEAS</v>
          </cell>
          <cell r="AB1067"/>
          <cell r="AG1067">
            <v>240</v>
          </cell>
          <cell r="AH1067">
            <v>216</v>
          </cell>
          <cell r="AI1067">
            <v>24</v>
          </cell>
          <cell r="AM1067">
            <v>39264</v>
          </cell>
          <cell r="AN1067">
            <v>39264</v>
          </cell>
          <cell r="AO1067">
            <v>39266</v>
          </cell>
          <cell r="AP1067">
            <v>39266</v>
          </cell>
          <cell r="AQ1067">
            <v>40842</v>
          </cell>
        </row>
        <row r="1068">
          <cell r="A1068">
            <v>1064</v>
          </cell>
          <cell r="D1068" t="str">
            <v>D</v>
          </cell>
          <cell r="E1068">
            <v>11044</v>
          </cell>
          <cell r="F1068" t="str">
            <v>Prop</v>
          </cell>
          <cell r="G1068">
            <v>7</v>
          </cell>
          <cell r="H1068">
            <v>39246</v>
          </cell>
          <cell r="K1068" t="str">
            <v>SPORT EVENT AUTO</v>
          </cell>
          <cell r="L1068" t="str">
            <v>0160</v>
          </cell>
          <cell r="M1068" t="str">
            <v>IBOPE</v>
          </cell>
          <cell r="N1068" t="str">
            <v>DANIEL OLIVEIRA</v>
          </cell>
          <cell r="O1068" t="str">
            <v>NA</v>
          </cell>
          <cell r="P1068" t="str">
            <v>NA</v>
          </cell>
          <cell r="Q1068" t="str">
            <v>EVAL</v>
          </cell>
          <cell r="S1068" t="str">
            <v>NEEDSCOPE</v>
          </cell>
          <cell r="T1068" t="str">
            <v>AUT-OTR</v>
          </cell>
          <cell r="U1068" t="str">
            <v>EVENTOS DEPORTIVOS</v>
          </cell>
          <cell r="V1068" t="str">
            <v>Pre -Reclutamiento</v>
          </cell>
          <cell r="W1068" t="str">
            <v>CATI / In2Form</v>
          </cell>
          <cell r="X1068" t="str">
            <v>DF</v>
          </cell>
          <cell r="Y1068">
            <v>1</v>
          </cell>
          <cell r="Z1068">
            <v>58</v>
          </cell>
          <cell r="AA1068">
            <v>40</v>
          </cell>
          <cell r="AB1068">
            <v>30.5</v>
          </cell>
          <cell r="AD1068">
            <v>450</v>
          </cell>
          <cell r="AE1068">
            <v>300</v>
          </cell>
        </row>
        <row r="1069">
          <cell r="A1069">
            <v>1065</v>
          </cell>
          <cell r="D1069" t="str">
            <v>D</v>
          </cell>
          <cell r="E1069">
            <v>11045</v>
          </cell>
          <cell r="F1069" t="str">
            <v>Prop</v>
          </cell>
          <cell r="G1069">
            <v>7</v>
          </cell>
          <cell r="H1069">
            <v>39246</v>
          </cell>
          <cell r="K1069" t="str">
            <v>PROJECT SAILOR</v>
          </cell>
          <cell r="L1069" t="str">
            <v>0185</v>
          </cell>
          <cell r="M1069" t="str">
            <v>AC NIELSEN HONG KONG</v>
          </cell>
          <cell r="N1069" t="str">
            <v>MICHELLE LEE</v>
          </cell>
          <cell r="O1069" t="str">
            <v>NA</v>
          </cell>
          <cell r="P1069" t="str">
            <v>NA</v>
          </cell>
          <cell r="Q1069" t="str">
            <v>EVAL</v>
          </cell>
          <cell r="S1069" t="str">
            <v>TRIM</v>
          </cell>
          <cell r="T1069" t="str">
            <v>TEC-SER</v>
          </cell>
          <cell r="U1069" t="str">
            <v>DISTRIBUCION Y LOGISTICA MARITIMA</v>
          </cell>
          <cell r="V1069" t="str">
            <v>Pre -Reclutamiento</v>
          </cell>
          <cell r="W1069" t="str">
            <v>Papel</v>
          </cell>
          <cell r="X1069" t="str">
            <v>VENEZUELA, PERU, ARGENTINA</v>
          </cell>
          <cell r="Y1069">
            <v>1</v>
          </cell>
          <cell r="Z1069">
            <v>20</v>
          </cell>
          <cell r="AA1069">
            <v>15</v>
          </cell>
          <cell r="AB1069">
            <v>11.333333333333334</v>
          </cell>
        </row>
        <row r="1070">
          <cell r="A1070">
            <v>1066</v>
          </cell>
          <cell r="D1070" t="str">
            <v>D</v>
          </cell>
          <cell r="E1070">
            <v>11046</v>
          </cell>
          <cell r="F1070" t="str">
            <v>Prop</v>
          </cell>
          <cell r="G1070">
            <v>7</v>
          </cell>
          <cell r="H1070">
            <v>39246</v>
          </cell>
          <cell r="K1070" t="str">
            <v>SEGMENTACION HT LG</v>
          </cell>
          <cell r="L1070" t="str">
            <v>0186</v>
          </cell>
          <cell r="M1070" t="str">
            <v>MACROGATE, KOREA</v>
          </cell>
          <cell r="N1070" t="str">
            <v>LUCY AN</v>
          </cell>
          <cell r="O1070" t="str">
            <v>NA</v>
          </cell>
          <cell r="P1070" t="str">
            <v>NA</v>
          </cell>
          <cell r="Q1070" t="str">
            <v>EVAL</v>
          </cell>
          <cell r="S1070" t="str">
            <v>SEGMENTA</v>
          </cell>
          <cell r="T1070" t="str">
            <v>CON-DUR</v>
          </cell>
          <cell r="U1070" t="str">
            <v>HOME THEATERS</v>
          </cell>
          <cell r="V1070" t="str">
            <v>Casa por Casa</v>
          </cell>
          <cell r="W1070" t="str">
            <v>Papel</v>
          </cell>
          <cell r="X1070" t="str">
            <v>MGM</v>
          </cell>
          <cell r="AB1070"/>
          <cell r="AD1070">
            <v>1800</v>
          </cell>
          <cell r="AG1070">
            <v>1800</v>
          </cell>
          <cell r="AH1070">
            <v>1800</v>
          </cell>
        </row>
        <row r="1071">
          <cell r="A1071">
            <v>1067</v>
          </cell>
          <cell r="D1071" t="str">
            <v>D</v>
          </cell>
          <cell r="E1071">
            <v>11047</v>
          </cell>
          <cell r="F1071" t="str">
            <v>Prop</v>
          </cell>
          <cell r="G1071">
            <v>7</v>
          </cell>
          <cell r="H1071">
            <v>39248</v>
          </cell>
          <cell r="K1071" t="str">
            <v>ESTUDIO MEDIACOM</v>
          </cell>
          <cell r="L1071" t="str">
            <v>0187</v>
          </cell>
          <cell r="M1071" t="str">
            <v>MEDIACOM</v>
          </cell>
          <cell r="N1071" t="str">
            <v>PATRICIA MARTINEZ</v>
          </cell>
          <cell r="O1071" t="str">
            <v>NA</v>
          </cell>
          <cell r="P1071" t="str">
            <v>NA</v>
          </cell>
          <cell r="Q1071" t="str">
            <v>EVAL</v>
          </cell>
          <cell r="V1071" t="str">
            <v>Intercept</v>
          </cell>
          <cell r="W1071" t="str">
            <v>Papel</v>
          </cell>
          <cell r="X1071" t="str">
            <v>MGM</v>
          </cell>
          <cell r="Y1071">
            <v>2</v>
          </cell>
          <cell r="Z1071">
            <v>25</v>
          </cell>
          <cell r="AA1071">
            <v>20</v>
          </cell>
          <cell r="AB1071">
            <v>15.083333333333334</v>
          </cell>
          <cell r="AD1071">
            <v>400</v>
          </cell>
          <cell r="AG1071">
            <v>400</v>
          </cell>
          <cell r="AH1071">
            <v>400</v>
          </cell>
        </row>
        <row r="1072">
          <cell r="A1072">
            <v>1068</v>
          </cell>
          <cell r="D1072" t="str">
            <v>A</v>
          </cell>
          <cell r="E1072">
            <v>11048</v>
          </cell>
          <cell r="F1072" t="str">
            <v>Proy</v>
          </cell>
          <cell r="G1072">
            <v>3</v>
          </cell>
          <cell r="H1072">
            <v>39248</v>
          </cell>
          <cell r="I1072">
            <v>39265</v>
          </cell>
          <cell r="J1072">
            <v>39272</v>
          </cell>
          <cell r="K1072" t="str">
            <v>TIENDAS ORO (1ER TRIMESTRE)</v>
          </cell>
          <cell r="L1072" t="str">
            <v>0012</v>
          </cell>
          <cell r="M1072" t="str">
            <v xml:space="preserve"> PROCTER &amp; GAMBLE</v>
          </cell>
          <cell r="N1072" t="str">
            <v>ALEJANDRA MANZO</v>
          </cell>
          <cell r="Q1072" t="str">
            <v>PG</v>
          </cell>
          <cell r="S1072" t="str">
            <v>AUDIPROM</v>
          </cell>
          <cell r="T1072" t="str">
            <v>MUL-MUL</v>
          </cell>
          <cell r="U1072" t="str">
            <v>VARIOS</v>
          </cell>
          <cell r="W1072" t="str">
            <v>Papel</v>
          </cell>
          <cell r="X1072" t="str">
            <v>DF,MTY,GDL y FORANEAS</v>
          </cell>
          <cell r="AB1072"/>
          <cell r="AG1072">
            <v>900</v>
          </cell>
          <cell r="AH1072">
            <v>690</v>
          </cell>
          <cell r="AI1072">
            <v>210</v>
          </cell>
          <cell r="AM1072">
            <v>39355</v>
          </cell>
          <cell r="AO1072">
            <v>39358</v>
          </cell>
          <cell r="AQ1072">
            <v>290699</v>
          </cell>
        </row>
        <row r="1073">
          <cell r="A1073">
            <v>1069</v>
          </cell>
          <cell r="D1073" t="str">
            <v>T</v>
          </cell>
          <cell r="E1073">
            <v>11049</v>
          </cell>
          <cell r="F1073" t="str">
            <v>PROP</v>
          </cell>
          <cell r="G1073">
            <v>1</v>
          </cell>
          <cell r="H1073">
            <v>39248</v>
          </cell>
          <cell r="K1073" t="str">
            <v>ZERO</v>
          </cell>
          <cell r="L1073" t="str">
            <v>0141</v>
          </cell>
          <cell r="M1073" t="str">
            <v>UNIVERSAL MC CANN</v>
          </cell>
          <cell r="N1073" t="str">
            <v>CARLOS SOLOGUREN</v>
          </cell>
          <cell r="Q1073" t="str">
            <v>LB</v>
          </cell>
          <cell r="AB1073"/>
        </row>
        <row r="1074">
          <cell r="A1074">
            <v>1070</v>
          </cell>
          <cell r="B1074">
            <v>1</v>
          </cell>
          <cell r="C1074" t="str">
            <v>ES</v>
          </cell>
          <cell r="D1074" t="str">
            <v>D</v>
          </cell>
          <cell r="E1074">
            <v>11050</v>
          </cell>
          <cell r="F1074" t="str">
            <v>Prop</v>
          </cell>
          <cell r="G1074">
            <v>1</v>
          </cell>
          <cell r="K1074" t="str">
            <v>ES MALE DEODORANTS</v>
          </cell>
          <cell r="L1074" t="str">
            <v>0035</v>
          </cell>
          <cell r="M1074" t="str">
            <v>TNS NFO</v>
          </cell>
          <cell r="N1074" t="str">
            <v>Ray Doherty</v>
          </cell>
          <cell r="O1074" t="str">
            <v>TBD</v>
          </cell>
          <cell r="Q1074" t="str">
            <v>LM</v>
          </cell>
          <cell r="R1074" t="str">
            <v>TBD</v>
          </cell>
          <cell r="S1074" t="str">
            <v>EQUITY</v>
          </cell>
          <cell r="X1074" t="str">
            <v>MXY BR</v>
          </cell>
          <cell r="AB1074"/>
        </row>
        <row r="1075">
          <cell r="A1075">
            <v>1071</v>
          </cell>
          <cell r="D1075" t="str">
            <v>D</v>
          </cell>
          <cell r="E1075">
            <v>11051</v>
          </cell>
          <cell r="F1075" t="str">
            <v>Proy</v>
          </cell>
          <cell r="G1075">
            <v>6</v>
          </cell>
          <cell r="H1075">
            <v>39275</v>
          </cell>
          <cell r="J1075">
            <v>39280</v>
          </cell>
          <cell r="K1075" t="str">
            <v>ORAL B STAGES ICS</v>
          </cell>
          <cell r="L1075" t="str">
            <v>0035</v>
          </cell>
          <cell r="M1075" t="str">
            <v>TNS NFO</v>
          </cell>
          <cell r="N1075" t="str">
            <v>Jeff Cummins</v>
          </cell>
          <cell r="O1075" t="str">
            <v>TBD</v>
          </cell>
          <cell r="P1075" t="str">
            <v>Global Oral B ICS</v>
          </cell>
          <cell r="Q1075" t="str">
            <v>LM</v>
          </cell>
          <cell r="R1075" t="str">
            <v>TBD</v>
          </cell>
          <cell r="S1075" t="str">
            <v>U&amp;A</v>
          </cell>
          <cell r="T1075" t="str">
            <v>CON-CUI</v>
          </cell>
          <cell r="U1075" t="str">
            <v>CEPILLO DIENTES</v>
          </cell>
          <cell r="V1075" t="str">
            <v>Casa por Casa</v>
          </cell>
          <cell r="W1075" t="str">
            <v>Papel</v>
          </cell>
          <cell r="X1075" t="str">
            <v>BR</v>
          </cell>
          <cell r="Y1075">
            <v>3</v>
          </cell>
          <cell r="Z1075">
            <v>80</v>
          </cell>
          <cell r="AB1075">
            <v>36.333333333333336</v>
          </cell>
          <cell r="AD1075">
            <v>600</v>
          </cell>
          <cell r="AG1075">
            <v>600</v>
          </cell>
          <cell r="AH1075">
            <v>600</v>
          </cell>
          <cell r="AK1075">
            <v>600</v>
          </cell>
          <cell r="AM1075">
            <v>39288</v>
          </cell>
          <cell r="AO1075">
            <v>39297</v>
          </cell>
          <cell r="AP1075">
            <v>39295</v>
          </cell>
        </row>
        <row r="1076">
          <cell r="A1076">
            <v>1072</v>
          </cell>
          <cell r="D1076" t="str">
            <v>T</v>
          </cell>
          <cell r="E1076">
            <v>11052</v>
          </cell>
          <cell r="F1076" t="str">
            <v>Prop</v>
          </cell>
          <cell r="G1076">
            <v>1</v>
          </cell>
          <cell r="H1076">
            <v>39248</v>
          </cell>
          <cell r="K1076" t="str">
            <v>GANADEROS</v>
          </cell>
          <cell r="L1076" t="str">
            <v>0170</v>
          </cell>
          <cell r="M1076" t="str">
            <v>HAVAS MEDIA</v>
          </cell>
          <cell r="N1076" t="str">
            <v>ARCHIE DENEKEN</v>
          </cell>
          <cell r="Q1076" t="str">
            <v>LB</v>
          </cell>
          <cell r="AB1076"/>
        </row>
        <row r="1077">
          <cell r="A1077">
            <v>1073</v>
          </cell>
          <cell r="D1077" t="str">
            <v>K</v>
          </cell>
          <cell r="E1077">
            <v>11053</v>
          </cell>
          <cell r="F1077" t="str">
            <v>Prop</v>
          </cell>
          <cell r="G1077">
            <v>1</v>
          </cell>
          <cell r="H1077">
            <v>39252</v>
          </cell>
          <cell r="K1077" t="str">
            <v>MERMAID AMIGA</v>
          </cell>
          <cell r="L1077" t="str">
            <v>0012</v>
          </cell>
          <cell r="M1077" t="str">
            <v xml:space="preserve"> PROCTER &amp; GAMBLE</v>
          </cell>
          <cell r="N1077" t="str">
            <v>VICTOR DEL CID</v>
          </cell>
          <cell r="O1077" t="str">
            <v>GT074912</v>
          </cell>
          <cell r="P1077" t="str">
            <v>H&amp;S Mermaid Revista Amiga Scratch &amp; Sniff Effectiveness test</v>
          </cell>
          <cell r="Q1077" t="str">
            <v>LE</v>
          </cell>
          <cell r="R1077" t="str">
            <v>TBD</v>
          </cell>
          <cell r="AB1077"/>
        </row>
        <row r="1078">
          <cell r="A1078">
            <v>1074</v>
          </cell>
          <cell r="E1078">
            <v>11054</v>
          </cell>
          <cell r="F1078" t="str">
            <v>Proy</v>
          </cell>
          <cell r="G1078">
            <v>1</v>
          </cell>
          <cell r="H1078">
            <v>39253</v>
          </cell>
          <cell r="I1078">
            <v>39260</v>
          </cell>
          <cell r="J1078">
            <v>39275</v>
          </cell>
          <cell r="K1078" t="str">
            <v xml:space="preserve">GENESIS C&amp;SPIT BRASIL </v>
          </cell>
          <cell r="L1078" t="str">
            <v>0012</v>
          </cell>
          <cell r="M1078" t="str">
            <v xml:space="preserve"> PROCTER &amp; GAMBLE</v>
          </cell>
          <cell r="N1078" t="str">
            <v>Omar Fuentes</v>
          </cell>
          <cell r="O1078" t="str">
            <v>TBD</v>
          </cell>
          <cell r="P1078" t="str">
            <v>Genesis C&amp;SPIT Brazil</v>
          </cell>
          <cell r="Q1078" t="str">
            <v>MJO</v>
          </cell>
          <cell r="S1078" t="str">
            <v>C&amp;P</v>
          </cell>
          <cell r="T1078" t="str">
            <v>CON-CRO</v>
          </cell>
          <cell r="U1078" t="str">
            <v>DETERGENTE</v>
          </cell>
          <cell r="V1078" t="str">
            <v>Casa por Casa</v>
          </cell>
          <cell r="W1078" t="str">
            <v>Papel</v>
          </cell>
          <cell r="X1078" t="str">
            <v>Brasil</v>
          </cell>
          <cell r="Y1078">
            <v>6</v>
          </cell>
          <cell r="Z1078">
            <v>200</v>
          </cell>
          <cell r="AB1078">
            <v>89.333333333333329</v>
          </cell>
          <cell r="AD1078">
            <v>550</v>
          </cell>
          <cell r="AE1078">
            <v>500</v>
          </cell>
          <cell r="AG1078">
            <v>1050</v>
          </cell>
          <cell r="AK1078">
            <v>1050</v>
          </cell>
          <cell r="AM1078">
            <v>39275</v>
          </cell>
          <cell r="AR1078">
            <v>32800</v>
          </cell>
        </row>
        <row r="1079">
          <cell r="A1079">
            <v>1075</v>
          </cell>
          <cell r="D1079" t="str">
            <v>A</v>
          </cell>
          <cell r="E1079">
            <v>11055</v>
          </cell>
          <cell r="F1079" t="str">
            <v>Proy</v>
          </cell>
          <cell r="G1079">
            <v>3</v>
          </cell>
          <cell r="H1079">
            <v>39252</v>
          </cell>
          <cell r="I1079">
            <v>39266</v>
          </cell>
          <cell r="J1079">
            <v>39307</v>
          </cell>
          <cell r="K1079" t="str">
            <v>MULAN</v>
          </cell>
          <cell r="L1079" t="str">
            <v>0012</v>
          </cell>
          <cell r="M1079" t="str">
            <v xml:space="preserve"> PROCTER &amp; GAMBLE</v>
          </cell>
          <cell r="N1079" t="str">
            <v>ANDREI LEPIAVKA</v>
          </cell>
          <cell r="Q1079" t="str">
            <v>PG</v>
          </cell>
          <cell r="S1079" t="str">
            <v>AUDIPROM</v>
          </cell>
          <cell r="T1079" t="str">
            <v>CON-CUI</v>
          </cell>
          <cell r="U1079" t="str">
            <v>PASTA DENTAL</v>
          </cell>
          <cell r="W1079" t="str">
            <v>Papel</v>
          </cell>
          <cell r="X1079" t="str">
            <v>DF,MTY,GDL Y FORANEAS</v>
          </cell>
          <cell r="AB1079"/>
          <cell r="AG1079">
            <v>450</v>
          </cell>
          <cell r="AH1079">
            <v>306</v>
          </cell>
          <cell r="AI1079">
            <v>144</v>
          </cell>
          <cell r="AM1079">
            <v>39367</v>
          </cell>
          <cell r="AO1079">
            <v>39371</v>
          </cell>
          <cell r="AQ1079">
            <v>79578</v>
          </cell>
        </row>
        <row r="1080">
          <cell r="A1080">
            <v>1076</v>
          </cell>
          <cell r="D1080" t="str">
            <v>A</v>
          </cell>
          <cell r="E1080">
            <v>11056</v>
          </cell>
          <cell r="F1080" t="str">
            <v>Proy</v>
          </cell>
          <cell r="G1080">
            <v>3</v>
          </cell>
          <cell r="H1080">
            <v>39252</v>
          </cell>
          <cell r="I1080">
            <v>39260</v>
          </cell>
          <cell r="J1080">
            <v>39282</v>
          </cell>
          <cell r="K1080" t="str">
            <v xml:space="preserve">DEMOS ARIEL </v>
          </cell>
          <cell r="L1080" t="str">
            <v>0012</v>
          </cell>
          <cell r="M1080" t="str">
            <v xml:space="preserve"> PROCTER &amp; GAMBLE</v>
          </cell>
          <cell r="N1080" t="str">
            <v>ELIZABETH ALVAREZ</v>
          </cell>
          <cell r="Q1080" t="str">
            <v>PG</v>
          </cell>
          <cell r="S1080" t="str">
            <v>AUDIPROM</v>
          </cell>
          <cell r="T1080" t="str">
            <v>CON-HOG</v>
          </cell>
          <cell r="U1080" t="str">
            <v>DETERGENTES</v>
          </cell>
          <cell r="W1080" t="str">
            <v>Papel</v>
          </cell>
          <cell r="X1080" t="str">
            <v>DF,MTY,GDL Y FORANEAS</v>
          </cell>
          <cell r="AB1080"/>
          <cell r="AG1080">
            <v>210</v>
          </cell>
          <cell r="AH1080">
            <v>150</v>
          </cell>
          <cell r="AI1080">
            <v>60</v>
          </cell>
          <cell r="AM1080">
            <v>39348</v>
          </cell>
          <cell r="AO1080">
            <v>39350</v>
          </cell>
          <cell r="AQ1080">
            <v>38705</v>
          </cell>
        </row>
        <row r="1081">
          <cell r="A1081">
            <v>1077</v>
          </cell>
          <cell r="D1081" t="str">
            <v>C</v>
          </cell>
          <cell r="E1081">
            <v>11057</v>
          </cell>
          <cell r="F1081" t="str">
            <v>Prop</v>
          </cell>
          <cell r="G1081">
            <v>7</v>
          </cell>
          <cell r="H1081">
            <v>39252</v>
          </cell>
          <cell r="K1081" t="str">
            <v>SEGMENTA B2B</v>
          </cell>
          <cell r="L1081" t="str">
            <v>0152</v>
          </cell>
          <cell r="M1081" t="str">
            <v>HSBC</v>
          </cell>
          <cell r="N1081" t="str">
            <v>BRANDO FERNANDEZ</v>
          </cell>
          <cell r="O1081" t="str">
            <v>NA</v>
          </cell>
          <cell r="P1081" t="str">
            <v>NA</v>
          </cell>
          <cell r="Q1081" t="str">
            <v>EVAL</v>
          </cell>
          <cell r="R1081" t="str">
            <v>TBD</v>
          </cell>
          <cell r="S1081" t="str">
            <v>SEGMENTA</v>
          </cell>
          <cell r="T1081" t="str">
            <v>SER-BAN</v>
          </cell>
          <cell r="U1081" t="str">
            <v>PRESTAMOS EMPRESARIALES</v>
          </cell>
          <cell r="V1081" t="str">
            <v>Pre -Reclutamiento</v>
          </cell>
          <cell r="W1081" t="str">
            <v>Papel</v>
          </cell>
          <cell r="X1081" t="str">
            <v>MGM, Y MGM, MERIDA</v>
          </cell>
          <cell r="Y1081">
            <v>5</v>
          </cell>
          <cell r="Z1081">
            <v>60</v>
          </cell>
          <cell r="AA1081">
            <v>35</v>
          </cell>
          <cell r="AB1081">
            <v>34.666666666666664</v>
          </cell>
        </row>
        <row r="1082">
          <cell r="A1082">
            <v>1078</v>
          </cell>
          <cell r="D1082" t="str">
            <v>C</v>
          </cell>
          <cell r="E1082">
            <v>11058</v>
          </cell>
          <cell r="F1082" t="str">
            <v>Prop</v>
          </cell>
          <cell r="G1082">
            <v>1</v>
          </cell>
          <cell r="H1082">
            <v>39252</v>
          </cell>
          <cell r="K1082" t="str">
            <v>CONCEPT TEST HINDS</v>
          </cell>
          <cell r="L1082" t="str">
            <v>0188</v>
          </cell>
          <cell r="M1082" t="str">
            <v>Glaxo-Smithkline</v>
          </cell>
          <cell r="N1082" t="str">
            <v>ALEJANDRA ESPINOSA</v>
          </cell>
          <cell r="O1082" t="str">
            <v>NA</v>
          </cell>
          <cell r="P1082" t="str">
            <v>NA</v>
          </cell>
          <cell r="Q1082" t="str">
            <v>MIP</v>
          </cell>
          <cell r="R1082" t="str">
            <v>TBD</v>
          </cell>
          <cell r="S1082" t="str">
            <v>CONCEPT</v>
          </cell>
          <cell r="T1082" t="str">
            <v>CON-CUI</v>
          </cell>
          <cell r="U1082" t="str">
            <v>CREMAS ANTIVARICES</v>
          </cell>
          <cell r="V1082" t="str">
            <v>Intercept</v>
          </cell>
          <cell r="W1082" t="str">
            <v>Papel</v>
          </cell>
          <cell r="X1082" t="str">
            <v>DF</v>
          </cell>
          <cell r="Y1082">
            <v>6</v>
          </cell>
          <cell r="Z1082">
            <v>45</v>
          </cell>
          <cell r="AA1082">
            <v>40</v>
          </cell>
          <cell r="AB1082">
            <v>30.083333333333332</v>
          </cell>
          <cell r="AD1082">
            <v>800</v>
          </cell>
          <cell r="AG1082">
            <v>800</v>
          </cell>
          <cell r="AH1082">
            <v>800</v>
          </cell>
        </row>
        <row r="1083">
          <cell r="A1083">
            <v>1079</v>
          </cell>
          <cell r="D1083" t="str">
            <v>F</v>
          </cell>
          <cell r="E1083">
            <v>11059</v>
          </cell>
          <cell r="F1083" t="str">
            <v>Prop</v>
          </cell>
          <cell r="G1083">
            <v>7</v>
          </cell>
          <cell r="H1083">
            <v>39254</v>
          </cell>
          <cell r="K1083" t="str">
            <v>CUALI HOME APPLIANCES</v>
          </cell>
          <cell r="L1083" t="str">
            <v>0114</v>
          </cell>
          <cell r="M1083" t="str">
            <v>TELLUCE CORPORATION</v>
          </cell>
          <cell r="N1083" t="str">
            <v>JONG AN</v>
          </cell>
          <cell r="O1083" t="str">
            <v>NA</v>
          </cell>
          <cell r="P1083" t="str">
            <v>NA</v>
          </cell>
          <cell r="Q1083" t="str">
            <v>EVAL</v>
          </cell>
          <cell r="S1083" t="str">
            <v>MARKETWHYS</v>
          </cell>
          <cell r="T1083" t="str">
            <v>CON-DUR</v>
          </cell>
          <cell r="U1083" t="str">
            <v>HOME APPLIANCES</v>
          </cell>
          <cell r="V1083" t="str">
            <v>Pre -Reclutamiento</v>
          </cell>
          <cell r="W1083" t="str">
            <v>Focus groups</v>
          </cell>
          <cell r="X1083" t="str">
            <v>DF</v>
          </cell>
          <cell r="AB1083"/>
        </row>
        <row r="1084">
          <cell r="A1084">
            <v>1080</v>
          </cell>
          <cell r="B1084">
            <v>0</v>
          </cell>
          <cell r="D1084" t="str">
            <v>C</v>
          </cell>
          <cell r="E1084">
            <v>11060</v>
          </cell>
          <cell r="F1084" t="str">
            <v>Prop</v>
          </cell>
          <cell r="G1084">
            <v>1</v>
          </cell>
          <cell r="H1084">
            <v>39254</v>
          </cell>
          <cell r="K1084" t="str">
            <v>CONCEPT TEST CALENTADORES</v>
          </cell>
          <cell r="L1084" t="str">
            <v>0189</v>
          </cell>
          <cell r="M1084" t="str">
            <v>ROTOPLAS</v>
          </cell>
          <cell r="N1084" t="str">
            <v>MARIO ROMERO</v>
          </cell>
          <cell r="Q1084" t="str">
            <v>MIP</v>
          </cell>
          <cell r="S1084" t="str">
            <v>CONCEPT</v>
          </cell>
          <cell r="T1084" t="str">
            <v>INM-HER</v>
          </cell>
          <cell r="U1084" t="str">
            <v>CALENTADORES</v>
          </cell>
          <cell r="V1084" t="str">
            <v>Intercept</v>
          </cell>
          <cell r="W1084" t="str">
            <v>Papel</v>
          </cell>
          <cell r="X1084" t="str">
            <v>DF,MTY,GDL Y FORANEAS</v>
          </cell>
          <cell r="Y1084">
            <v>5</v>
          </cell>
          <cell r="Z1084">
            <v>20</v>
          </cell>
          <cell r="AA1084">
            <v>20</v>
          </cell>
          <cell r="AB1084">
            <v>16</v>
          </cell>
          <cell r="AD1084">
            <v>880</v>
          </cell>
          <cell r="AG1084">
            <v>880</v>
          </cell>
          <cell r="AH1084">
            <v>220</v>
          </cell>
          <cell r="AI1084">
            <v>440</v>
          </cell>
          <cell r="AJ1084">
            <v>220</v>
          </cell>
        </row>
        <row r="1085">
          <cell r="A1085">
            <v>1081</v>
          </cell>
          <cell r="D1085" t="str">
            <v>C</v>
          </cell>
          <cell r="E1085">
            <v>11061</v>
          </cell>
          <cell r="F1085" t="str">
            <v>Proy</v>
          </cell>
          <cell r="G1085">
            <v>6</v>
          </cell>
          <cell r="H1085">
            <v>39248</v>
          </cell>
          <cell r="I1085">
            <v>39253</v>
          </cell>
          <cell r="J1085">
            <v>39260</v>
          </cell>
          <cell r="K1085" t="str">
            <v>MSL Swan  (Wave 2)</v>
          </cell>
          <cell r="L1085" t="str">
            <v>0012</v>
          </cell>
          <cell r="M1085" t="str">
            <v xml:space="preserve"> PROCTER &amp; GAMBLE</v>
          </cell>
          <cell r="N1085" t="str">
            <v>RUBEN LEO</v>
          </cell>
          <cell r="O1085" t="str">
            <v>MX077843</v>
          </cell>
          <cell r="P1085" t="str">
            <v>Swan MSL H&amp;S (Wave 2)</v>
          </cell>
          <cell r="Q1085" t="str">
            <v>AA</v>
          </cell>
          <cell r="S1085" t="str">
            <v>MST</v>
          </cell>
          <cell r="T1085" t="str">
            <v>CON-CUI</v>
          </cell>
          <cell r="U1085" t="str">
            <v>SHAMPOO</v>
          </cell>
          <cell r="V1085" t="str">
            <v>Intercept</v>
          </cell>
          <cell r="W1085" t="str">
            <v>CAWI / Web</v>
          </cell>
          <cell r="X1085" t="str">
            <v>DF</v>
          </cell>
          <cell r="Y1085">
            <v>13</v>
          </cell>
          <cell r="Z1085">
            <v>50</v>
          </cell>
          <cell r="AA1085">
            <v>45</v>
          </cell>
          <cell r="AB1085">
            <v>39.833333333333336</v>
          </cell>
          <cell r="AG1085">
            <v>200</v>
          </cell>
          <cell r="AH1085">
            <v>200</v>
          </cell>
          <cell r="AM1085">
            <v>39266</v>
          </cell>
          <cell r="AN1085">
            <v>39266</v>
          </cell>
          <cell r="AO1085">
            <v>39279</v>
          </cell>
          <cell r="AP1085">
            <v>39268</v>
          </cell>
          <cell r="AQ1085">
            <v>91766</v>
          </cell>
        </row>
        <row r="1086">
          <cell r="A1086">
            <v>1082</v>
          </cell>
          <cell r="D1086" t="str">
            <v>T</v>
          </cell>
          <cell r="E1086">
            <v>11062</v>
          </cell>
          <cell r="F1086" t="str">
            <v>Proy</v>
          </cell>
          <cell r="G1086">
            <v>6</v>
          </cell>
          <cell r="H1086">
            <v>39255</v>
          </cell>
          <cell r="I1086">
            <v>39255</v>
          </cell>
          <cell r="J1086">
            <v>39259</v>
          </cell>
          <cell r="K1086" t="str">
            <v>FATHER'S DAY COPY GILLETTE</v>
          </cell>
          <cell r="L1086" t="str">
            <v>0012</v>
          </cell>
          <cell r="M1086" t="str">
            <v xml:space="preserve"> PROCTER &amp; GAMBLE</v>
          </cell>
          <cell r="N1086" t="str">
            <v>PILAR GONZALEZ PACHECO</v>
          </cell>
          <cell r="O1086" t="str">
            <v>GT0780011</v>
          </cell>
          <cell r="P1086" t="str">
            <v>Father Day`s Copy: Gillete</v>
          </cell>
          <cell r="Q1086" t="str">
            <v>AA</v>
          </cell>
          <cell r="T1086" t="str">
            <v>CON-CUI</v>
          </cell>
          <cell r="U1086" t="str">
            <v>RASTRILLOS</v>
          </cell>
          <cell r="V1086" t="str">
            <v>Telefonico</v>
          </cell>
          <cell r="W1086" t="str">
            <v>CATI / In2Form</v>
          </cell>
          <cell r="X1086" t="str">
            <v>GUAT, COSTA RICA, EL SALVADOR, PANAMA</v>
          </cell>
          <cell r="AB1086"/>
          <cell r="AD1086">
            <v>600</v>
          </cell>
          <cell r="AG1086">
            <v>600</v>
          </cell>
          <cell r="AH1086">
            <v>600</v>
          </cell>
          <cell r="AM1086">
            <v>39270</v>
          </cell>
          <cell r="AN1086">
            <v>39270</v>
          </cell>
          <cell r="AO1086">
            <v>39288</v>
          </cell>
          <cell r="AP1086">
            <v>39288</v>
          </cell>
          <cell r="AR1086">
            <v>14000</v>
          </cell>
          <cell r="AS1086">
            <v>5200</v>
          </cell>
        </row>
        <row r="1087">
          <cell r="A1087">
            <v>1083</v>
          </cell>
          <cell r="D1087" t="str">
            <v>C</v>
          </cell>
          <cell r="E1087">
            <v>11063</v>
          </cell>
          <cell r="F1087" t="str">
            <v>Proy</v>
          </cell>
          <cell r="G1087">
            <v>4</v>
          </cell>
          <cell r="H1087">
            <v>39258</v>
          </cell>
          <cell r="I1087">
            <v>39261</v>
          </cell>
          <cell r="J1087">
            <v>39268</v>
          </cell>
          <cell r="K1087" t="str">
            <v>ACE BACK TO SCHOOL 3 PET</v>
          </cell>
          <cell r="L1087" t="str">
            <v>0012</v>
          </cell>
          <cell r="M1087" t="str">
            <v xml:space="preserve"> PROCTER &amp; GAMBLE</v>
          </cell>
          <cell r="N1087" t="str">
            <v>ERANDY MACÍAS RIVEROLL</v>
          </cell>
          <cell r="O1087" t="str">
            <v>MX078225</v>
          </cell>
          <cell r="P1087" t="str">
            <v>Ace B2S III PET</v>
          </cell>
          <cell r="Q1087" t="str">
            <v>LE</v>
          </cell>
          <cell r="R1087" t="str">
            <v>MB</v>
          </cell>
          <cell r="S1087" t="str">
            <v>PET</v>
          </cell>
          <cell r="T1087" t="str">
            <v>CON-HOG</v>
          </cell>
          <cell r="U1087" t="str">
            <v>DETERGENTE PARA LAVAR LA ROPA</v>
          </cell>
          <cell r="V1087" t="str">
            <v>Intercept</v>
          </cell>
          <cell r="W1087" t="str">
            <v>Papel</v>
          </cell>
          <cell r="X1087" t="str">
            <v>DF</v>
          </cell>
          <cell r="AB1087"/>
          <cell r="AD1087">
            <v>950</v>
          </cell>
          <cell r="AE1087">
            <v>350</v>
          </cell>
          <cell r="AG1087">
            <v>1300</v>
          </cell>
          <cell r="AH1087">
            <v>1300</v>
          </cell>
          <cell r="AM1087">
            <v>39379</v>
          </cell>
          <cell r="AO1087">
            <v>39401</v>
          </cell>
          <cell r="AQ1087">
            <v>256000</v>
          </cell>
        </row>
        <row r="1088">
          <cell r="A1088">
            <v>1084</v>
          </cell>
          <cell r="D1088" t="str">
            <v>C</v>
          </cell>
          <cell r="E1088">
            <v>11064</v>
          </cell>
          <cell r="F1088" t="str">
            <v>PROP</v>
          </cell>
          <cell r="H1088">
            <v>39258</v>
          </cell>
          <cell r="K1088" t="str">
            <v xml:space="preserve">ESTÁNDARES </v>
          </cell>
          <cell r="L1088" t="str">
            <v>0190</v>
          </cell>
          <cell r="M1088" t="str">
            <v>Evenflo México S.A. de C.V.</v>
          </cell>
          <cell r="N1088" t="str">
            <v>VICTOR MARQUEZ</v>
          </cell>
          <cell r="AB1088"/>
        </row>
        <row r="1089">
          <cell r="A1089">
            <v>1085</v>
          </cell>
          <cell r="D1089" t="str">
            <v>C</v>
          </cell>
          <cell r="E1089">
            <v>11065</v>
          </cell>
          <cell r="F1089" t="str">
            <v>Prop</v>
          </cell>
          <cell r="H1089">
            <v>39258</v>
          </cell>
          <cell r="K1089" t="str">
            <v>VAN WESTENDORP BK</v>
          </cell>
          <cell r="L1089" t="str">
            <v>0004</v>
          </cell>
          <cell r="M1089" t="str">
            <v>BURGER KING MEXICANA, S.A. DE</v>
          </cell>
          <cell r="N1089" t="str">
            <v>Verónica Fernández Franyuti</v>
          </cell>
          <cell r="O1089" t="str">
            <v>NA</v>
          </cell>
          <cell r="P1089" t="str">
            <v>NA</v>
          </cell>
          <cell r="Q1089" t="str">
            <v>MIP</v>
          </cell>
          <cell r="S1089" t="str">
            <v>PSM</v>
          </cell>
          <cell r="T1089" t="str">
            <v>CON-ALI</v>
          </cell>
          <cell r="U1089" t="str">
            <v>FAST FOOD</v>
          </cell>
          <cell r="V1089" t="str">
            <v>Intercept</v>
          </cell>
          <cell r="W1089" t="str">
            <v>Papel</v>
          </cell>
          <cell r="X1089" t="str">
            <v>DF</v>
          </cell>
          <cell r="AB1089"/>
        </row>
        <row r="1090">
          <cell r="A1090">
            <v>1086</v>
          </cell>
          <cell r="D1090" t="str">
            <v>D</v>
          </cell>
          <cell r="E1090">
            <v>11066</v>
          </cell>
          <cell r="F1090" t="str">
            <v>PROP</v>
          </cell>
          <cell r="G1090">
            <v>1</v>
          </cell>
          <cell r="H1090">
            <v>39259</v>
          </cell>
          <cell r="K1090" t="str">
            <v>MULTINACIONAL</v>
          </cell>
          <cell r="L1090" t="str">
            <v>0093</v>
          </cell>
          <cell r="M1090" t="str">
            <v>BURKE</v>
          </cell>
          <cell r="N1090" t="str">
            <v>LUCIA WILFORD</v>
          </cell>
          <cell r="O1090" t="str">
            <v>NA</v>
          </cell>
          <cell r="Q1090" t="str">
            <v>LB</v>
          </cell>
          <cell r="AB1090"/>
        </row>
        <row r="1091">
          <cell r="A1091">
            <v>1087</v>
          </cell>
          <cell r="D1091" t="str">
            <v>A</v>
          </cell>
          <cell r="E1091">
            <v>11067</v>
          </cell>
          <cell r="F1091" t="str">
            <v>Proy</v>
          </cell>
          <cell r="G1091">
            <v>3</v>
          </cell>
          <cell r="H1091">
            <v>39259</v>
          </cell>
          <cell r="I1091">
            <v>39261</v>
          </cell>
          <cell r="J1091">
            <v>39265</v>
          </cell>
          <cell r="K1091" t="str">
            <v>MULTICATEGORY - 2o SEM-07</v>
          </cell>
          <cell r="L1091" t="str">
            <v>0012</v>
          </cell>
          <cell r="M1091" t="str">
            <v xml:space="preserve"> PROCTER &amp; GAMBLE</v>
          </cell>
          <cell r="N1091" t="str">
            <v>ERICKA OSTRIA</v>
          </cell>
          <cell r="Q1091" t="str">
            <v>PG</v>
          </cell>
          <cell r="R1091" t="str">
            <v>HR</v>
          </cell>
          <cell r="S1091" t="str">
            <v>AUDIPROM</v>
          </cell>
          <cell r="T1091" t="str">
            <v>MUL-MUL</v>
          </cell>
          <cell r="U1091" t="str">
            <v>VARIOS</v>
          </cell>
          <cell r="W1091" t="str">
            <v>Papel</v>
          </cell>
          <cell r="X1091" t="str">
            <v>DF,MTY,GDL,PUE</v>
          </cell>
          <cell r="AB1091"/>
          <cell r="AG1091">
            <v>1200</v>
          </cell>
          <cell r="AH1091">
            <v>1104</v>
          </cell>
          <cell r="AI1091">
            <v>96</v>
          </cell>
          <cell r="AM1091">
            <v>39432</v>
          </cell>
          <cell r="AO1091">
            <v>39434</v>
          </cell>
          <cell r="AQ1091">
            <v>201408</v>
          </cell>
        </row>
        <row r="1092">
          <cell r="A1092">
            <v>1088</v>
          </cell>
          <cell r="D1092" t="str">
            <v>C</v>
          </cell>
          <cell r="E1092">
            <v>11068</v>
          </cell>
          <cell r="F1092" t="str">
            <v>Prop</v>
          </cell>
          <cell r="G1092">
            <v>1</v>
          </cell>
          <cell r="H1092">
            <v>39259</v>
          </cell>
          <cell r="K1092" t="str">
            <v>USE TEST K VS. E</v>
          </cell>
          <cell r="L1092" t="str">
            <v>0130</v>
          </cell>
          <cell r="M1092" t="str">
            <v>L'Oréal</v>
          </cell>
          <cell r="N1092" t="str">
            <v>PILAR CORREA</v>
          </cell>
          <cell r="O1092" t="str">
            <v>NA</v>
          </cell>
          <cell r="P1092" t="str">
            <v>NA</v>
          </cell>
          <cell r="Q1092" t="str">
            <v>MIP</v>
          </cell>
          <cell r="T1092" t="str">
            <v>CON-CUI</v>
          </cell>
          <cell r="U1092" t="str">
            <v>TINTES</v>
          </cell>
          <cell r="V1092" t="str">
            <v>Casa por Casa</v>
          </cell>
          <cell r="W1092" t="str">
            <v>Papel</v>
          </cell>
          <cell r="X1092" t="str">
            <v>DF</v>
          </cell>
          <cell r="AB1092"/>
        </row>
        <row r="1093">
          <cell r="A1093">
            <v>1089</v>
          </cell>
          <cell r="D1093" t="str">
            <v>C</v>
          </cell>
          <cell r="E1093">
            <v>11069</v>
          </cell>
          <cell r="F1093" t="str">
            <v>Prop</v>
          </cell>
          <cell r="G1093">
            <v>1</v>
          </cell>
          <cell r="H1093">
            <v>39259</v>
          </cell>
          <cell r="K1093" t="str">
            <v>CUT VOLUME BOOST</v>
          </cell>
          <cell r="L1093" t="str">
            <v>0130</v>
          </cell>
          <cell r="M1093" t="str">
            <v>L'Oréal</v>
          </cell>
          <cell r="N1093" t="str">
            <v>MAITE MONEO</v>
          </cell>
          <cell r="O1093" t="str">
            <v>NA</v>
          </cell>
          <cell r="P1093" t="str">
            <v>NA</v>
          </cell>
          <cell r="Q1093" t="str">
            <v>MIP</v>
          </cell>
          <cell r="S1093" t="str">
            <v>CONCEPT</v>
          </cell>
          <cell r="T1093" t="str">
            <v>CON-CUI</v>
          </cell>
          <cell r="U1093" t="str">
            <v>BRILLO LABIAL</v>
          </cell>
          <cell r="V1093" t="str">
            <v>Casa por Casa</v>
          </cell>
          <cell r="W1093" t="str">
            <v>Papel</v>
          </cell>
          <cell r="X1093" t="str">
            <v>DF</v>
          </cell>
          <cell r="AB1093"/>
        </row>
        <row r="1094">
          <cell r="A1094">
            <v>1090</v>
          </cell>
          <cell r="D1094" t="str">
            <v>A</v>
          </cell>
          <cell r="E1094">
            <v>11070</v>
          </cell>
          <cell r="F1094" t="str">
            <v>Proy</v>
          </cell>
          <cell r="G1094">
            <v>3</v>
          </cell>
          <cell r="H1094">
            <v>39260</v>
          </cell>
          <cell r="I1094">
            <v>39261</v>
          </cell>
          <cell r="J1094">
            <v>39265</v>
          </cell>
          <cell r="K1094" t="str">
            <v>OLAY - 2o SEM 07</v>
          </cell>
          <cell r="L1094" t="str">
            <v>0012</v>
          </cell>
          <cell r="M1094" t="str">
            <v xml:space="preserve"> PROCTER &amp; GAMBLE</v>
          </cell>
          <cell r="N1094" t="str">
            <v>ERICKA OSTRIA</v>
          </cell>
          <cell r="Q1094" t="str">
            <v>PG</v>
          </cell>
          <cell r="S1094" t="str">
            <v>AUDIPROM</v>
          </cell>
          <cell r="T1094" t="str">
            <v>CON-CUI</v>
          </cell>
          <cell r="U1094" t="str">
            <v>CREMAS FACIALES</v>
          </cell>
          <cell r="W1094" t="str">
            <v>Papel</v>
          </cell>
          <cell r="X1094" t="str">
            <v>DF,MTY,GDL y FORANEAS</v>
          </cell>
          <cell r="AB1094"/>
          <cell r="AG1094">
            <v>1536</v>
          </cell>
          <cell r="AH1094">
            <v>1248</v>
          </cell>
          <cell r="AI1094">
            <v>288</v>
          </cell>
          <cell r="AM1094">
            <v>39432</v>
          </cell>
          <cell r="AO1094">
            <v>39434</v>
          </cell>
          <cell r="AQ1094">
            <v>254256</v>
          </cell>
        </row>
        <row r="1095">
          <cell r="A1095">
            <v>1091</v>
          </cell>
          <cell r="D1095" t="str">
            <v>C</v>
          </cell>
          <cell r="E1095">
            <v>11071</v>
          </cell>
          <cell r="F1095" t="str">
            <v>Prop</v>
          </cell>
          <cell r="G1095">
            <v>7</v>
          </cell>
          <cell r="H1095">
            <v>39260</v>
          </cell>
          <cell r="K1095" t="str">
            <v>Sepomex-Pert</v>
          </cell>
          <cell r="L1095" t="str">
            <v>0012</v>
          </cell>
          <cell r="M1095" t="str">
            <v xml:space="preserve"> PROCTER &amp; GAMBLE</v>
          </cell>
          <cell r="N1095" t="str">
            <v>ERANDY MACÍAS RIVEROLL</v>
          </cell>
          <cell r="O1095" t="str">
            <v>TBD</v>
          </cell>
          <cell r="P1095" t="str">
            <v>TBD</v>
          </cell>
          <cell r="Q1095" t="str">
            <v>LE</v>
          </cell>
          <cell r="AB1095"/>
          <cell r="AZ1095" t="str">
            <v>NÚMERO DE PROPUESTA REPETIDO</v>
          </cell>
        </row>
        <row r="1096">
          <cell r="A1096">
            <v>1092</v>
          </cell>
          <cell r="D1096" t="str">
            <v>C</v>
          </cell>
          <cell r="E1096">
            <v>11072</v>
          </cell>
          <cell r="F1096" t="str">
            <v>Proy</v>
          </cell>
          <cell r="G1096">
            <v>4</v>
          </cell>
          <cell r="H1096">
            <v>39265</v>
          </cell>
          <cell r="I1096">
            <v>39268</v>
          </cell>
          <cell r="J1096">
            <v>39276</v>
          </cell>
          <cell r="K1096" t="str">
            <v>TRIAL MATRIX PERT METRO SAMPLING</v>
          </cell>
          <cell r="L1096" t="str">
            <v>0012</v>
          </cell>
          <cell r="M1096" t="str">
            <v xml:space="preserve"> PROCTER &amp; GAMBLE</v>
          </cell>
          <cell r="N1096" t="str">
            <v>ERANDY MACÍAS RIVEROLL</v>
          </cell>
          <cell r="O1096" t="str">
            <v xml:space="preserve">MX078385 </v>
          </cell>
          <cell r="P1096" t="str">
            <v>Pert Metro SET</v>
          </cell>
          <cell r="Q1096" t="str">
            <v>LE</v>
          </cell>
          <cell r="R1096" t="str">
            <v>AG</v>
          </cell>
          <cell r="S1096" t="str">
            <v>PSE</v>
          </cell>
          <cell r="T1096" t="str">
            <v>CON-CUI</v>
          </cell>
          <cell r="U1096" t="str">
            <v>SHAMPOO</v>
          </cell>
          <cell r="V1096" t="str">
            <v>Intercept</v>
          </cell>
          <cell r="W1096" t="str">
            <v>Papel</v>
          </cell>
          <cell r="X1096" t="str">
            <v>DF</v>
          </cell>
          <cell r="AB1096"/>
          <cell r="AD1096">
            <v>1200</v>
          </cell>
          <cell r="AE1096">
            <v>400</v>
          </cell>
          <cell r="AG1096">
            <v>1600</v>
          </cell>
          <cell r="AH1096">
            <v>1600</v>
          </cell>
          <cell r="AM1096">
            <v>39361</v>
          </cell>
          <cell r="AO1096">
            <v>39387</v>
          </cell>
          <cell r="AQ1096">
            <v>266000</v>
          </cell>
        </row>
        <row r="1097">
          <cell r="A1097">
            <v>1093</v>
          </cell>
          <cell r="D1097" t="str">
            <v>C</v>
          </cell>
          <cell r="E1097">
            <v>11073</v>
          </cell>
          <cell r="F1097" t="str">
            <v>Prop</v>
          </cell>
          <cell r="G1097">
            <v>7</v>
          </cell>
          <cell r="H1097">
            <v>39260</v>
          </cell>
          <cell r="K1097" t="str">
            <v>Pantene compra o venta</v>
          </cell>
          <cell r="L1097" t="str">
            <v>0012</v>
          </cell>
          <cell r="M1097" t="str">
            <v xml:space="preserve"> PROCTER &amp; GAMBLE</v>
          </cell>
          <cell r="N1097" t="str">
            <v>ERANDY MACÍAS RIVEROLL</v>
          </cell>
          <cell r="O1097" t="str">
            <v>TBD</v>
          </cell>
          <cell r="P1097" t="str">
            <v>TBD</v>
          </cell>
          <cell r="Q1097" t="str">
            <v>LE</v>
          </cell>
          <cell r="AB1097"/>
          <cell r="AZ1097" t="str">
            <v>NÚMERO DE PROPUESTA REPETIDO</v>
          </cell>
        </row>
        <row r="1098">
          <cell r="A1098">
            <v>1094</v>
          </cell>
          <cell r="D1098" t="str">
            <v>C</v>
          </cell>
          <cell r="E1098">
            <v>11074</v>
          </cell>
          <cell r="F1098" t="str">
            <v>Prop</v>
          </cell>
          <cell r="G1098">
            <v>7</v>
          </cell>
          <cell r="H1098">
            <v>39260</v>
          </cell>
          <cell r="K1098" t="str">
            <v>Yoga- directo</v>
          </cell>
          <cell r="L1098" t="str">
            <v>0012</v>
          </cell>
          <cell r="M1098" t="str">
            <v xml:space="preserve"> PROCTER &amp; GAMBLE</v>
          </cell>
          <cell r="N1098" t="str">
            <v>ERANDY MACÍAS RIVEROLL</v>
          </cell>
          <cell r="O1098" t="str">
            <v>TBD</v>
          </cell>
          <cell r="P1098" t="str">
            <v>TBD</v>
          </cell>
          <cell r="Q1098" t="str">
            <v>LE</v>
          </cell>
          <cell r="AB1098"/>
          <cell r="AZ1098" t="str">
            <v>No se hará porque la iniciativa no es payout</v>
          </cell>
        </row>
        <row r="1099">
          <cell r="A1099">
            <v>1095</v>
          </cell>
          <cell r="D1099" t="str">
            <v>C</v>
          </cell>
          <cell r="E1099">
            <v>11075</v>
          </cell>
          <cell r="F1099" t="str">
            <v>Proy</v>
          </cell>
          <cell r="G1099">
            <v>6</v>
          </cell>
          <cell r="H1099">
            <v>39260</v>
          </cell>
          <cell r="I1099">
            <v>39269</v>
          </cell>
          <cell r="J1099">
            <v>39277</v>
          </cell>
          <cell r="K1099" t="str">
            <v>POST TEST FRUC</v>
          </cell>
          <cell r="L1099" t="str">
            <v>0130</v>
          </cell>
          <cell r="M1099" t="str">
            <v>L'Oréal</v>
          </cell>
          <cell r="N1099" t="str">
            <v>MAITE MONEO</v>
          </cell>
          <cell r="O1099" t="str">
            <v>NA</v>
          </cell>
          <cell r="P1099" t="str">
            <v>NA</v>
          </cell>
          <cell r="Q1099" t="str">
            <v>MIP</v>
          </cell>
          <cell r="R1099" t="str">
            <v>ISABEL PADILLA</v>
          </cell>
          <cell r="S1099" t="str">
            <v>AdEval</v>
          </cell>
          <cell r="T1099" t="str">
            <v>CON-CUI</v>
          </cell>
          <cell r="U1099" t="str">
            <v>SHAMPOO</v>
          </cell>
          <cell r="V1099" t="str">
            <v>Intercept</v>
          </cell>
          <cell r="W1099" t="str">
            <v>Papel</v>
          </cell>
          <cell r="X1099" t="str">
            <v>DF</v>
          </cell>
          <cell r="Y1099">
            <v>2</v>
          </cell>
          <cell r="Z1099">
            <v>25</v>
          </cell>
          <cell r="AA1099">
            <v>10</v>
          </cell>
          <cell r="AB1099">
            <v>13.75</v>
          </cell>
          <cell r="AC1099">
            <v>10.4</v>
          </cell>
          <cell r="AD1099">
            <v>250</v>
          </cell>
          <cell r="AG1099">
            <v>250</v>
          </cell>
          <cell r="AH1099">
            <v>250</v>
          </cell>
          <cell r="AI1099">
            <v>250</v>
          </cell>
          <cell r="AL1099">
            <v>250</v>
          </cell>
          <cell r="AM1099">
            <v>39281</v>
          </cell>
          <cell r="AN1099">
            <v>39282</v>
          </cell>
          <cell r="AO1099">
            <v>39290</v>
          </cell>
          <cell r="AP1099">
            <v>39290</v>
          </cell>
          <cell r="AQ1099">
            <v>51800</v>
          </cell>
          <cell r="AU1099">
            <v>1</v>
          </cell>
          <cell r="AW1099" t="str">
            <v>si</v>
          </cell>
          <cell r="AY1099" t="str">
            <v>no</v>
          </cell>
        </row>
        <row r="1100">
          <cell r="A1100">
            <v>1096</v>
          </cell>
          <cell r="D1100" t="str">
            <v>D</v>
          </cell>
          <cell r="E1100">
            <v>11076</v>
          </cell>
          <cell r="F1100" t="str">
            <v>Proy</v>
          </cell>
          <cell r="G1100">
            <v>2</v>
          </cell>
          <cell r="H1100">
            <v>39261</v>
          </cell>
          <cell r="I1100">
            <v>39315</v>
          </cell>
          <cell r="K1100" t="str">
            <v>U&amp;A FEMPROTECT</v>
          </cell>
          <cell r="L1100" t="str">
            <v>0191</v>
          </cell>
          <cell r="M1100" t="str">
            <v>GfK France</v>
          </cell>
          <cell r="N1100" t="str">
            <v>Mélanie de Turckheim</v>
          </cell>
          <cell r="O1100" t="str">
            <v>NA</v>
          </cell>
          <cell r="P1100" t="str">
            <v>NA</v>
          </cell>
          <cell r="Q1100" t="str">
            <v>EVAL</v>
          </cell>
          <cell r="S1100" t="str">
            <v>U&amp;A</v>
          </cell>
          <cell r="T1100" t="str">
            <v>CON-FEM</v>
          </cell>
          <cell r="U1100" t="str">
            <v>PRODS PROT FEMENINA</v>
          </cell>
          <cell r="V1100" t="str">
            <v>Casa por Casa</v>
          </cell>
          <cell r="W1100" t="str">
            <v>Papel</v>
          </cell>
          <cell r="X1100" t="str">
            <v>MGM, TIJ, MORELIA, PACHUCA, TOLUCA, VILLAHERMOSA, MERIDA</v>
          </cell>
          <cell r="Z1100">
            <v>200</v>
          </cell>
          <cell r="AB1100">
            <v>83.333333333333329</v>
          </cell>
          <cell r="AD1100">
            <v>1300</v>
          </cell>
          <cell r="AG1100">
            <v>1300</v>
          </cell>
          <cell r="AH1100">
            <v>700</v>
          </cell>
          <cell r="AI1100">
            <v>200</v>
          </cell>
          <cell r="AJ1100">
            <v>400</v>
          </cell>
        </row>
        <row r="1101">
          <cell r="A1101">
            <v>1097</v>
          </cell>
          <cell r="D1101" t="str">
            <v>C</v>
          </cell>
          <cell r="E1101">
            <v>11077</v>
          </cell>
          <cell r="F1101" t="str">
            <v>Prop</v>
          </cell>
          <cell r="G1101">
            <v>7</v>
          </cell>
          <cell r="H1101">
            <v>39262</v>
          </cell>
          <cell r="K1101" t="str">
            <v>PERS CRED</v>
          </cell>
          <cell r="L1101" t="str">
            <v>0152</v>
          </cell>
          <cell r="M1101" t="str">
            <v>HSBC</v>
          </cell>
          <cell r="N1101" t="str">
            <v>BRANDO FERNANDEZ</v>
          </cell>
          <cell r="O1101" t="str">
            <v>NA</v>
          </cell>
          <cell r="P1101" t="str">
            <v>NA</v>
          </cell>
          <cell r="Q1101" t="str">
            <v>EVAL</v>
          </cell>
          <cell r="S1101" t="str">
            <v>U&amp;A</v>
          </cell>
          <cell r="T1101" t="str">
            <v>SER-BAN</v>
          </cell>
          <cell r="U1101" t="str">
            <v>CREDITOS PERSONALES</v>
          </cell>
          <cell r="V1101" t="str">
            <v>Intercept</v>
          </cell>
          <cell r="W1101" t="str">
            <v>Papel</v>
          </cell>
          <cell r="X1101" t="str">
            <v>MGM TORREON Y MERIDA</v>
          </cell>
          <cell r="Y1101">
            <v>10</v>
          </cell>
          <cell r="Z1101">
            <v>85</v>
          </cell>
          <cell r="AB1101">
            <v>45.416666666666664</v>
          </cell>
          <cell r="AD1101">
            <v>600</v>
          </cell>
          <cell r="AG1101">
            <v>600</v>
          </cell>
          <cell r="AH1101">
            <v>450</v>
          </cell>
          <cell r="AI1101">
            <v>150</v>
          </cell>
        </row>
        <row r="1102">
          <cell r="A1102">
            <v>1098</v>
          </cell>
          <cell r="D1102" t="str">
            <v>F</v>
          </cell>
          <cell r="E1102">
            <v>11078</v>
          </cell>
          <cell r="F1102" t="str">
            <v>Proy</v>
          </cell>
          <cell r="G1102">
            <v>5</v>
          </cell>
          <cell r="H1102">
            <v>39261</v>
          </cell>
          <cell r="I1102">
            <v>39280</v>
          </cell>
          <cell r="J1102">
            <v>39309</v>
          </cell>
          <cell r="K1102" t="str">
            <v>EVOLVE</v>
          </cell>
          <cell r="L1102" t="str">
            <v>0099</v>
          </cell>
          <cell r="M1102" t="str">
            <v>Montenegro Comunicaciones</v>
          </cell>
          <cell r="N1102" t="str">
            <v>Tere Montemayor</v>
          </cell>
          <cell r="O1102" t="str">
            <v>NA</v>
          </cell>
          <cell r="P1102" t="str">
            <v>NA</v>
          </cell>
          <cell r="Q1102" t="str">
            <v>MIP</v>
          </cell>
          <cell r="R1102" t="str">
            <v>ISABEL PADILLA</v>
          </cell>
          <cell r="T1102" t="str">
            <v>CON-MED</v>
          </cell>
          <cell r="U1102" t="str">
            <v>CONDONES</v>
          </cell>
          <cell r="V1102" t="str">
            <v>Pre -Reclutamiento</v>
          </cell>
          <cell r="W1102" t="str">
            <v>Focus groups</v>
          </cell>
          <cell r="X1102" t="str">
            <v>DF</v>
          </cell>
          <cell r="Y1102">
            <v>70</v>
          </cell>
          <cell r="AA1102">
            <v>30</v>
          </cell>
          <cell r="AB1102">
            <v>74</v>
          </cell>
          <cell r="AD1102">
            <v>4</v>
          </cell>
          <cell r="AG1102">
            <v>4</v>
          </cell>
          <cell r="AH1102">
            <v>4</v>
          </cell>
          <cell r="AI1102">
            <v>4</v>
          </cell>
          <cell r="AL1102">
            <v>4</v>
          </cell>
          <cell r="AM1102">
            <v>39309</v>
          </cell>
          <cell r="AN1102">
            <v>39309</v>
          </cell>
          <cell r="AO1102">
            <v>39328</v>
          </cell>
          <cell r="AQ1102">
            <v>139100</v>
          </cell>
          <cell r="AU1102">
            <v>0.5</v>
          </cell>
        </row>
        <row r="1103">
          <cell r="A1103">
            <v>1099</v>
          </cell>
          <cell r="D1103" t="str">
            <v>C</v>
          </cell>
          <cell r="E1103">
            <v>11079</v>
          </cell>
          <cell r="F1103" t="str">
            <v>Proy</v>
          </cell>
          <cell r="G1103">
            <v>3</v>
          </cell>
          <cell r="H1103">
            <v>39261</v>
          </cell>
          <cell r="I1103">
            <v>39265</v>
          </cell>
          <cell r="J1103">
            <v>39284</v>
          </cell>
          <cell r="K1103" t="str">
            <v>CUT EXCELLENCE</v>
          </cell>
          <cell r="L1103" t="str">
            <v>0130</v>
          </cell>
          <cell r="M1103" t="str">
            <v>L'Oréal</v>
          </cell>
          <cell r="N1103" t="str">
            <v>PILAR CORREA</v>
          </cell>
          <cell r="O1103" t="str">
            <v>NA</v>
          </cell>
          <cell r="P1103" t="str">
            <v>NA</v>
          </cell>
          <cell r="Q1103" t="str">
            <v>MIP</v>
          </cell>
          <cell r="R1103" t="str">
            <v>MAURICIO</v>
          </cell>
          <cell r="S1103" t="str">
            <v>PRODUCT</v>
          </cell>
          <cell r="T1103" t="str">
            <v>CON-CUI</v>
          </cell>
          <cell r="U1103" t="str">
            <v>TINTES</v>
          </cell>
          <cell r="V1103" t="str">
            <v>Casa por Casa</v>
          </cell>
          <cell r="W1103" t="str">
            <v>Papel</v>
          </cell>
          <cell r="X1103" t="str">
            <v>DF</v>
          </cell>
          <cell r="Y1103">
            <v>16</v>
          </cell>
          <cell r="Z1103">
            <v>69</v>
          </cell>
          <cell r="AA1103">
            <v>60</v>
          </cell>
          <cell r="AB1103">
            <v>52.75</v>
          </cell>
          <cell r="AC1103">
            <v>5.3</v>
          </cell>
          <cell r="AD1103">
            <v>315</v>
          </cell>
          <cell r="AE1103">
            <v>268</v>
          </cell>
          <cell r="AF1103">
            <v>227</v>
          </cell>
          <cell r="AG1103">
            <v>810</v>
          </cell>
          <cell r="AH1103">
            <v>810</v>
          </cell>
          <cell r="AI1103">
            <v>810</v>
          </cell>
          <cell r="AL1103">
            <v>810</v>
          </cell>
          <cell r="AM1103">
            <v>39311</v>
          </cell>
          <cell r="AN1103">
            <v>39309</v>
          </cell>
          <cell r="AO1103">
            <v>39311</v>
          </cell>
          <cell r="AP1103">
            <v>39317</v>
          </cell>
          <cell r="AQ1103">
            <v>205500</v>
          </cell>
          <cell r="AW1103" t="str">
            <v>no</v>
          </cell>
          <cell r="AY1103" t="str">
            <v>no</v>
          </cell>
        </row>
        <row r="1104">
          <cell r="A1104">
            <v>1100</v>
          </cell>
          <cell r="D1104" t="str">
            <v>C</v>
          </cell>
          <cell r="E1104">
            <v>11080</v>
          </cell>
          <cell r="F1104" t="str">
            <v>Proy</v>
          </cell>
          <cell r="G1104">
            <v>1</v>
          </cell>
          <cell r="H1104">
            <v>39263</v>
          </cell>
          <cell r="I1104">
            <v>39276</v>
          </cell>
          <cell r="J1104">
            <v>39328</v>
          </cell>
          <cell r="K1104" t="str">
            <v>DETALLISTAS</v>
          </cell>
          <cell r="L1104" t="str">
            <v>0192</v>
          </cell>
          <cell r="M1104" t="str">
            <v>NESTLÉ</v>
          </cell>
          <cell r="N1104" t="str">
            <v>BERNARDO TAMES</v>
          </cell>
          <cell r="Q1104" t="str">
            <v>IP</v>
          </cell>
          <cell r="T1104" t="str">
            <v>CON-ALI</v>
          </cell>
          <cell r="U1104" t="str">
            <v>CEREALES</v>
          </cell>
          <cell r="V1104" t="str">
            <v>Intercept</v>
          </cell>
          <cell r="W1104" t="str">
            <v>Papel</v>
          </cell>
          <cell r="X1104" t="str">
            <v>DF</v>
          </cell>
          <cell r="Y1104">
            <v>2</v>
          </cell>
          <cell r="Z1104">
            <v>35</v>
          </cell>
          <cell r="AA1104">
            <v>30</v>
          </cell>
          <cell r="AB1104">
            <v>20.583333333333332</v>
          </cell>
          <cell r="AC1104">
            <v>5</v>
          </cell>
          <cell r="AD1104">
            <v>100</v>
          </cell>
          <cell r="AH1104">
            <v>100</v>
          </cell>
          <cell r="AM1104">
            <v>39336</v>
          </cell>
          <cell r="AO1104">
            <v>39343</v>
          </cell>
          <cell r="AQ1104">
            <v>57100</v>
          </cell>
        </row>
        <row r="1105">
          <cell r="A1105">
            <v>1101</v>
          </cell>
          <cell r="B1105">
            <v>1</v>
          </cell>
          <cell r="D1105" t="str">
            <v>T</v>
          </cell>
          <cell r="E1105">
            <v>11081</v>
          </cell>
          <cell r="F1105" t="str">
            <v>Proy</v>
          </cell>
          <cell r="G1105">
            <v>6</v>
          </cell>
          <cell r="H1105">
            <v>39266</v>
          </cell>
          <cell r="I1105">
            <v>39279</v>
          </cell>
          <cell r="J1105">
            <v>39293</v>
          </cell>
          <cell r="K1105" t="str">
            <v>MALIBU VENEZUELA</v>
          </cell>
          <cell r="L1105" t="str">
            <v>0012</v>
          </cell>
          <cell r="M1105" t="str">
            <v xml:space="preserve"> PROCTER &amp; GAMBLE</v>
          </cell>
          <cell r="N1105" t="str">
            <v>Erica Fridman</v>
          </cell>
          <cell r="O1105" t="str">
            <v>VE078418</v>
          </cell>
          <cell r="P1105" t="str">
            <v>Malibu Venezuela</v>
          </cell>
          <cell r="Q1105" t="str">
            <v>MJO</v>
          </cell>
          <cell r="R1105" t="str">
            <v>ADV</v>
          </cell>
          <cell r="S1105" t="str">
            <v>CONCEPT</v>
          </cell>
          <cell r="T1105" t="str">
            <v>CON-CRO</v>
          </cell>
          <cell r="U1105" t="str">
            <v>DETERGENTE</v>
          </cell>
          <cell r="V1105" t="str">
            <v>Casa por Casa</v>
          </cell>
          <cell r="W1105" t="str">
            <v>Papel</v>
          </cell>
          <cell r="X1105" t="str">
            <v>CARACAS</v>
          </cell>
          <cell r="Y1105">
            <v>3</v>
          </cell>
          <cell r="Z1105">
            <v>98</v>
          </cell>
          <cell r="AB1105">
            <v>43.833333333333336</v>
          </cell>
          <cell r="AC1105" t="str">
            <v>NA</v>
          </cell>
          <cell r="AD1105">
            <v>300</v>
          </cell>
          <cell r="AG1105">
            <v>300</v>
          </cell>
          <cell r="AK1105">
            <v>300</v>
          </cell>
          <cell r="AL1105">
            <v>300</v>
          </cell>
          <cell r="AM1105">
            <v>39304</v>
          </cell>
          <cell r="AN1105">
            <v>39305</v>
          </cell>
          <cell r="AO1105">
            <v>39321</v>
          </cell>
          <cell r="AP1105">
            <v>39317</v>
          </cell>
          <cell r="AR1105">
            <v>13000</v>
          </cell>
          <cell r="AS1105">
            <v>9067</v>
          </cell>
          <cell r="AT1105">
            <v>3933</v>
          </cell>
          <cell r="AU1105">
            <v>0.5</v>
          </cell>
        </row>
        <row r="1106">
          <cell r="A1106">
            <v>1102</v>
          </cell>
          <cell r="D1106" t="str">
            <v>D</v>
          </cell>
          <cell r="E1106">
            <v>11082</v>
          </cell>
          <cell r="F1106" t="str">
            <v>Prop</v>
          </cell>
          <cell r="G1106">
            <v>7</v>
          </cell>
          <cell r="H1106">
            <v>39209</v>
          </cell>
          <cell r="K1106" t="str">
            <v>TURISMO</v>
          </cell>
          <cell r="L1106" t="str">
            <v>0098</v>
          </cell>
          <cell r="M1106" t="str">
            <v>LARC</v>
          </cell>
          <cell r="N1106" t="str">
            <v>Waldyr Pilli</v>
          </cell>
          <cell r="O1106" t="str">
            <v>NA</v>
          </cell>
          <cell r="P1106" t="str">
            <v>NA</v>
          </cell>
          <cell r="Q1106" t="str">
            <v>EVAL</v>
          </cell>
          <cell r="R1106" t="str">
            <v>TBD</v>
          </cell>
          <cell r="T1106" t="str">
            <v>TUR-TRA</v>
          </cell>
          <cell r="U1106" t="str">
            <v>VIAJES</v>
          </cell>
          <cell r="V1106" t="str">
            <v>Intercept</v>
          </cell>
          <cell r="W1106" t="str">
            <v>Papel</v>
          </cell>
          <cell r="X1106" t="str">
            <v>MGM</v>
          </cell>
          <cell r="Y1106">
            <v>4</v>
          </cell>
          <cell r="AB1106">
            <v>4</v>
          </cell>
        </row>
        <row r="1107">
          <cell r="A1107">
            <v>1103</v>
          </cell>
          <cell r="B1107">
            <v>1</v>
          </cell>
          <cell r="D1107" t="str">
            <v>T</v>
          </cell>
          <cell r="E1107">
            <v>11083</v>
          </cell>
          <cell r="F1107" t="str">
            <v>Proy</v>
          </cell>
          <cell r="G1107">
            <v>6</v>
          </cell>
          <cell r="H1107">
            <v>39265</v>
          </cell>
          <cell r="I1107">
            <v>39263</v>
          </cell>
          <cell r="J1107">
            <v>39268</v>
          </cell>
          <cell r="K1107" t="str">
            <v>MERCEDES PATA ADJUNTA</v>
          </cell>
          <cell r="L1107" t="str">
            <v>0012</v>
          </cell>
          <cell r="M1107" t="str">
            <v xml:space="preserve"> PROCTER &amp; GAMBLE</v>
          </cell>
          <cell r="N1107" t="str">
            <v>Francisco Garces</v>
          </cell>
          <cell r="O1107" t="str">
            <v>MX078514</v>
          </cell>
          <cell r="P1107" t="str">
            <v>MERCEDES CONCEPT TEST MEXICO</v>
          </cell>
          <cell r="Q1107" t="str">
            <v>MJO</v>
          </cell>
          <cell r="R1107" t="str">
            <v>GC</v>
          </cell>
          <cell r="S1107" t="str">
            <v>CONCEPT</v>
          </cell>
          <cell r="T1107" t="str">
            <v>CON-CRO</v>
          </cell>
          <cell r="U1107" t="str">
            <v>DETERGENTE</v>
          </cell>
          <cell r="V1107" t="str">
            <v>Casa por Casa</v>
          </cell>
          <cell r="W1107" t="str">
            <v>Papel</v>
          </cell>
          <cell r="X1107" t="str">
            <v>DF</v>
          </cell>
          <cell r="Y1107">
            <v>3</v>
          </cell>
          <cell r="Z1107">
            <v>100</v>
          </cell>
          <cell r="AB1107">
            <v>44.666666666666664</v>
          </cell>
          <cell r="AC1107">
            <v>4.5</v>
          </cell>
          <cell r="AD1107">
            <v>200</v>
          </cell>
          <cell r="AG1107">
            <v>200</v>
          </cell>
          <cell r="AH1107">
            <v>200</v>
          </cell>
          <cell r="AM1107">
            <v>39283</v>
          </cell>
          <cell r="AN1107">
            <v>39282</v>
          </cell>
          <cell r="AO1107">
            <v>39302</v>
          </cell>
          <cell r="AP1107">
            <v>39302</v>
          </cell>
          <cell r="AQ1107">
            <v>52946</v>
          </cell>
        </row>
        <row r="1108">
          <cell r="A1108">
            <v>1104</v>
          </cell>
          <cell r="D1108" t="str">
            <v>C</v>
          </cell>
          <cell r="E1108">
            <v>11084</v>
          </cell>
          <cell r="F1108" t="str">
            <v>Proy</v>
          </cell>
          <cell r="G1108">
            <v>2</v>
          </cell>
          <cell r="H1108">
            <v>39265</v>
          </cell>
          <cell r="I1108">
            <v>39295</v>
          </cell>
          <cell r="K1108" t="str">
            <v>SEGMENTAPAPEL CUANTI</v>
          </cell>
          <cell r="L1108" t="str">
            <v>0165</v>
          </cell>
          <cell r="M1108" t="str">
            <v>SCA</v>
          </cell>
          <cell r="N1108" t="str">
            <v>VICTORIA PEREZ PLIEGO</v>
          </cell>
          <cell r="O1108" t="str">
            <v>NA</v>
          </cell>
          <cell r="P1108" t="str">
            <v>NA</v>
          </cell>
          <cell r="Q1108" t="str">
            <v>EVAL</v>
          </cell>
          <cell r="R1108" t="str">
            <v>TBD</v>
          </cell>
          <cell r="S1108" t="str">
            <v>SEGMENTA</v>
          </cell>
          <cell r="T1108" t="str">
            <v>CON-SAN</v>
          </cell>
          <cell r="U1108" t="str">
            <v>PAPEL DE BAÑO</v>
          </cell>
          <cell r="V1108" t="str">
            <v>Casa por Casa</v>
          </cell>
          <cell r="W1108" t="str">
            <v>Papel</v>
          </cell>
          <cell r="X1108" t="str">
            <v>MGM MERIDA</v>
          </cell>
          <cell r="Y1108">
            <v>5</v>
          </cell>
          <cell r="Z1108">
            <v>78</v>
          </cell>
          <cell r="AA1108">
            <v>65</v>
          </cell>
          <cell r="AB1108">
            <v>46.166666666666664</v>
          </cell>
          <cell r="AD1108">
            <v>1600</v>
          </cell>
          <cell r="AH1108">
            <v>1600</v>
          </cell>
        </row>
        <row r="1109">
          <cell r="A1109">
            <v>1105</v>
          </cell>
          <cell r="D1109" t="str">
            <v>F</v>
          </cell>
          <cell r="E1109">
            <v>11085</v>
          </cell>
          <cell r="F1109" t="str">
            <v>Prop</v>
          </cell>
          <cell r="G1109">
            <v>7</v>
          </cell>
          <cell r="H1109">
            <v>39265</v>
          </cell>
          <cell r="K1109" t="str">
            <v>LIVING IT CADBURY</v>
          </cell>
          <cell r="L1109" t="str">
            <v>0005</v>
          </cell>
          <cell r="M1109" t="str">
            <v>CADBURY AGUAS MINERALES, S.A</v>
          </cell>
          <cell r="N1109" t="str">
            <v>PATRICIA OLIVARES</v>
          </cell>
          <cell r="Q1109" t="str">
            <v>IP</v>
          </cell>
          <cell r="T1109" t="str">
            <v>CON-BEB</v>
          </cell>
          <cell r="U1109" t="str">
            <v>REFRESCOS</v>
          </cell>
          <cell r="V1109" t="str">
            <v>Pre -Reclutamiento</v>
          </cell>
          <cell r="W1109" t="str">
            <v>Observación participante</v>
          </cell>
          <cell r="X1109" t="str">
            <v>DF</v>
          </cell>
          <cell r="AB1109"/>
          <cell r="AD1109">
            <v>21</v>
          </cell>
          <cell r="AG1109">
            <v>21</v>
          </cell>
          <cell r="AH1109">
            <v>21</v>
          </cell>
          <cell r="AM1109">
            <v>39294</v>
          </cell>
          <cell r="AO1109">
            <v>39296</v>
          </cell>
          <cell r="AQ1109">
            <v>132000</v>
          </cell>
        </row>
        <row r="1110">
          <cell r="A1110">
            <v>1106</v>
          </cell>
          <cell r="D1110" t="str">
            <v>A</v>
          </cell>
          <cell r="E1110">
            <v>11086</v>
          </cell>
          <cell r="F1110" t="str">
            <v>Proy</v>
          </cell>
          <cell r="G1110">
            <v>3</v>
          </cell>
          <cell r="H1110">
            <v>39266</v>
          </cell>
          <cell r="I1110">
            <v>39282</v>
          </cell>
          <cell r="J1110">
            <v>39295</v>
          </cell>
          <cell r="K1110" t="str">
            <v>DOWNY LLF</v>
          </cell>
          <cell r="L1110" t="str">
            <v>0012</v>
          </cell>
          <cell r="M1110" t="str">
            <v xml:space="preserve"> PROCTER &amp; GAMBLE</v>
          </cell>
          <cell r="N1110" t="str">
            <v>VIRIDIANA GARDUÑO</v>
          </cell>
          <cell r="Q1110" t="str">
            <v>PG</v>
          </cell>
          <cell r="S1110" t="str">
            <v>AUDIPROM</v>
          </cell>
          <cell r="T1110" t="str">
            <v>CON-CRO</v>
          </cell>
          <cell r="U1110" t="str">
            <v>SUAVIZANTE DE TELAS</v>
          </cell>
          <cell r="W1110" t="str">
            <v>Papel</v>
          </cell>
          <cell r="X1110" t="str">
            <v>DF,MTY,GDL y FORANEAS</v>
          </cell>
          <cell r="AB1110"/>
          <cell r="AG1110">
            <v>266</v>
          </cell>
          <cell r="AH1110">
            <v>210</v>
          </cell>
          <cell r="AI1110">
            <v>56</v>
          </cell>
          <cell r="AM1110">
            <v>39340</v>
          </cell>
          <cell r="AO1110">
            <v>39343</v>
          </cell>
          <cell r="AQ1110">
            <v>73717</v>
          </cell>
        </row>
        <row r="1111">
          <cell r="A1111">
            <v>1107</v>
          </cell>
          <cell r="D1111" t="str">
            <v>A</v>
          </cell>
          <cell r="E1111">
            <v>11087</v>
          </cell>
          <cell r="F1111" t="str">
            <v>Proy</v>
          </cell>
          <cell r="G1111">
            <v>3</v>
          </cell>
          <cell r="H1111">
            <v>39266</v>
          </cell>
          <cell r="I1111">
            <v>39266</v>
          </cell>
          <cell r="J1111">
            <v>39272</v>
          </cell>
          <cell r="K1111" t="str">
            <v>SAMPLEO METRO GALATEA</v>
          </cell>
          <cell r="L1111" t="str">
            <v>0012</v>
          </cell>
          <cell r="M1111" t="str">
            <v xml:space="preserve"> PROCTER &amp; GAMBLE</v>
          </cell>
          <cell r="N1111" t="str">
            <v>Jose Miguel Hernandez</v>
          </cell>
          <cell r="Q1111" t="str">
            <v>PG</v>
          </cell>
          <cell r="S1111" t="str">
            <v>AUDIPROM</v>
          </cell>
          <cell r="T1111" t="str">
            <v>CON-CUI</v>
          </cell>
          <cell r="U1111" t="str">
            <v>SHAMPOO</v>
          </cell>
          <cell r="W1111" t="str">
            <v>Papel</v>
          </cell>
          <cell r="X1111" t="str">
            <v>DF</v>
          </cell>
          <cell r="AB1111"/>
          <cell r="AG1111">
            <v>68</v>
          </cell>
          <cell r="AH1111">
            <v>68</v>
          </cell>
          <cell r="AM1111">
            <v>39298</v>
          </cell>
          <cell r="AO1111">
            <v>39301</v>
          </cell>
          <cell r="AQ1111">
            <v>82420</v>
          </cell>
        </row>
        <row r="1112">
          <cell r="A1112">
            <v>1108</v>
          </cell>
          <cell r="D1112" t="str">
            <v>A</v>
          </cell>
          <cell r="E1112">
            <v>11088</v>
          </cell>
          <cell r="F1112" t="str">
            <v>Proy</v>
          </cell>
          <cell r="G1112">
            <v>3</v>
          </cell>
          <cell r="H1112">
            <v>39265</v>
          </cell>
          <cell r="I1112">
            <v>39269</v>
          </cell>
          <cell r="J1112">
            <v>39307</v>
          </cell>
          <cell r="K1112" t="str">
            <v>APDO'S DEMOS Y POP</v>
          </cell>
          <cell r="L1112" t="str">
            <v>0012</v>
          </cell>
          <cell r="M1112" t="str">
            <v xml:space="preserve"> PROCTER &amp; GAMBLE</v>
          </cell>
          <cell r="N1112" t="str">
            <v xml:space="preserve">Jaqueline Arciniega </v>
          </cell>
          <cell r="Q1112" t="str">
            <v>PG</v>
          </cell>
          <cell r="S1112" t="str">
            <v>AUDIPROM</v>
          </cell>
          <cell r="T1112" t="str">
            <v>CON-CUI</v>
          </cell>
          <cell r="U1112" t="str">
            <v>DESODORANTE</v>
          </cell>
          <cell r="W1112" t="str">
            <v>Papel</v>
          </cell>
          <cell r="X1112" t="str">
            <v>DF,MTY,GDL y FORANEAS</v>
          </cell>
          <cell r="AB1112"/>
          <cell r="AG1112">
            <v>320</v>
          </cell>
          <cell r="AH1112">
            <v>170</v>
          </cell>
          <cell r="AI1112">
            <v>150</v>
          </cell>
          <cell r="AM1112">
            <v>39369</v>
          </cell>
          <cell r="AO1112">
            <v>39372</v>
          </cell>
          <cell r="AQ1112">
            <v>58305</v>
          </cell>
        </row>
        <row r="1113">
          <cell r="A1113">
            <v>1109</v>
          </cell>
          <cell r="E1113">
            <v>11089</v>
          </cell>
          <cell r="F1113" t="str">
            <v>Prop</v>
          </cell>
          <cell r="G1113">
            <v>7</v>
          </cell>
          <cell r="H1113">
            <v>39266</v>
          </cell>
          <cell r="K1113" t="str">
            <v>MSL DURACELL XMAS SEASON</v>
          </cell>
          <cell r="L1113" t="str">
            <v>0012</v>
          </cell>
          <cell r="M1113" t="str">
            <v xml:space="preserve"> PROCTER &amp; GAMBLE</v>
          </cell>
          <cell r="N1113" t="str">
            <v>RUBEN LEO</v>
          </cell>
          <cell r="Q1113" t="str">
            <v>AA</v>
          </cell>
          <cell r="S1113" t="str">
            <v>MST</v>
          </cell>
          <cell r="T1113" t="str">
            <v>CON-OTR</v>
          </cell>
          <cell r="U1113" t="str">
            <v>PILAS</v>
          </cell>
          <cell r="V1113" t="str">
            <v>Intercept</v>
          </cell>
          <cell r="W1113" t="str">
            <v>CAWI / Web</v>
          </cell>
          <cell r="X1113" t="str">
            <v>DF</v>
          </cell>
          <cell r="AB1113"/>
        </row>
        <row r="1114">
          <cell r="A1114">
            <v>1110</v>
          </cell>
          <cell r="D1114" t="str">
            <v>C</v>
          </cell>
          <cell r="E1114">
            <v>11090</v>
          </cell>
          <cell r="F1114" t="str">
            <v>Proy</v>
          </cell>
          <cell r="G1114">
            <v>6</v>
          </cell>
          <cell r="H1114">
            <v>39266</v>
          </cell>
          <cell r="I1114">
            <v>39281</v>
          </cell>
          <cell r="J1114">
            <v>39297</v>
          </cell>
          <cell r="K1114" t="str">
            <v>MSL MARATHON</v>
          </cell>
          <cell r="L1114" t="str">
            <v>0012</v>
          </cell>
          <cell r="M1114" t="str">
            <v xml:space="preserve"> PROCTER &amp; GAMBLE</v>
          </cell>
          <cell r="N1114" t="str">
            <v>RUBEN LEO</v>
          </cell>
          <cell r="O1114" t="str">
            <v>MX078475</v>
          </cell>
          <cell r="P1114" t="str">
            <v>Oral Care Marathon IMSL</v>
          </cell>
          <cell r="Q1114" t="str">
            <v>AA</v>
          </cell>
          <cell r="S1114" t="str">
            <v>MST</v>
          </cell>
          <cell r="T1114" t="str">
            <v>CON-ORA</v>
          </cell>
          <cell r="U1114" t="str">
            <v>ORAL CARE</v>
          </cell>
          <cell r="V1114" t="str">
            <v>Intercept</v>
          </cell>
          <cell r="W1114" t="str">
            <v>CAWI / Web</v>
          </cell>
          <cell r="X1114" t="str">
            <v>DF</v>
          </cell>
          <cell r="AB1114"/>
          <cell r="AD1114">
            <v>300</v>
          </cell>
          <cell r="AG1114">
            <v>300</v>
          </cell>
          <cell r="AH1114">
            <v>300</v>
          </cell>
          <cell r="AM1114">
            <v>39307</v>
          </cell>
          <cell r="AN1114">
            <v>39308</v>
          </cell>
          <cell r="AO1114">
            <v>39318</v>
          </cell>
          <cell r="AP1114">
            <v>39310</v>
          </cell>
          <cell r="AQ1114">
            <v>136500</v>
          </cell>
        </row>
        <row r="1115">
          <cell r="A1115">
            <v>1111</v>
          </cell>
          <cell r="D1115" t="str">
            <v>D</v>
          </cell>
          <cell r="E1115">
            <v>11091</v>
          </cell>
          <cell r="F1115" t="str">
            <v>Proy</v>
          </cell>
          <cell r="G1115">
            <v>1</v>
          </cell>
          <cell r="H1115">
            <v>39266</v>
          </cell>
          <cell r="I1115">
            <v>39297</v>
          </cell>
          <cell r="J1115">
            <v>39510</v>
          </cell>
          <cell r="K1115" t="str">
            <v>GOLDIE CHILE</v>
          </cell>
          <cell r="L1115" t="str">
            <v>0014</v>
          </cell>
          <cell r="M1115" t="str">
            <v>GENERAL MILLS DE MEXICO, S.A.D</v>
          </cell>
          <cell r="N1115" t="str">
            <v>RISHI SHRIVASTAVA</v>
          </cell>
          <cell r="Q1115" t="str">
            <v>IP</v>
          </cell>
          <cell r="S1115" t="str">
            <v>C&amp;P</v>
          </cell>
          <cell r="T1115" t="str">
            <v>CON-ALI</v>
          </cell>
          <cell r="U1115" t="str">
            <v>CEREALES</v>
          </cell>
          <cell r="V1115" t="str">
            <v>Casa por Casa</v>
          </cell>
          <cell r="W1115" t="str">
            <v>Papel</v>
          </cell>
          <cell r="X1115" t="str">
            <v>SANTIAGO CHILE</v>
          </cell>
          <cell r="Y1115">
            <v>4</v>
          </cell>
          <cell r="Z1115">
            <v>60</v>
          </cell>
          <cell r="AA1115">
            <v>60</v>
          </cell>
          <cell r="AB1115">
            <v>37</v>
          </cell>
          <cell r="AD1115">
            <v>800</v>
          </cell>
          <cell r="AE1115">
            <v>600</v>
          </cell>
          <cell r="AG1115">
            <v>1400</v>
          </cell>
          <cell r="AK1115">
            <v>1400</v>
          </cell>
          <cell r="AM1115">
            <v>39529</v>
          </cell>
          <cell r="AO1115">
            <v>39552</v>
          </cell>
          <cell r="AR1115">
            <v>36500</v>
          </cell>
        </row>
        <row r="1116">
          <cell r="A1116">
            <v>1112</v>
          </cell>
          <cell r="B1116">
            <v>1</v>
          </cell>
          <cell r="D1116" t="str">
            <v>D</v>
          </cell>
          <cell r="E1116">
            <v>11092</v>
          </cell>
          <cell r="F1116" t="str">
            <v>Prop</v>
          </cell>
          <cell r="G1116">
            <v>1</v>
          </cell>
          <cell r="H1116">
            <v>39267</v>
          </cell>
          <cell r="K1116" t="str">
            <v>TOBBY</v>
          </cell>
          <cell r="L1116" t="str">
            <v>0193</v>
          </cell>
          <cell r="M1116" t="str">
            <v>INNOVATIVE CONCEPTS</v>
          </cell>
          <cell r="N1116" t="str">
            <v>MARK DEREK</v>
          </cell>
          <cell r="O1116" t="str">
            <v>NA</v>
          </cell>
          <cell r="P1116" t="str">
            <v>NA</v>
          </cell>
          <cell r="Q1116" t="str">
            <v>LM</v>
          </cell>
          <cell r="R1116" t="str">
            <v>TBD</v>
          </cell>
          <cell r="S1116" t="str">
            <v>U&amp;A</v>
          </cell>
          <cell r="T1116" t="str">
            <v>CON-CUI</v>
          </cell>
          <cell r="U1116" t="str">
            <v>TBD</v>
          </cell>
          <cell r="V1116" t="str">
            <v>Casa por Casa</v>
          </cell>
          <cell r="W1116" t="str">
            <v>Papel</v>
          </cell>
          <cell r="X1116" t="str">
            <v>MX Y BR</v>
          </cell>
          <cell r="Y1116">
            <v>3</v>
          </cell>
          <cell r="Z1116">
            <v>70</v>
          </cell>
          <cell r="AB1116">
            <v>32.166666666666664</v>
          </cell>
        </row>
        <row r="1117">
          <cell r="A1117">
            <v>1113</v>
          </cell>
          <cell r="D1117" t="str">
            <v>A</v>
          </cell>
          <cell r="E1117">
            <v>11093</v>
          </cell>
          <cell r="F1117" t="str">
            <v>Proy</v>
          </cell>
          <cell r="G1117">
            <v>3</v>
          </cell>
          <cell r="H1117">
            <v>39267</v>
          </cell>
          <cell r="I1117">
            <v>39268</v>
          </cell>
          <cell r="J1117">
            <v>39269</v>
          </cell>
          <cell r="K1117" t="str">
            <v>HCE - 1ER TRIMESTRE 07</v>
          </cell>
          <cell r="L1117" t="str">
            <v>0012</v>
          </cell>
          <cell r="M1117" t="str">
            <v xml:space="preserve"> PROCTER &amp; GAMBLE</v>
          </cell>
          <cell r="N1117" t="str">
            <v>MARINA CERVANTES</v>
          </cell>
          <cell r="Q1117" t="str">
            <v>PG</v>
          </cell>
          <cell r="S1117" t="str">
            <v>AUDIPROM</v>
          </cell>
          <cell r="T1117" t="str">
            <v>CON-CUI</v>
          </cell>
          <cell r="U1117" t="str">
            <v>SHAMPOO</v>
          </cell>
          <cell r="W1117" t="str">
            <v>Papel</v>
          </cell>
          <cell r="X1117" t="str">
            <v>DF,MTY,GDL y FORANEAS</v>
          </cell>
          <cell r="AB1117"/>
          <cell r="AG1117">
            <v>650</v>
          </cell>
          <cell r="AH1117">
            <v>546</v>
          </cell>
          <cell r="AI1117">
            <v>104</v>
          </cell>
          <cell r="AM1117">
            <v>39355</v>
          </cell>
          <cell r="AO1117">
            <v>39357</v>
          </cell>
          <cell r="AQ1117">
            <v>69570</v>
          </cell>
        </row>
        <row r="1118">
          <cell r="A1118">
            <v>1114</v>
          </cell>
          <cell r="D1118" t="str">
            <v>A</v>
          </cell>
          <cell r="E1118">
            <v>11094</v>
          </cell>
          <cell r="F1118" t="str">
            <v>Proy</v>
          </cell>
          <cell r="G1118">
            <v>3</v>
          </cell>
          <cell r="H1118">
            <v>39267</v>
          </cell>
          <cell r="I1118">
            <v>39288</v>
          </cell>
          <cell r="J1118">
            <v>39289</v>
          </cell>
          <cell r="K1118" t="str">
            <v>YOGA II</v>
          </cell>
          <cell r="L1118" t="str">
            <v>0012</v>
          </cell>
          <cell r="M1118" t="str">
            <v xml:space="preserve"> PROCTER &amp; GAMBLE</v>
          </cell>
          <cell r="N1118" t="str">
            <v>MARINA CERVANTES</v>
          </cell>
          <cell r="Q1118" t="str">
            <v>PG</v>
          </cell>
          <cell r="S1118" t="str">
            <v>AUDIPROM</v>
          </cell>
          <cell r="T1118" t="str">
            <v>CON-CUI</v>
          </cell>
          <cell r="U1118" t="str">
            <v>SHAMPOO</v>
          </cell>
          <cell r="W1118" t="str">
            <v>Papel</v>
          </cell>
          <cell r="X1118" t="str">
            <v>DF,MTY,GDL y FORANEAS</v>
          </cell>
          <cell r="AB1118"/>
          <cell r="AG1118">
            <v>600</v>
          </cell>
          <cell r="AH1118">
            <v>300</v>
          </cell>
          <cell r="AI1118">
            <v>300</v>
          </cell>
          <cell r="AM1118">
            <v>39355</v>
          </cell>
          <cell r="AO1118">
            <v>39357</v>
          </cell>
          <cell r="AQ1118">
            <v>83580</v>
          </cell>
        </row>
        <row r="1119">
          <cell r="A1119">
            <v>1115</v>
          </cell>
          <cell r="E1119">
            <v>11095</v>
          </cell>
          <cell r="F1119" t="str">
            <v>Prop</v>
          </cell>
          <cell r="G1119">
            <v>1</v>
          </cell>
          <cell r="H1119">
            <v>39269</v>
          </cell>
          <cell r="K1119" t="str">
            <v>BUT RENO VS. SEDAL</v>
          </cell>
          <cell r="L1119" t="str">
            <v>0130</v>
          </cell>
          <cell r="M1119" t="str">
            <v>L'Oréal</v>
          </cell>
          <cell r="N1119" t="str">
            <v>MAITE MONEO</v>
          </cell>
          <cell r="O1119" t="str">
            <v>NA</v>
          </cell>
          <cell r="P1119" t="str">
            <v>NA</v>
          </cell>
          <cell r="Q1119" t="str">
            <v>MIP</v>
          </cell>
          <cell r="S1119" t="str">
            <v>PRODUCT</v>
          </cell>
          <cell r="T1119" t="str">
            <v>CON-CUI</v>
          </cell>
          <cell r="U1119" t="str">
            <v>SHAMPOO</v>
          </cell>
          <cell r="V1119" t="str">
            <v>Casa por Casa</v>
          </cell>
          <cell r="W1119" t="str">
            <v>Papel</v>
          </cell>
          <cell r="X1119" t="str">
            <v>DF</v>
          </cell>
          <cell r="AB1119"/>
          <cell r="AD1119">
            <v>400</v>
          </cell>
          <cell r="AE1119">
            <v>340</v>
          </cell>
          <cell r="AF1119">
            <v>292</v>
          </cell>
          <cell r="AG1119">
            <v>1032</v>
          </cell>
        </row>
        <row r="1120">
          <cell r="A1120">
            <v>1116</v>
          </cell>
          <cell r="D1120" t="str">
            <v>T</v>
          </cell>
          <cell r="E1120">
            <v>11096</v>
          </cell>
          <cell r="F1120" t="str">
            <v>Prop</v>
          </cell>
          <cell r="G1120">
            <v>7</v>
          </cell>
          <cell r="H1120">
            <v>39272</v>
          </cell>
          <cell r="J1120">
            <v>39309</v>
          </cell>
          <cell r="K1120" t="str">
            <v>M3POWER LOYALTY RATE RECALL</v>
          </cell>
          <cell r="L1120" t="str">
            <v>0012</v>
          </cell>
          <cell r="M1120" t="str">
            <v xml:space="preserve"> PROCTER &amp; GAMBLE</v>
          </cell>
          <cell r="N1120" t="str">
            <v>ALBERTO ZAMORA</v>
          </cell>
          <cell r="O1120" t="str">
            <v>TBD</v>
          </cell>
          <cell r="P1120" t="str">
            <v>TBD</v>
          </cell>
          <cell r="Q1120" t="str">
            <v>LE</v>
          </cell>
          <cell r="S1120" t="str">
            <v>PET</v>
          </cell>
          <cell r="T1120" t="str">
            <v>CON-CUI</v>
          </cell>
          <cell r="U1120" t="str">
            <v>RASTRILLOS</v>
          </cell>
          <cell r="V1120" t="str">
            <v>Telefonico</v>
          </cell>
          <cell r="W1120" t="str">
            <v>CATI / In2Form</v>
          </cell>
          <cell r="X1120" t="str">
            <v>DF</v>
          </cell>
          <cell r="Y1120">
            <v>3</v>
          </cell>
          <cell r="AB1120">
            <v>3</v>
          </cell>
          <cell r="AF1120">
            <v>200</v>
          </cell>
        </row>
        <row r="1121">
          <cell r="A1121">
            <v>1117</v>
          </cell>
          <cell r="D1121" t="str">
            <v>C</v>
          </cell>
          <cell r="E1121">
            <v>11097</v>
          </cell>
          <cell r="F1121" t="str">
            <v>Prop</v>
          </cell>
          <cell r="G1121">
            <v>7</v>
          </cell>
          <cell r="H1121">
            <v>39272</v>
          </cell>
          <cell r="J1121">
            <v>39668</v>
          </cell>
          <cell r="K1121" t="str">
            <v>PANEL RASTRILLOS</v>
          </cell>
          <cell r="L1121" t="str">
            <v>0012</v>
          </cell>
          <cell r="M1121" t="str">
            <v xml:space="preserve"> PROCTER &amp; GAMBLE</v>
          </cell>
          <cell r="N1121" t="str">
            <v>ALBERTO ZAMORA</v>
          </cell>
          <cell r="O1121" t="str">
            <v>TBD</v>
          </cell>
          <cell r="P1121" t="str">
            <v>TBD</v>
          </cell>
          <cell r="Q1121" t="str">
            <v>LE</v>
          </cell>
          <cell r="AB1121"/>
          <cell r="AZ1121" t="str">
            <v>EL CLIENTE DECIDIO CAMBIAR EL GIRO DEL PROYECTO</v>
          </cell>
        </row>
        <row r="1122">
          <cell r="A1122">
            <v>1118</v>
          </cell>
          <cell r="B1122">
            <v>1</v>
          </cell>
          <cell r="D1122" t="str">
            <v>C</v>
          </cell>
          <cell r="E1122">
            <v>11098</v>
          </cell>
          <cell r="F1122" t="str">
            <v>Proy</v>
          </cell>
          <cell r="G1122">
            <v>5</v>
          </cell>
          <cell r="H1122">
            <v>39282</v>
          </cell>
          <cell r="I1122">
            <v>39295</v>
          </cell>
          <cell r="J1122">
            <v>39309</v>
          </cell>
          <cell r="K1122" t="str">
            <v>EYES</v>
          </cell>
          <cell r="L1122" t="str">
            <v>0012</v>
          </cell>
          <cell r="M1122" t="str">
            <v xml:space="preserve"> PROCTER &amp; GAMBLE</v>
          </cell>
          <cell r="N1122" t="str">
            <v>MIGUEL MADURO</v>
          </cell>
          <cell r="O1122" t="str">
            <v>MX078652</v>
          </cell>
          <cell r="P1122" t="str">
            <v>Power Solutions Package Test</v>
          </cell>
          <cell r="Q1122" t="str">
            <v>LM</v>
          </cell>
          <cell r="S1122" t="str">
            <v>EMPAQUE/ETIQUETA</v>
          </cell>
          <cell r="T1122" t="str">
            <v>CON-HOG</v>
          </cell>
          <cell r="U1122" t="str">
            <v>PILAS</v>
          </cell>
          <cell r="V1122" t="str">
            <v>Pre -Reclutamiento</v>
          </cell>
          <cell r="W1122" t="str">
            <v>Papel</v>
          </cell>
          <cell r="X1122" t="str">
            <v>DF</v>
          </cell>
          <cell r="Y1122">
            <v>10</v>
          </cell>
          <cell r="Z1122">
            <v>80</v>
          </cell>
          <cell r="AA1122">
            <v>60</v>
          </cell>
          <cell r="AB1122">
            <v>51.333333333333336</v>
          </cell>
          <cell r="AD1122">
            <v>300</v>
          </cell>
          <cell r="AG1122">
            <v>300</v>
          </cell>
          <cell r="AH1122">
            <v>300</v>
          </cell>
          <cell r="AK1122">
            <v>300</v>
          </cell>
          <cell r="AM1122">
            <v>39323</v>
          </cell>
          <cell r="AN1122">
            <v>39323</v>
          </cell>
          <cell r="AQ1122">
            <v>329170</v>
          </cell>
        </row>
        <row r="1123">
          <cell r="A1123">
            <v>1119</v>
          </cell>
          <cell r="D1123" t="str">
            <v>D</v>
          </cell>
          <cell r="E1123">
            <v>11099</v>
          </cell>
          <cell r="F1123" t="str">
            <v>Prop</v>
          </cell>
          <cell r="G1123">
            <v>1</v>
          </cell>
          <cell r="H1123">
            <v>39272</v>
          </cell>
          <cell r="K1123" t="str">
            <v>U&amp;A CARE GIVERS</v>
          </cell>
          <cell r="L1123" t="str">
            <v>0191</v>
          </cell>
          <cell r="M1123" t="str">
            <v>GfK France</v>
          </cell>
          <cell r="N1123" t="str">
            <v>EMMANUELLE DESOUCHES</v>
          </cell>
          <cell r="O1123" t="str">
            <v>NA</v>
          </cell>
          <cell r="P1123" t="str">
            <v>NA</v>
          </cell>
          <cell r="Q1123" t="str">
            <v>EVAL</v>
          </cell>
          <cell r="S1123" t="str">
            <v>U&amp;A</v>
          </cell>
          <cell r="T1123" t="str">
            <v>CON-CUI</v>
          </cell>
          <cell r="U1123" t="str">
            <v>PRODS PARA INCONTINENCIA</v>
          </cell>
          <cell r="V1123" t="str">
            <v>Casa por Casa</v>
          </cell>
          <cell r="W1123" t="str">
            <v>Papel</v>
          </cell>
          <cell r="X1123" t="str">
            <v>MGM</v>
          </cell>
          <cell r="Y1123">
            <v>0</v>
          </cell>
          <cell r="Z1123">
            <v>150</v>
          </cell>
          <cell r="AB1123">
            <v>62.5</v>
          </cell>
          <cell r="AD1123">
            <v>500</v>
          </cell>
          <cell r="AG1123">
            <v>500</v>
          </cell>
          <cell r="AH1123">
            <v>500</v>
          </cell>
        </row>
        <row r="1124">
          <cell r="A1124">
            <v>1120</v>
          </cell>
          <cell r="D1124" t="str">
            <v>C</v>
          </cell>
          <cell r="E1124">
            <v>11100</v>
          </cell>
          <cell r="F1124" t="str">
            <v>Prop</v>
          </cell>
          <cell r="G1124">
            <v>1</v>
          </cell>
          <cell r="H1124">
            <v>39272</v>
          </cell>
          <cell r="K1124" t="str">
            <v>EFFECTIVENESS 383</v>
          </cell>
          <cell r="L1124" t="str">
            <v>0012</v>
          </cell>
          <cell r="M1124" t="str">
            <v xml:space="preserve"> PROCTER &amp; GAMBLE</v>
          </cell>
          <cell r="N1124" t="str">
            <v>ALBERTO ZAMORA</v>
          </cell>
          <cell r="O1124" t="str">
            <v>TBD</v>
          </cell>
          <cell r="P1124" t="str">
            <v>TBD</v>
          </cell>
          <cell r="Q1124" t="str">
            <v>LE</v>
          </cell>
          <cell r="S1124" t="str">
            <v>PET</v>
          </cell>
          <cell r="T1124" t="str">
            <v>CON-CUI</v>
          </cell>
          <cell r="U1124" t="str">
            <v>RASTRILLOS</v>
          </cell>
          <cell r="V1124" t="str">
            <v>Casa por Casa</v>
          </cell>
          <cell r="W1124" t="str">
            <v>Papel</v>
          </cell>
          <cell r="X1124" t="str">
            <v>DF</v>
          </cell>
          <cell r="AB1124"/>
          <cell r="AD1124">
            <v>600</v>
          </cell>
          <cell r="AE1124">
            <v>200</v>
          </cell>
          <cell r="AH1124">
            <v>800</v>
          </cell>
        </row>
        <row r="1125">
          <cell r="A1125">
            <v>1121</v>
          </cell>
          <cell r="D1125" t="str">
            <v>C</v>
          </cell>
          <cell r="E1125">
            <v>11101</v>
          </cell>
          <cell r="F1125" t="str">
            <v>Proy</v>
          </cell>
          <cell r="G1125">
            <v>3</v>
          </cell>
          <cell r="H1125">
            <v>39272</v>
          </cell>
          <cell r="I1125">
            <v>39289</v>
          </cell>
          <cell r="J1125">
            <v>39322</v>
          </cell>
          <cell r="K1125" t="str">
            <v>Frutas 60/40</v>
          </cell>
          <cell r="L1125" t="str">
            <v>0001</v>
          </cell>
          <cell r="M1125" t="str">
            <v>CPW MEXICO, S. DE R.L. DE C.V</v>
          </cell>
          <cell r="N1125" t="str">
            <v>ILANE COHEN</v>
          </cell>
          <cell r="P1125" t="str">
            <v>FITNESS FRUITS 60-40</v>
          </cell>
          <cell r="Q1125" t="str">
            <v>IP</v>
          </cell>
          <cell r="S1125" t="str">
            <v>PRODUCT</v>
          </cell>
          <cell r="T1125" t="str">
            <v>CON-ALI</v>
          </cell>
          <cell r="U1125" t="str">
            <v>CEREALES</v>
          </cell>
          <cell r="V1125" t="str">
            <v>Casa por Casa</v>
          </cell>
          <cell r="W1125" t="str">
            <v>Papel</v>
          </cell>
          <cell r="X1125" t="str">
            <v>DF, MTY Y GDL</v>
          </cell>
          <cell r="Y1125">
            <v>4</v>
          </cell>
          <cell r="Z1125">
            <v>75</v>
          </cell>
          <cell r="AA1125">
            <v>75</v>
          </cell>
          <cell r="AB1125">
            <v>45.25</v>
          </cell>
          <cell r="AD1125">
            <v>250</v>
          </cell>
          <cell r="AE1125">
            <v>230</v>
          </cell>
          <cell r="AF1125">
            <v>200</v>
          </cell>
          <cell r="AG1125">
            <v>680</v>
          </cell>
          <cell r="AH1125">
            <v>680</v>
          </cell>
          <cell r="AM1125">
            <v>39364</v>
          </cell>
          <cell r="AO1125">
            <v>39378</v>
          </cell>
          <cell r="AR1125">
            <v>22850</v>
          </cell>
        </row>
        <row r="1126">
          <cell r="A1126">
            <v>1122</v>
          </cell>
          <cell r="D1126" t="str">
            <v>A</v>
          </cell>
          <cell r="E1126">
            <v>11102</v>
          </cell>
          <cell r="F1126" t="str">
            <v>Proy</v>
          </cell>
          <cell r="G1126">
            <v>6</v>
          </cell>
          <cell r="H1126">
            <v>39272</v>
          </cell>
          <cell r="I1126">
            <v>39273</v>
          </cell>
          <cell r="J1126">
            <v>39274</v>
          </cell>
          <cell r="K1126" t="str">
            <v xml:space="preserve">SELL BASICO </v>
          </cell>
          <cell r="L1126" t="str">
            <v>0012</v>
          </cell>
          <cell r="M1126" t="str">
            <v xml:space="preserve"> PROCTER &amp; GAMBLE</v>
          </cell>
          <cell r="N1126" t="str">
            <v>MONIQUE AROCHI</v>
          </cell>
          <cell r="Q1126" t="str">
            <v>PG</v>
          </cell>
          <cell r="S1126" t="str">
            <v>AUDIPROM</v>
          </cell>
          <cell r="T1126" t="str">
            <v>CON-HOG</v>
          </cell>
          <cell r="U1126" t="str">
            <v>PAPEL DE BAÑO</v>
          </cell>
          <cell r="W1126" t="str">
            <v>Papel</v>
          </cell>
          <cell r="X1126" t="str">
            <v>DF, MTY Y GDL Y FORANEAS</v>
          </cell>
          <cell r="AB1126"/>
          <cell r="AG1126">
            <v>96</v>
          </cell>
          <cell r="AH1126">
            <v>72</v>
          </cell>
          <cell r="AI1126">
            <v>24</v>
          </cell>
          <cell r="AM1126">
            <v>39292</v>
          </cell>
          <cell r="AN1126">
            <v>39292</v>
          </cell>
          <cell r="AO1126">
            <v>39294</v>
          </cell>
          <cell r="AP1126">
            <v>39294</v>
          </cell>
          <cell r="AQ1126">
            <v>20286</v>
          </cell>
        </row>
        <row r="1127">
          <cell r="A1127">
            <v>1123</v>
          </cell>
          <cell r="D1127" t="str">
            <v>A</v>
          </cell>
          <cell r="E1127">
            <v>11103</v>
          </cell>
          <cell r="F1127" t="str">
            <v>Proy</v>
          </cell>
          <cell r="G1127">
            <v>3</v>
          </cell>
          <cell r="H1127">
            <v>39273</v>
          </cell>
          <cell r="I1127">
            <v>39288</v>
          </cell>
          <cell r="J1127">
            <v>39356</v>
          </cell>
          <cell r="K1127" t="str">
            <v>TANGO</v>
          </cell>
          <cell r="L1127" t="str">
            <v>0012</v>
          </cell>
          <cell r="M1127" t="str">
            <v xml:space="preserve"> PROCTER &amp; GAMBLE</v>
          </cell>
          <cell r="N1127" t="str">
            <v>ROSALINDA GOMEZ</v>
          </cell>
          <cell r="Q1127" t="str">
            <v>PG</v>
          </cell>
          <cell r="S1127" t="str">
            <v>AUDIPROM</v>
          </cell>
          <cell r="T1127" t="str">
            <v>MUL-MUL</v>
          </cell>
          <cell r="U1127" t="str">
            <v>VARIOS</v>
          </cell>
          <cell r="W1127" t="str">
            <v>Papel</v>
          </cell>
          <cell r="X1127" t="str">
            <v>DF,MTY y FOR</v>
          </cell>
          <cell r="AB1127"/>
          <cell r="AG1127">
            <v>1320</v>
          </cell>
          <cell r="AH1127">
            <v>660</v>
          </cell>
          <cell r="AI1127">
            <v>588</v>
          </cell>
          <cell r="AJ1127">
            <v>72</v>
          </cell>
          <cell r="AM1127">
            <v>39509</v>
          </cell>
          <cell r="AO1127">
            <v>39511</v>
          </cell>
          <cell r="AQ1127">
            <v>262634</v>
          </cell>
        </row>
        <row r="1128">
          <cell r="A1128">
            <v>1124</v>
          </cell>
          <cell r="D1128" t="str">
            <v>A</v>
          </cell>
          <cell r="E1128">
            <v>11104</v>
          </cell>
          <cell r="F1128" t="str">
            <v>Proy</v>
          </cell>
          <cell r="G1128">
            <v>6</v>
          </cell>
          <cell r="H1128">
            <v>39273</v>
          </cell>
          <cell r="I1128">
            <v>39276</v>
          </cell>
          <cell r="J1128">
            <v>39279</v>
          </cell>
          <cell r="K1128" t="str">
            <v xml:space="preserve">MUESTREO PLAYAS DF </v>
          </cell>
          <cell r="L1128" t="str">
            <v>0012</v>
          </cell>
          <cell r="M1128" t="str">
            <v xml:space="preserve"> PROCTER &amp; GAMBLE</v>
          </cell>
          <cell r="N1128" t="str">
            <v>ELIZABETH ALVAREZ</v>
          </cell>
          <cell r="Q1128" t="str">
            <v>PG</v>
          </cell>
          <cell r="S1128" t="str">
            <v>AUDIPROM</v>
          </cell>
          <cell r="T1128" t="str">
            <v>CON-CUI</v>
          </cell>
          <cell r="U1128" t="str">
            <v>SHAMPOO</v>
          </cell>
          <cell r="W1128" t="str">
            <v>Papel</v>
          </cell>
          <cell r="X1128" t="str">
            <v>DF</v>
          </cell>
          <cell r="AB1128"/>
          <cell r="AG1128">
            <v>24</v>
          </cell>
          <cell r="AH1128">
            <v>24</v>
          </cell>
          <cell r="AM1128">
            <v>39299</v>
          </cell>
          <cell r="AN1128">
            <v>39299</v>
          </cell>
          <cell r="AO1128">
            <v>39301</v>
          </cell>
          <cell r="AP1128">
            <v>39301</v>
          </cell>
          <cell r="AQ1128">
            <v>7608</v>
          </cell>
        </row>
        <row r="1129">
          <cell r="A1129">
            <v>1125</v>
          </cell>
          <cell r="D1129" t="str">
            <v>T</v>
          </cell>
          <cell r="E1129">
            <v>11105</v>
          </cell>
          <cell r="F1129" t="str">
            <v>Prop</v>
          </cell>
          <cell r="G1129">
            <v>1</v>
          </cell>
          <cell r="H1129">
            <v>39274</v>
          </cell>
          <cell r="K1129" t="str">
            <v>Concepto brassier casa por casa</v>
          </cell>
          <cell r="L1129" t="str">
            <v>0237</v>
          </cell>
          <cell r="M1129">
            <v>0</v>
          </cell>
          <cell r="N1129" t="str">
            <v>Verónica Piñeirua</v>
          </cell>
          <cell r="O1129" t="str">
            <v>NA</v>
          </cell>
          <cell r="P1129" t="str">
            <v>NA</v>
          </cell>
          <cell r="Q1129" t="str">
            <v>EV</v>
          </cell>
          <cell r="S1129" t="str">
            <v>CONCEPT</v>
          </cell>
          <cell r="T1129" t="str">
            <v>CON-OTR</v>
          </cell>
          <cell r="U1129" t="str">
            <v>BRASSIERS</v>
          </cell>
          <cell r="V1129" t="str">
            <v>CASA por Casa</v>
          </cell>
          <cell r="W1129" t="str">
            <v>Papel</v>
          </cell>
          <cell r="X1129" t="str">
            <v>DF</v>
          </cell>
          <cell r="AB1129"/>
          <cell r="AD1129">
            <v>400</v>
          </cell>
        </row>
        <row r="1130">
          <cell r="A1130">
            <v>1126</v>
          </cell>
          <cell r="D1130" t="str">
            <v>T</v>
          </cell>
          <cell r="E1130">
            <v>11106</v>
          </cell>
          <cell r="F1130" t="str">
            <v>Prop</v>
          </cell>
          <cell r="G1130">
            <v>1</v>
          </cell>
          <cell r="H1130">
            <v>39274</v>
          </cell>
          <cell r="K1130" t="str">
            <v>Concepto brassier Clt</v>
          </cell>
          <cell r="L1130" t="str">
            <v>0237</v>
          </cell>
          <cell r="M1130">
            <v>0</v>
          </cell>
          <cell r="N1130" t="str">
            <v>Vero P</v>
          </cell>
          <cell r="O1130" t="str">
            <v>NA</v>
          </cell>
          <cell r="P1130" t="str">
            <v>NA</v>
          </cell>
          <cell r="Q1130" t="str">
            <v>EV</v>
          </cell>
          <cell r="S1130" t="str">
            <v>CONCEPT</v>
          </cell>
          <cell r="T1130" t="str">
            <v>CON-OTR</v>
          </cell>
          <cell r="U1130" t="str">
            <v>BRASSIERS</v>
          </cell>
          <cell r="V1130" t="str">
            <v>Intercept</v>
          </cell>
          <cell r="W1130" t="str">
            <v>Papel</v>
          </cell>
          <cell r="X1130" t="str">
            <v>DF</v>
          </cell>
          <cell r="AB1130"/>
          <cell r="AD1130">
            <v>400</v>
          </cell>
        </row>
        <row r="1131">
          <cell r="A1131">
            <v>1127</v>
          </cell>
          <cell r="D1131" t="str">
            <v>T</v>
          </cell>
          <cell r="E1131">
            <v>11107</v>
          </cell>
          <cell r="F1131" t="str">
            <v>Prop</v>
          </cell>
          <cell r="G1131">
            <v>1</v>
          </cell>
          <cell r="H1131">
            <v>39274</v>
          </cell>
          <cell r="K1131" t="str">
            <v>Concepto chones</v>
          </cell>
          <cell r="L1131" t="str">
            <v>0237</v>
          </cell>
          <cell r="M1131">
            <v>0</v>
          </cell>
          <cell r="N1131" t="str">
            <v>Vero P</v>
          </cell>
          <cell r="O1131" t="str">
            <v>NA</v>
          </cell>
          <cell r="P1131" t="str">
            <v>NA</v>
          </cell>
          <cell r="Q1131" t="str">
            <v>EV</v>
          </cell>
          <cell r="S1131" t="str">
            <v>CONCEPT</v>
          </cell>
          <cell r="T1131" t="str">
            <v>CON-OTR</v>
          </cell>
          <cell r="U1131" t="str">
            <v>CHONES</v>
          </cell>
          <cell r="V1131" t="str">
            <v>Casa por Casa</v>
          </cell>
          <cell r="W1131" t="str">
            <v>Papel</v>
          </cell>
          <cell r="X1131" t="str">
            <v>DF</v>
          </cell>
          <cell r="AB1131"/>
          <cell r="AD1131">
            <v>400</v>
          </cell>
        </row>
        <row r="1132">
          <cell r="A1132">
            <v>1128</v>
          </cell>
          <cell r="D1132" t="str">
            <v>T</v>
          </cell>
          <cell r="E1132">
            <v>11108</v>
          </cell>
          <cell r="F1132" t="str">
            <v>Prop</v>
          </cell>
          <cell r="G1132">
            <v>1</v>
          </cell>
          <cell r="H1132">
            <v>39274</v>
          </cell>
          <cell r="K1132" t="str">
            <v>Concepto chones</v>
          </cell>
          <cell r="L1132" t="str">
            <v>0237</v>
          </cell>
          <cell r="M1132">
            <v>0</v>
          </cell>
          <cell r="N1132" t="str">
            <v>Vero P</v>
          </cell>
          <cell r="O1132" t="str">
            <v>NA</v>
          </cell>
          <cell r="P1132" t="str">
            <v>NA</v>
          </cell>
          <cell r="Q1132" t="str">
            <v>EV</v>
          </cell>
          <cell r="S1132" t="str">
            <v>CONCEPT</v>
          </cell>
          <cell r="T1132" t="str">
            <v>CON-OTR</v>
          </cell>
          <cell r="U1132" t="str">
            <v>CHONES</v>
          </cell>
          <cell r="V1132" t="str">
            <v>iNTERCEPT</v>
          </cell>
          <cell r="W1132" t="str">
            <v>Papel</v>
          </cell>
          <cell r="X1132" t="str">
            <v>DF</v>
          </cell>
          <cell r="AB1132"/>
          <cell r="AD1132">
            <v>400</v>
          </cell>
        </row>
        <row r="1133">
          <cell r="A1133">
            <v>1129</v>
          </cell>
          <cell r="D1133" t="str">
            <v>F</v>
          </cell>
          <cell r="E1133">
            <v>11109</v>
          </cell>
          <cell r="F1133" t="str">
            <v>Prop</v>
          </cell>
          <cell r="G1133">
            <v>7</v>
          </cell>
          <cell r="H1133">
            <v>39274</v>
          </cell>
          <cell r="K1133" t="str">
            <v>FGI'S ACE RUM</v>
          </cell>
          <cell r="L1133" t="str">
            <v>0012</v>
          </cell>
          <cell r="M1133" t="str">
            <v xml:space="preserve"> PROCTER &amp; GAMBLE</v>
          </cell>
          <cell r="N1133" t="str">
            <v>RUBEN LEO</v>
          </cell>
          <cell r="Q1133" t="str">
            <v>AA</v>
          </cell>
          <cell r="AB1133"/>
        </row>
        <row r="1134">
          <cell r="A1134">
            <v>1130</v>
          </cell>
          <cell r="D1134" t="str">
            <v>C</v>
          </cell>
          <cell r="E1134">
            <v>11110</v>
          </cell>
          <cell r="F1134" t="str">
            <v>Prop</v>
          </cell>
          <cell r="G1134">
            <v>7</v>
          </cell>
          <cell r="H1134">
            <v>39274</v>
          </cell>
          <cell r="K1134" t="str">
            <v>VW LARGE SIZES SAMS</v>
          </cell>
          <cell r="L1134" t="str">
            <v>0012</v>
          </cell>
          <cell r="M1134" t="str">
            <v xml:space="preserve"> PROCTER &amp; GAMBLE</v>
          </cell>
          <cell r="N1134" t="str">
            <v>YOLANDA DEL VALLE</v>
          </cell>
          <cell r="Q1134" t="str">
            <v>AA</v>
          </cell>
          <cell r="AB1134"/>
        </row>
        <row r="1135">
          <cell r="A1135">
            <v>1131</v>
          </cell>
          <cell r="D1135" t="str">
            <v>C</v>
          </cell>
          <cell r="E1135">
            <v>11111</v>
          </cell>
          <cell r="F1135" t="str">
            <v>Prop</v>
          </cell>
          <cell r="H1135">
            <v>39275</v>
          </cell>
          <cell r="K1135" t="str">
            <v>DAVID SAMPLING EFFECTIVENESS TEST</v>
          </cell>
          <cell r="L1135" t="str">
            <v>0012</v>
          </cell>
          <cell r="M1135" t="str">
            <v xml:space="preserve"> PROCTER &amp; GAMBLE</v>
          </cell>
          <cell r="N1135" t="str">
            <v>ALBERTO ZAMORA</v>
          </cell>
          <cell r="O1135" t="str">
            <v>TBD</v>
          </cell>
          <cell r="P1135" t="str">
            <v>TBD</v>
          </cell>
          <cell r="Q1135" t="str">
            <v>LE</v>
          </cell>
          <cell r="S1135" t="str">
            <v>PSE</v>
          </cell>
          <cell r="T1135" t="str">
            <v>CON-OTR</v>
          </cell>
          <cell r="U1135" t="str">
            <v>RASTRILLO</v>
          </cell>
          <cell r="V1135" t="str">
            <v>Intercept</v>
          </cell>
          <cell r="W1135" t="str">
            <v>Papel</v>
          </cell>
          <cell r="X1135" t="str">
            <v>DF</v>
          </cell>
          <cell r="AB1135"/>
        </row>
        <row r="1136">
          <cell r="A1136">
            <v>1132</v>
          </cell>
          <cell r="D1136" t="str">
            <v>C</v>
          </cell>
          <cell r="E1136">
            <v>11112</v>
          </cell>
          <cell r="F1136" t="str">
            <v>Prop</v>
          </cell>
          <cell r="H1136">
            <v>39275</v>
          </cell>
          <cell r="K1136" t="str">
            <v>CHAMPIONS CI CUALITATIVO</v>
          </cell>
          <cell r="L1136" t="str">
            <v>0012</v>
          </cell>
          <cell r="M1136" t="str">
            <v xml:space="preserve"> PROCTER &amp; GAMBLE</v>
          </cell>
          <cell r="N1136" t="str">
            <v>ALBERTO ZAMORA</v>
          </cell>
          <cell r="AB1136"/>
        </row>
        <row r="1137">
          <cell r="A1137">
            <v>1133</v>
          </cell>
          <cell r="D1137" t="str">
            <v>C</v>
          </cell>
          <cell r="E1137">
            <v>11113</v>
          </cell>
          <cell r="F1137" t="str">
            <v>Prop</v>
          </cell>
          <cell r="H1137">
            <v>39275</v>
          </cell>
          <cell r="K1137" t="str">
            <v>CHAMPIONS CI CUANTI</v>
          </cell>
          <cell r="L1137" t="str">
            <v>0012</v>
          </cell>
          <cell r="M1137" t="str">
            <v xml:space="preserve"> PROCTER &amp; GAMBLE</v>
          </cell>
          <cell r="N1137" t="str">
            <v>ALBERTO ZAMORA</v>
          </cell>
          <cell r="AB1137"/>
        </row>
        <row r="1138">
          <cell r="A1138">
            <v>1134</v>
          </cell>
          <cell r="D1138" t="str">
            <v>C</v>
          </cell>
          <cell r="E1138">
            <v>11114</v>
          </cell>
          <cell r="F1138" t="str">
            <v>Prop</v>
          </cell>
          <cell r="H1138">
            <v>39275</v>
          </cell>
          <cell r="K1138" t="str">
            <v>AD TRACKING MERCADO PRUEBA</v>
          </cell>
          <cell r="L1138" t="str">
            <v>0012</v>
          </cell>
          <cell r="M1138" t="str">
            <v xml:space="preserve"> PROCTER &amp; GAMBLE</v>
          </cell>
          <cell r="N1138" t="str">
            <v>ALBERTO ZAMORA</v>
          </cell>
          <cell r="AB1138"/>
        </row>
        <row r="1139">
          <cell r="A1139">
            <v>1135</v>
          </cell>
          <cell r="D1139" t="str">
            <v>F</v>
          </cell>
          <cell r="E1139">
            <v>11115</v>
          </cell>
          <cell r="F1139" t="str">
            <v>Proy</v>
          </cell>
          <cell r="G1139">
            <v>2</v>
          </cell>
          <cell r="H1139">
            <v>39272</v>
          </cell>
          <cell r="I1139">
            <v>39274</v>
          </cell>
          <cell r="J1139">
            <v>39276</v>
          </cell>
          <cell r="K1139" t="str">
            <v>INCO</v>
          </cell>
          <cell r="L1139" t="str">
            <v>0165</v>
          </cell>
          <cell r="M1139" t="str">
            <v>SCA</v>
          </cell>
          <cell r="N1139" t="str">
            <v>MARIO GUTIERREZ</v>
          </cell>
          <cell r="Q1139" t="str">
            <v>KA</v>
          </cell>
          <cell r="U1139" t="str">
            <v>PAÑALES</v>
          </cell>
          <cell r="W1139" t="str">
            <v>Focus groups</v>
          </cell>
          <cell r="X1139" t="str">
            <v>DF</v>
          </cell>
          <cell r="AB1139"/>
          <cell r="AD1139">
            <v>8</v>
          </cell>
        </row>
        <row r="1140">
          <cell r="A1140">
            <v>1136</v>
          </cell>
          <cell r="D1140" t="str">
            <v>F</v>
          </cell>
          <cell r="E1140">
            <v>11116</v>
          </cell>
          <cell r="F1140" t="str">
            <v>Prop</v>
          </cell>
          <cell r="H1140">
            <v>39269</v>
          </cell>
          <cell r="K1140" t="str">
            <v>ALMA 2</v>
          </cell>
          <cell r="L1140" t="str">
            <v>0176</v>
          </cell>
          <cell r="M1140" t="str">
            <v>UVM</v>
          </cell>
          <cell r="N1140" t="str">
            <v>Debora Morán</v>
          </cell>
          <cell r="Q1140" t="str">
            <v>LP</v>
          </cell>
          <cell r="W1140" t="str">
            <v>Focus groups</v>
          </cell>
          <cell r="X1140" t="str">
            <v>df/Villahermosa</v>
          </cell>
          <cell r="AB1140"/>
          <cell r="AD1140">
            <v>5</v>
          </cell>
        </row>
        <row r="1141">
          <cell r="A1141">
            <v>1137</v>
          </cell>
          <cell r="D1141" t="str">
            <v>D</v>
          </cell>
          <cell r="E1141">
            <v>11117</v>
          </cell>
          <cell r="F1141" t="str">
            <v>Prop</v>
          </cell>
          <cell r="G1141">
            <v>1</v>
          </cell>
          <cell r="H1141">
            <v>39275</v>
          </cell>
          <cell r="K1141" t="str">
            <v>CHESTER</v>
          </cell>
          <cell r="L1141" t="str">
            <v>0194</v>
          </cell>
          <cell r="M1141" t="str">
            <v>KANTAR OPERATIONS</v>
          </cell>
          <cell r="N1141" t="str">
            <v>SIMON LUNN</v>
          </cell>
          <cell r="O1141" t="str">
            <v>NA</v>
          </cell>
          <cell r="P1141" t="str">
            <v>NA</v>
          </cell>
          <cell r="Q1141" t="str">
            <v>EVAL</v>
          </cell>
          <cell r="S1141" t="str">
            <v>PRODUCT</v>
          </cell>
          <cell r="T1141" t="str">
            <v>CON-ALI</v>
          </cell>
          <cell r="U1141" t="str">
            <v>BOTANAS</v>
          </cell>
          <cell r="V1141" t="str">
            <v>Intercept</v>
          </cell>
          <cell r="W1141" t="str">
            <v>Papel</v>
          </cell>
          <cell r="X1141" t="str">
            <v>MGM / DF</v>
          </cell>
          <cell r="Y1141">
            <v>2</v>
          </cell>
          <cell r="Z1141">
            <v>45</v>
          </cell>
          <cell r="AA1141">
            <v>35</v>
          </cell>
          <cell r="AB1141">
            <v>25.416666666666668</v>
          </cell>
          <cell r="AD1141">
            <v>1260</v>
          </cell>
          <cell r="AH1141">
            <v>1260</v>
          </cell>
        </row>
        <row r="1142">
          <cell r="A1142">
            <v>1138</v>
          </cell>
          <cell r="D1142" t="str">
            <v>A</v>
          </cell>
          <cell r="E1142">
            <v>11118</v>
          </cell>
          <cell r="F1142" t="str">
            <v>Proy</v>
          </cell>
          <cell r="G1142">
            <v>3</v>
          </cell>
          <cell r="H1142">
            <v>39276</v>
          </cell>
          <cell r="I1142">
            <v>39307</v>
          </cell>
          <cell r="J1142">
            <v>39335</v>
          </cell>
          <cell r="K1142" t="str">
            <v>SOAC 2007-2008</v>
          </cell>
          <cell r="L1142" t="str">
            <v>0012</v>
          </cell>
          <cell r="M1142" t="str">
            <v xml:space="preserve"> PROCTER &amp; GAMBLE</v>
          </cell>
          <cell r="N1142" t="str">
            <v>VICTOR MANUEL RAMOS</v>
          </cell>
          <cell r="Q1142" t="str">
            <v>PG</v>
          </cell>
          <cell r="S1142" t="str">
            <v>AUDIPROM</v>
          </cell>
          <cell r="T1142" t="str">
            <v>MUL-MUL</v>
          </cell>
          <cell r="U1142" t="str">
            <v>VARIOS</v>
          </cell>
          <cell r="W1142" t="str">
            <v>Papel</v>
          </cell>
          <cell r="X1142" t="str">
            <v>DF,MTY,GDL y FORANEAS</v>
          </cell>
          <cell r="AB1142"/>
          <cell r="AG1142">
            <v>4900</v>
          </cell>
          <cell r="AH1142">
            <v>560</v>
          </cell>
          <cell r="AI1142">
            <v>4340</v>
          </cell>
          <cell r="AM1142">
            <v>39624</v>
          </cell>
          <cell r="AO1142">
            <v>39629</v>
          </cell>
          <cell r="AQ1142">
            <v>731918</v>
          </cell>
        </row>
        <row r="1143">
          <cell r="A1143">
            <v>1139</v>
          </cell>
          <cell r="D1143" t="str">
            <v>F</v>
          </cell>
          <cell r="E1143">
            <v>11119</v>
          </cell>
          <cell r="F1143" t="str">
            <v>Prop</v>
          </cell>
          <cell r="H1143">
            <v>39276</v>
          </cell>
          <cell r="J1143">
            <v>39296</v>
          </cell>
          <cell r="K1143" t="str">
            <v>EMERGENCIA</v>
          </cell>
          <cell r="L1143" t="str">
            <v>0195</v>
          </cell>
          <cell r="M1143" t="str">
            <v>ASOFARMA</v>
          </cell>
          <cell r="N1143" t="str">
            <v>ADRIAN LOPEZ ARO</v>
          </cell>
          <cell r="Q1143" t="str">
            <v>PG</v>
          </cell>
          <cell r="S1143" t="str">
            <v>EMPAQUE/ETIQUETA</v>
          </cell>
          <cell r="T1143" t="str">
            <v>CON-MED</v>
          </cell>
          <cell r="U1143" t="str">
            <v>ANTICONCEPCION</v>
          </cell>
          <cell r="V1143" t="str">
            <v>Pre -Reclutamiento</v>
          </cell>
          <cell r="W1143" t="str">
            <v>Focus groups</v>
          </cell>
          <cell r="X1143" t="str">
            <v>DF</v>
          </cell>
          <cell r="AB1143"/>
          <cell r="AG1143">
            <v>2</v>
          </cell>
          <cell r="AH1143">
            <v>2</v>
          </cell>
          <cell r="AM1143">
            <v>39296</v>
          </cell>
          <cell r="AO1143">
            <v>39307</v>
          </cell>
          <cell r="AQ1143">
            <v>50000</v>
          </cell>
        </row>
        <row r="1144">
          <cell r="A1144">
            <v>1140</v>
          </cell>
          <cell r="D1144" t="str">
            <v>F</v>
          </cell>
          <cell r="E1144">
            <v>11120</v>
          </cell>
          <cell r="F1144" t="str">
            <v>Prop</v>
          </cell>
          <cell r="G1144">
            <v>7</v>
          </cell>
          <cell r="H1144">
            <v>39279</v>
          </cell>
          <cell r="K1144" t="str">
            <v>CHAMPIONS FGIS</v>
          </cell>
          <cell r="L1144" t="str">
            <v>0012</v>
          </cell>
          <cell r="M1144" t="str">
            <v xml:space="preserve"> PROCTER &amp; GAMBLE</v>
          </cell>
          <cell r="N1144" t="str">
            <v>ALBERTO ZAMORA</v>
          </cell>
          <cell r="O1144" t="str">
            <v>TBD</v>
          </cell>
          <cell r="P1144" t="str">
            <v>TBD</v>
          </cell>
          <cell r="Q1144" t="str">
            <v>LE</v>
          </cell>
          <cell r="S1144" t="str">
            <v>CONCEPT</v>
          </cell>
          <cell r="T1144" t="str">
            <v>CON-CUI</v>
          </cell>
          <cell r="U1144" t="str">
            <v>RASTRILLOS</v>
          </cell>
          <cell r="V1144" t="str">
            <v>Pre -Reclutamiento</v>
          </cell>
          <cell r="W1144" t="str">
            <v>Focus groups</v>
          </cell>
          <cell r="X1144" t="str">
            <v>DF</v>
          </cell>
          <cell r="AB1144"/>
          <cell r="AQ1144">
            <v>88600</v>
          </cell>
          <cell r="AZ1144" t="str">
            <v>el cliente cancela porque no ve la utilidad de hacer investigación para este proyecto</v>
          </cell>
        </row>
        <row r="1145">
          <cell r="A1145">
            <v>1141</v>
          </cell>
          <cell r="D1145" t="str">
            <v>C</v>
          </cell>
          <cell r="E1145">
            <v>11121</v>
          </cell>
          <cell r="F1145" t="str">
            <v>Prop</v>
          </cell>
          <cell r="G1145">
            <v>7</v>
          </cell>
          <cell r="H1145">
            <v>39279</v>
          </cell>
          <cell r="K1145" t="str">
            <v>CHAMPIONS PCT</v>
          </cell>
          <cell r="L1145" t="str">
            <v>0012</v>
          </cell>
          <cell r="M1145" t="str">
            <v xml:space="preserve"> PROCTER &amp; GAMBLE</v>
          </cell>
          <cell r="N1145" t="str">
            <v>ALBERTO ZAMORA</v>
          </cell>
          <cell r="O1145" t="str">
            <v>TBD</v>
          </cell>
          <cell r="P1145" t="str">
            <v>TBD</v>
          </cell>
          <cell r="Q1145" t="str">
            <v>LE</v>
          </cell>
          <cell r="S1145" t="str">
            <v>CONCEPT</v>
          </cell>
          <cell r="T1145" t="str">
            <v>CON-CUI</v>
          </cell>
          <cell r="U1145" t="str">
            <v>RASTRILLOS</v>
          </cell>
          <cell r="V1145" t="str">
            <v>Intercept</v>
          </cell>
          <cell r="W1145" t="str">
            <v>Papel</v>
          </cell>
          <cell r="X1145" t="str">
            <v>DF</v>
          </cell>
          <cell r="AB1145"/>
          <cell r="AQ1145">
            <v>197500</v>
          </cell>
          <cell r="AZ1145" t="str">
            <v>el cliente cancela porque no ve la utilidad de hacer investigación para este proyecto</v>
          </cell>
        </row>
        <row r="1146">
          <cell r="A1146">
            <v>1142</v>
          </cell>
          <cell r="D1146" t="str">
            <v>C</v>
          </cell>
          <cell r="E1146">
            <v>11122</v>
          </cell>
          <cell r="F1146" t="str">
            <v>Proy</v>
          </cell>
          <cell r="G1146">
            <v>3</v>
          </cell>
          <cell r="H1146">
            <v>39279</v>
          </cell>
          <cell r="I1146">
            <v>39287</v>
          </cell>
          <cell r="J1146">
            <v>39307</v>
          </cell>
          <cell r="K1146" t="str">
            <v>Pantene SOS SET</v>
          </cell>
          <cell r="L1146" t="str">
            <v>0012</v>
          </cell>
          <cell r="M1146" t="str">
            <v xml:space="preserve"> PROCTER &amp; GAMBLE</v>
          </cell>
          <cell r="N1146" t="str">
            <v>ERANDY MACÍAS RIVEROLL</v>
          </cell>
          <cell r="O1146" t="str">
            <v>MX078782</v>
          </cell>
          <cell r="P1146" t="str">
            <v>Pantene Sell or Sample SET</v>
          </cell>
          <cell r="Q1146" t="str">
            <v>LE</v>
          </cell>
          <cell r="R1146" t="str">
            <v>MB</v>
          </cell>
          <cell r="S1146" t="str">
            <v>PSE</v>
          </cell>
          <cell r="T1146" t="str">
            <v>CON-CUI</v>
          </cell>
          <cell r="U1146" t="str">
            <v>SHAMPOO</v>
          </cell>
          <cell r="V1146" t="str">
            <v>Intercept</v>
          </cell>
          <cell r="W1146" t="str">
            <v>Papel</v>
          </cell>
          <cell r="X1146" t="str">
            <v>DF</v>
          </cell>
          <cell r="AB1146"/>
          <cell r="AD1146">
            <v>1120</v>
          </cell>
          <cell r="AE1146">
            <v>400</v>
          </cell>
          <cell r="AG1146">
            <v>1520</v>
          </cell>
          <cell r="AH1146">
            <v>1520</v>
          </cell>
          <cell r="AM1146">
            <v>39396</v>
          </cell>
          <cell r="AO1146">
            <v>39416</v>
          </cell>
          <cell r="AQ1146">
            <v>320800</v>
          </cell>
        </row>
        <row r="1147">
          <cell r="A1147">
            <v>1143</v>
          </cell>
          <cell r="D1147" t="str">
            <v>C</v>
          </cell>
          <cell r="E1147">
            <v>11123</v>
          </cell>
          <cell r="F1147" t="str">
            <v>Proy</v>
          </cell>
          <cell r="G1147">
            <v>4</v>
          </cell>
          <cell r="H1147">
            <v>39279</v>
          </cell>
          <cell r="I1147">
            <v>39281</v>
          </cell>
          <cell r="J1147">
            <v>39291</v>
          </cell>
          <cell r="K1147" t="str">
            <v>Pert SEPOMEX MTY SET</v>
          </cell>
          <cell r="L1147" t="str">
            <v>0012</v>
          </cell>
          <cell r="M1147" t="str">
            <v xml:space="preserve"> PROCTER &amp; GAMBLE</v>
          </cell>
          <cell r="N1147" t="str">
            <v>ERANDY MACÍAS RIVEROLL</v>
          </cell>
          <cell r="O1147" t="str">
            <v xml:space="preserve">MX078783 </v>
          </cell>
          <cell r="P1147" t="str">
            <v>Pert SEPOMEX SET</v>
          </cell>
          <cell r="Q1147" t="str">
            <v>LE</v>
          </cell>
          <cell r="R1147" t="str">
            <v>AG</v>
          </cell>
          <cell r="S1147" t="str">
            <v>PSE</v>
          </cell>
          <cell r="U1147" t="str">
            <v>SHAMPOO</v>
          </cell>
          <cell r="W1147" t="str">
            <v>Papel</v>
          </cell>
          <cell r="X1147" t="str">
            <v>MTY</v>
          </cell>
          <cell r="AB1147"/>
          <cell r="AD1147">
            <v>1200</v>
          </cell>
          <cell r="AE1147">
            <v>400</v>
          </cell>
          <cell r="AG1147">
            <v>1600</v>
          </cell>
          <cell r="AH1147">
            <v>1600</v>
          </cell>
          <cell r="AM1147">
            <v>39370</v>
          </cell>
          <cell r="AO1147">
            <v>39391</v>
          </cell>
          <cell r="AQ1147">
            <v>312000</v>
          </cell>
        </row>
        <row r="1148">
          <cell r="A1148">
            <v>1144</v>
          </cell>
          <cell r="B1148">
            <v>1</v>
          </cell>
          <cell r="D1148" t="str">
            <v>F</v>
          </cell>
          <cell r="E1148">
            <v>11124</v>
          </cell>
          <cell r="F1148" t="str">
            <v>Prop</v>
          </cell>
          <cell r="G1148">
            <v>1</v>
          </cell>
          <cell r="H1148">
            <v>39280</v>
          </cell>
          <cell r="K1148" t="str">
            <v>Primavera Focus Groupas</v>
          </cell>
          <cell r="L1148" t="str">
            <v>0012</v>
          </cell>
          <cell r="M1148" t="str">
            <v xml:space="preserve"> PROCTER &amp; GAMBLE</v>
          </cell>
          <cell r="N1148" t="str">
            <v>ENNY BARRERA</v>
          </cell>
          <cell r="O1148" t="str">
            <v>07TPF013MX</v>
          </cell>
          <cell r="Q1148" t="str">
            <v>LM</v>
          </cell>
          <cell r="R1148" t="str">
            <v>NA</v>
          </cell>
          <cell r="S1148" t="str">
            <v>U&amp;A</v>
          </cell>
          <cell r="T1148" t="str">
            <v>CON-FEM</v>
          </cell>
          <cell r="U1148" t="str">
            <v>LINERS</v>
          </cell>
          <cell r="V1148" t="str">
            <v>Pre -Reclutamiento</v>
          </cell>
          <cell r="W1148" t="str">
            <v>Focus groups</v>
          </cell>
          <cell r="X1148" t="str">
            <v>DF</v>
          </cell>
          <cell r="AB1148"/>
          <cell r="AD1148">
            <v>8</v>
          </cell>
          <cell r="AG1148">
            <v>8</v>
          </cell>
          <cell r="AH1148">
            <v>8</v>
          </cell>
        </row>
        <row r="1149">
          <cell r="A1149">
            <v>1145</v>
          </cell>
          <cell r="D1149" t="str">
            <v>A</v>
          </cell>
          <cell r="E1149">
            <v>11125</v>
          </cell>
          <cell r="F1149" t="str">
            <v>Proy</v>
          </cell>
          <cell r="G1149">
            <v>6</v>
          </cell>
          <cell r="H1149">
            <v>39281</v>
          </cell>
          <cell r="I1149">
            <v>39288</v>
          </cell>
          <cell r="J1149">
            <v>39294</v>
          </cell>
          <cell r="K1149" t="str">
            <v>DEMOS PAMPERS</v>
          </cell>
          <cell r="L1149" t="str">
            <v>0012</v>
          </cell>
          <cell r="M1149" t="str">
            <v xml:space="preserve"> PROCTER &amp; GAMBLE</v>
          </cell>
          <cell r="N1149" t="str">
            <v>MONIQUE AROCHI</v>
          </cell>
          <cell r="Q1149" t="str">
            <v>PG</v>
          </cell>
          <cell r="S1149" t="str">
            <v>AUDIPROM</v>
          </cell>
          <cell r="T1149" t="str">
            <v>CON-BAB</v>
          </cell>
          <cell r="U1149" t="str">
            <v>PAÑALES</v>
          </cell>
          <cell r="W1149" t="str">
            <v>Papel</v>
          </cell>
          <cell r="X1149" t="str">
            <v>DF,MTY,GDL y FORANEAS</v>
          </cell>
          <cell r="AB1149"/>
          <cell r="AG1149">
            <v>240</v>
          </cell>
          <cell r="AH1149">
            <v>216</v>
          </cell>
          <cell r="AI1149">
            <v>24</v>
          </cell>
          <cell r="AM1149">
            <v>39299</v>
          </cell>
          <cell r="AN1149">
            <v>39299</v>
          </cell>
          <cell r="AO1149">
            <v>39301</v>
          </cell>
          <cell r="AP1149">
            <v>39301</v>
          </cell>
          <cell r="AQ1149">
            <v>40842</v>
          </cell>
        </row>
        <row r="1150">
          <cell r="A1150">
            <v>1146</v>
          </cell>
          <cell r="D1150" t="str">
            <v>F</v>
          </cell>
          <cell r="E1150">
            <v>11126</v>
          </cell>
          <cell r="F1150" t="str">
            <v>Prop</v>
          </cell>
          <cell r="G1150">
            <v>7</v>
          </cell>
          <cell r="H1150">
            <v>39281</v>
          </cell>
          <cell r="K1150" t="str">
            <v>CUALI LUJO</v>
          </cell>
          <cell r="L1150" t="str">
            <v>0187</v>
          </cell>
          <cell r="M1150" t="str">
            <v>MEDIACOM</v>
          </cell>
          <cell r="N1150" t="str">
            <v>EUGENIA POZAS</v>
          </cell>
          <cell r="O1150" t="str">
            <v>NA</v>
          </cell>
          <cell r="P1150" t="str">
            <v>NA</v>
          </cell>
          <cell r="Q1150" t="str">
            <v>EVAL</v>
          </cell>
          <cell r="R1150" t="str">
            <v>NA</v>
          </cell>
          <cell r="S1150" t="str">
            <v>NEEDSCOPE</v>
          </cell>
          <cell r="T1150" t="str">
            <v>AUT-FAB</v>
          </cell>
          <cell r="U1150" t="str">
            <v>AUTOMOVILES LUJO</v>
          </cell>
          <cell r="V1150" t="str">
            <v>Pre -Reclutamiento</v>
          </cell>
          <cell r="W1150" t="str">
            <v>Focus groups</v>
          </cell>
          <cell r="X1150" t="str">
            <v>DF</v>
          </cell>
          <cell r="AB1150"/>
          <cell r="AD1150">
            <v>2</v>
          </cell>
          <cell r="AG1150">
            <v>2</v>
          </cell>
          <cell r="AH1150">
            <v>2</v>
          </cell>
          <cell r="AQ1150">
            <v>80000</v>
          </cell>
        </row>
        <row r="1151">
          <cell r="A1151">
            <v>1147</v>
          </cell>
          <cell r="D1151" t="str">
            <v>D</v>
          </cell>
          <cell r="E1151">
            <v>11127</v>
          </cell>
          <cell r="F1151" t="str">
            <v>Prop</v>
          </cell>
          <cell r="G1151">
            <v>1</v>
          </cell>
          <cell r="H1151">
            <v>39281</v>
          </cell>
          <cell r="K1151" t="str">
            <v>PANEL FUMA</v>
          </cell>
          <cell r="L1151" t="str">
            <v>0079</v>
          </cell>
          <cell r="M1151" t="str">
            <v>PHILIP MORRIS</v>
          </cell>
          <cell r="N1151" t="str">
            <v>MARIZUL GONZÁLEZ</v>
          </cell>
          <cell r="O1151" t="str">
            <v>NA</v>
          </cell>
          <cell r="P1151" t="str">
            <v>NA</v>
          </cell>
          <cell r="Q1151" t="str">
            <v>MIP</v>
          </cell>
          <cell r="R1151" t="str">
            <v>NA</v>
          </cell>
          <cell r="S1151" t="str">
            <v>PANEL</v>
          </cell>
          <cell r="T1151" t="str">
            <v>CON-TAB</v>
          </cell>
          <cell r="U1151" t="str">
            <v>CIGARROS</v>
          </cell>
          <cell r="V1151" t="str">
            <v>Casa por Casa</v>
          </cell>
          <cell r="W1151" t="str">
            <v>Papel</v>
          </cell>
          <cell r="X1151" t="str">
            <v>DF</v>
          </cell>
          <cell r="Z1151">
            <v>10</v>
          </cell>
          <cell r="AB1151">
            <v>4.166666666666667</v>
          </cell>
          <cell r="AD1151">
            <v>600</v>
          </cell>
          <cell r="AE1151">
            <v>400</v>
          </cell>
          <cell r="AF1151">
            <v>600</v>
          </cell>
          <cell r="AG1151">
            <v>1600</v>
          </cell>
          <cell r="AH1151">
            <v>1600</v>
          </cell>
        </row>
        <row r="1152">
          <cell r="A1152">
            <v>1148</v>
          </cell>
          <cell r="D1152" t="str">
            <v>F</v>
          </cell>
          <cell r="E1152">
            <v>11128</v>
          </cell>
          <cell r="F1152" t="str">
            <v>Proy</v>
          </cell>
          <cell r="G1152">
            <v>2</v>
          </cell>
          <cell r="H1152">
            <v>39265</v>
          </cell>
          <cell r="I1152">
            <v>39286</v>
          </cell>
          <cell r="J1152">
            <v>39307</v>
          </cell>
          <cell r="K1152" t="str">
            <v>SEGMENTAPAPEL CUALI</v>
          </cell>
          <cell r="L1152" t="str">
            <v>0165</v>
          </cell>
          <cell r="M1152" t="str">
            <v>SCA</v>
          </cell>
          <cell r="N1152" t="str">
            <v>VICTORIA PEREZ PLIEGO</v>
          </cell>
          <cell r="O1152" t="str">
            <v>NA</v>
          </cell>
          <cell r="P1152" t="str">
            <v>NA</v>
          </cell>
          <cell r="Q1152" t="str">
            <v>KA</v>
          </cell>
          <cell r="R1152" t="str">
            <v>NA</v>
          </cell>
          <cell r="S1152" t="str">
            <v>SEGMENTA</v>
          </cell>
          <cell r="T1152" t="str">
            <v>CON-CUI</v>
          </cell>
          <cell r="U1152" t="str">
            <v>PAPEL DE BAÑO</v>
          </cell>
          <cell r="V1152" t="str">
            <v>Pre -Reclutamiento</v>
          </cell>
          <cell r="W1152" t="str">
            <v>Focus groups</v>
          </cell>
          <cell r="X1152" t="str">
            <v>DF</v>
          </cell>
          <cell r="AB1152"/>
          <cell r="AD1152">
            <v>6</v>
          </cell>
          <cell r="AH1152">
            <v>6</v>
          </cell>
          <cell r="AQ1152">
            <v>163400</v>
          </cell>
        </row>
        <row r="1153">
          <cell r="A1153">
            <v>1149</v>
          </cell>
          <cell r="D1153" t="str">
            <v>D</v>
          </cell>
          <cell r="E1153">
            <v>11129</v>
          </cell>
          <cell r="F1153" t="str">
            <v>Prop</v>
          </cell>
          <cell r="G1153">
            <v>7</v>
          </cell>
          <cell r="H1153">
            <v>39286</v>
          </cell>
          <cell r="K1153" t="str">
            <v>PACKTEST HELADOS</v>
          </cell>
          <cell r="L1153" t="str">
            <v>0196</v>
          </cell>
          <cell r="M1153" t="str">
            <v>A&amp;S BRASIL</v>
          </cell>
          <cell r="N1153" t="str">
            <v>MARCIA TINANI</v>
          </cell>
          <cell r="O1153" t="str">
            <v>NA</v>
          </cell>
          <cell r="P1153" t="str">
            <v>NA</v>
          </cell>
          <cell r="Q1153" t="str">
            <v>EVAL</v>
          </cell>
          <cell r="R1153" t="str">
            <v>TBD</v>
          </cell>
          <cell r="S1153" t="str">
            <v>EMPAQUE/ETIQUETA</v>
          </cell>
          <cell r="T1153" t="str">
            <v>CON-ALI</v>
          </cell>
          <cell r="U1153" t="str">
            <v>HELADOS</v>
          </cell>
          <cell r="V1153" t="str">
            <v>Intercept</v>
          </cell>
          <cell r="W1153" t="str">
            <v>CAPI / PDA</v>
          </cell>
          <cell r="X1153" t="str">
            <v>DF / MTY</v>
          </cell>
          <cell r="Y1153">
            <v>8</v>
          </cell>
          <cell r="Z1153">
            <v>35</v>
          </cell>
          <cell r="AA1153">
            <v>35</v>
          </cell>
          <cell r="AB1153">
            <v>27.25</v>
          </cell>
          <cell r="AD1153">
            <v>400</v>
          </cell>
          <cell r="AH1153">
            <v>400</v>
          </cell>
          <cell r="AQ1153">
            <v>170885</v>
          </cell>
        </row>
        <row r="1154">
          <cell r="A1154">
            <v>1150</v>
          </cell>
          <cell r="D1154" t="str">
            <v>C</v>
          </cell>
          <cell r="E1154">
            <v>11130</v>
          </cell>
          <cell r="F1154" t="str">
            <v>Prop</v>
          </cell>
          <cell r="G1154">
            <v>1</v>
          </cell>
          <cell r="H1154">
            <v>39286</v>
          </cell>
          <cell r="K1154" t="str">
            <v>MYSTERY AGUAS</v>
          </cell>
          <cell r="L1154" t="str">
            <v>0168</v>
          </cell>
          <cell r="M1154" t="str">
            <v>BONAFONT</v>
          </cell>
          <cell r="N1154" t="str">
            <v>MARI CARMEN MEILLON</v>
          </cell>
          <cell r="O1154" t="str">
            <v>NA</v>
          </cell>
          <cell r="P1154" t="str">
            <v>NA</v>
          </cell>
          <cell r="Q1154" t="str">
            <v>KA</v>
          </cell>
          <cell r="R1154" t="str">
            <v>TBD</v>
          </cell>
          <cell r="S1154" t="str">
            <v>MYSTERY SHOPPER</v>
          </cell>
          <cell r="T1154" t="str">
            <v>CON-BEB</v>
          </cell>
          <cell r="U1154" t="str">
            <v>AGUAS</v>
          </cell>
          <cell r="V1154" t="str">
            <v>Listado - Base de Datos</v>
          </cell>
          <cell r="W1154" t="str">
            <v>Cliente misteriorso</v>
          </cell>
          <cell r="X1154" t="str">
            <v>MGM, PUE, CDJ, VILLAHER</v>
          </cell>
          <cell r="Z1154">
            <v>15</v>
          </cell>
          <cell r="AB1154">
            <v>6.25</v>
          </cell>
          <cell r="AD1154">
            <v>2100</v>
          </cell>
          <cell r="AH1154">
            <v>1500</v>
          </cell>
          <cell r="AI1154">
            <v>200</v>
          </cell>
          <cell r="AJ1154">
            <v>400</v>
          </cell>
        </row>
        <row r="1155">
          <cell r="A1155">
            <v>1151</v>
          </cell>
          <cell r="D1155" t="str">
            <v>C</v>
          </cell>
          <cell r="E1155">
            <v>11131</v>
          </cell>
          <cell r="F1155" t="str">
            <v>Proy</v>
          </cell>
          <cell r="G1155">
            <v>6</v>
          </cell>
          <cell r="H1155">
            <v>39287</v>
          </cell>
          <cell r="I1155">
            <v>39289</v>
          </cell>
          <cell r="J1155">
            <v>39296</v>
          </cell>
          <cell r="K1155" t="str">
            <v>MSL PANTENE WATERFALL II</v>
          </cell>
          <cell r="L1155" t="str">
            <v>0012</v>
          </cell>
          <cell r="M1155" t="str">
            <v xml:space="preserve"> PROCTER &amp; GAMBLE</v>
          </cell>
          <cell r="N1155" t="str">
            <v>RUBEN LEO</v>
          </cell>
          <cell r="O1155" t="str">
            <v>MX079230</v>
          </cell>
          <cell r="P1155" t="str">
            <v>Pantene Waterfall IMS W2</v>
          </cell>
          <cell r="Q1155" t="str">
            <v>AA</v>
          </cell>
          <cell r="S1155" t="str">
            <v>MST</v>
          </cell>
          <cell r="T1155" t="str">
            <v>CON-CUI</v>
          </cell>
          <cell r="U1155" t="str">
            <v>SHAMPOO</v>
          </cell>
          <cell r="V1155" t="str">
            <v>Intercept</v>
          </cell>
          <cell r="W1155" t="str">
            <v>CAWI / Web</v>
          </cell>
          <cell r="X1155" t="str">
            <v>DF</v>
          </cell>
          <cell r="Y1155">
            <v>13</v>
          </cell>
          <cell r="Z1155">
            <v>50</v>
          </cell>
          <cell r="AA1155">
            <v>45</v>
          </cell>
          <cell r="AB1155">
            <v>39.833333333333336</v>
          </cell>
          <cell r="AC1155">
            <v>5</v>
          </cell>
          <cell r="AG1155">
            <v>300</v>
          </cell>
          <cell r="AM1155">
            <v>39305</v>
          </cell>
          <cell r="AN1155">
            <v>39305</v>
          </cell>
          <cell r="AO1155">
            <v>39318</v>
          </cell>
          <cell r="AP1155">
            <v>39309</v>
          </cell>
          <cell r="AQ1155">
            <v>140046</v>
          </cell>
        </row>
        <row r="1156">
          <cell r="A1156">
            <v>1152</v>
          </cell>
          <cell r="D1156" t="str">
            <v>C</v>
          </cell>
          <cell r="E1156">
            <v>11132</v>
          </cell>
          <cell r="F1156" t="str">
            <v>Proy</v>
          </cell>
          <cell r="G1156">
            <v>6</v>
          </cell>
          <cell r="H1156">
            <v>39288</v>
          </cell>
          <cell r="I1156">
            <v>39295</v>
          </cell>
          <cell r="J1156">
            <v>39300</v>
          </cell>
          <cell r="K1156" t="str">
            <v>MLS SAMPLEO SWAN</v>
          </cell>
          <cell r="L1156" t="str">
            <v>0012</v>
          </cell>
          <cell r="M1156" t="str">
            <v xml:space="preserve"> PROCTER &amp; GAMBLE</v>
          </cell>
          <cell r="N1156" t="str">
            <v>RUBEN LEO</v>
          </cell>
          <cell r="O1156" t="str">
            <v>MX079192</v>
          </cell>
          <cell r="P1156" t="str">
            <v>H&amp;S Swan Sampling Message Screener</v>
          </cell>
          <cell r="Q1156" t="str">
            <v>AA</v>
          </cell>
          <cell r="S1156" t="str">
            <v>MST</v>
          </cell>
          <cell r="T1156" t="str">
            <v>CON-CUI</v>
          </cell>
          <cell r="U1156" t="str">
            <v>SHAMPOO</v>
          </cell>
          <cell r="V1156" t="str">
            <v>Intercept</v>
          </cell>
          <cell r="W1156" t="str">
            <v>CAWI / Web</v>
          </cell>
          <cell r="X1156" t="str">
            <v>DF</v>
          </cell>
          <cell r="AB1156"/>
          <cell r="AD1156">
            <v>300</v>
          </cell>
          <cell r="AG1156">
            <v>300</v>
          </cell>
          <cell r="AH1156">
            <v>300</v>
          </cell>
          <cell r="AM1156">
            <v>39309</v>
          </cell>
          <cell r="AN1156">
            <v>39308</v>
          </cell>
          <cell r="AO1156">
            <v>39322</v>
          </cell>
          <cell r="AP1156">
            <v>39313</v>
          </cell>
          <cell r="AQ1156">
            <v>136186</v>
          </cell>
        </row>
        <row r="1157">
          <cell r="A1157">
            <v>1153</v>
          </cell>
          <cell r="D1157" t="str">
            <v>C</v>
          </cell>
          <cell r="E1157">
            <v>11133</v>
          </cell>
          <cell r="F1157" t="str">
            <v>Prop</v>
          </cell>
          <cell r="G1157">
            <v>1</v>
          </cell>
          <cell r="H1157">
            <v>39288</v>
          </cell>
          <cell r="K1157" t="str">
            <v>SKUS OIL</v>
          </cell>
          <cell r="L1157" t="str">
            <v>0008</v>
          </cell>
          <cell r="M1157" t="str">
            <v>CASTROL DE MEXICO, S.A. DE C.</v>
          </cell>
          <cell r="N1157" t="str">
            <v>GABRIELA VÁZQUEZ</v>
          </cell>
          <cell r="O1157" t="str">
            <v>NA</v>
          </cell>
          <cell r="P1157" t="str">
            <v>NA</v>
          </cell>
          <cell r="Q1157" t="str">
            <v>KA</v>
          </cell>
          <cell r="S1157" t="str">
            <v>CONCEPT</v>
          </cell>
          <cell r="T1157" t="str">
            <v>AUT-REF</v>
          </cell>
          <cell r="U1157" t="str">
            <v>LUBRICANTES</v>
          </cell>
          <cell r="V1157" t="str">
            <v>Casa por Casa</v>
          </cell>
          <cell r="W1157" t="str">
            <v>Papel</v>
          </cell>
          <cell r="X1157" t="str">
            <v>DF, GDL, MTY, TIJ, VER</v>
          </cell>
          <cell r="AB1157"/>
        </row>
        <row r="1158">
          <cell r="A1158">
            <v>1154</v>
          </cell>
          <cell r="D1158" t="str">
            <v>I</v>
          </cell>
          <cell r="E1158">
            <v>11134</v>
          </cell>
          <cell r="F1158" t="str">
            <v>Proy</v>
          </cell>
          <cell r="G1158">
            <v>1</v>
          </cell>
          <cell r="H1158">
            <v>39286</v>
          </cell>
          <cell r="I1158">
            <v>39287</v>
          </cell>
          <cell r="J1158">
            <v>39296</v>
          </cell>
          <cell r="K1158" t="str">
            <v>Toluca</v>
          </cell>
          <cell r="L1158" t="str">
            <v>0012</v>
          </cell>
          <cell r="M1158" t="str">
            <v xml:space="preserve"> PROCTER &amp; GAMBLE</v>
          </cell>
          <cell r="N1158" t="str">
            <v>SILVIA SELVAS MORENO</v>
          </cell>
          <cell r="O1158" t="str">
            <v>MX079190</v>
          </cell>
          <cell r="P1158" t="str">
            <v>Corvi's Despensa en el Hogar understanding</v>
          </cell>
          <cell r="Q1158" t="str">
            <v>LP</v>
          </cell>
          <cell r="R1158" t="str">
            <v>LP</v>
          </cell>
          <cell r="U1158" t="str">
            <v>NA</v>
          </cell>
          <cell r="V1158" t="str">
            <v>Pre -Reclutamiento</v>
          </cell>
          <cell r="W1158" t="str">
            <v>In home visits/ Etnográficos</v>
          </cell>
          <cell r="X1158" t="str">
            <v>toluca</v>
          </cell>
          <cell r="Y1158" t="str">
            <v>NA</v>
          </cell>
          <cell r="Z1158" t="str">
            <v>NA</v>
          </cell>
          <cell r="AA1158" t="str">
            <v>NA</v>
          </cell>
          <cell r="AB1158" t="e">
            <v>#VALUE!</v>
          </cell>
          <cell r="AD1158">
            <v>6</v>
          </cell>
          <cell r="AG1158">
            <v>6</v>
          </cell>
          <cell r="AM1158">
            <v>39296</v>
          </cell>
          <cell r="AN1158">
            <v>39296</v>
          </cell>
          <cell r="AO1158">
            <v>39300</v>
          </cell>
          <cell r="AP1158">
            <v>39300</v>
          </cell>
          <cell r="AQ1158">
            <v>66200</v>
          </cell>
        </row>
        <row r="1159">
          <cell r="A1159">
            <v>1155</v>
          </cell>
          <cell r="D1159" t="str">
            <v>C</v>
          </cell>
          <cell r="E1159">
            <v>11135</v>
          </cell>
          <cell r="F1159" t="str">
            <v>Proy</v>
          </cell>
          <cell r="G1159">
            <v>3</v>
          </cell>
          <cell r="H1159">
            <v>39297</v>
          </cell>
          <cell r="I1159">
            <v>39314</v>
          </cell>
          <cell r="J1159">
            <v>39328</v>
          </cell>
          <cell r="K1159" t="str">
            <v>TM NATURELLA UNIVERSIDADES SET</v>
          </cell>
          <cell r="L1159" t="str">
            <v>0012</v>
          </cell>
          <cell r="M1159" t="str">
            <v xml:space="preserve"> PROCTER &amp; GAMBLE</v>
          </cell>
          <cell r="N1159" t="str">
            <v>ERANDY MACÍAS RIVEROLL</v>
          </cell>
          <cell r="O1159" t="str">
            <v xml:space="preserve">MX079229 </v>
          </cell>
          <cell r="P1159" t="str">
            <v>Naturella Universities Sampling Effectiveness - Trial Machine</v>
          </cell>
          <cell r="Q1159" t="str">
            <v>LE</v>
          </cell>
          <cell r="R1159" t="str">
            <v>HR</v>
          </cell>
          <cell r="S1159" t="str">
            <v>PSE</v>
          </cell>
          <cell r="T1159" t="str">
            <v>CON-CUI</v>
          </cell>
          <cell r="U1159" t="str">
            <v>TOALLAS</v>
          </cell>
          <cell r="V1159" t="str">
            <v>Intercept</v>
          </cell>
          <cell r="W1159" t="str">
            <v>Papel</v>
          </cell>
          <cell r="X1159" t="str">
            <v>DF</v>
          </cell>
          <cell r="AB1159"/>
          <cell r="AD1159">
            <v>1200</v>
          </cell>
          <cell r="AE1159">
            <v>400</v>
          </cell>
          <cell r="AG1159">
            <v>1600</v>
          </cell>
          <cell r="AH1159">
            <v>1600</v>
          </cell>
          <cell r="AM1159">
            <v>39409</v>
          </cell>
          <cell r="AO1159">
            <v>39429</v>
          </cell>
          <cell r="AQ1159">
            <v>299600</v>
          </cell>
        </row>
        <row r="1160">
          <cell r="A1160">
            <v>1156</v>
          </cell>
          <cell r="E1160">
            <v>11136</v>
          </cell>
          <cell r="F1160" t="str">
            <v>Prop</v>
          </cell>
          <cell r="G1160">
            <v>1</v>
          </cell>
          <cell r="H1160">
            <v>39294</v>
          </cell>
          <cell r="K1160" t="str">
            <v>KEY BRANDS CONSUMPTION TRACKING</v>
          </cell>
          <cell r="L1160" t="str">
            <v>0012</v>
          </cell>
          <cell r="M1160" t="str">
            <v xml:space="preserve"> PROCTER &amp; GAMBLE</v>
          </cell>
          <cell r="N1160" t="str">
            <v>RUBEN LEO</v>
          </cell>
          <cell r="Q1160" t="str">
            <v>AA</v>
          </cell>
          <cell r="AB1160"/>
        </row>
        <row r="1161">
          <cell r="A1161">
            <v>1157</v>
          </cell>
          <cell r="B1161">
            <v>1</v>
          </cell>
          <cell r="D1161" t="str">
            <v>T</v>
          </cell>
          <cell r="E1161">
            <v>11137</v>
          </cell>
          <cell r="F1161" t="str">
            <v>Prop</v>
          </cell>
          <cell r="G1161">
            <v>1</v>
          </cell>
          <cell r="H1161">
            <v>39295</v>
          </cell>
          <cell r="K1161" t="str">
            <v>GENESIS &amp; MERCEDES COLOMBIA</v>
          </cell>
          <cell r="L1161" t="str">
            <v>0012</v>
          </cell>
          <cell r="M1161" t="str">
            <v xml:space="preserve"> PROCTER &amp; GAMBLE</v>
          </cell>
          <cell r="N1161" t="str">
            <v>FRANCISCO GARCÉS</v>
          </cell>
          <cell r="O1161" t="str">
            <v>TBD</v>
          </cell>
          <cell r="Q1161" t="str">
            <v>MJO</v>
          </cell>
          <cell r="R1161" t="str">
            <v>TBD</v>
          </cell>
          <cell r="S1161" t="str">
            <v>CONCEPT</v>
          </cell>
          <cell r="T1161" t="str">
            <v>CON-CRO</v>
          </cell>
          <cell r="U1161" t="str">
            <v>DETERGENTE</v>
          </cell>
          <cell r="V1161" t="str">
            <v>Casa por Casa</v>
          </cell>
          <cell r="W1161" t="str">
            <v>Papel</v>
          </cell>
          <cell r="X1161" t="str">
            <v>BOGOTA</v>
          </cell>
          <cell r="AB1161"/>
        </row>
        <row r="1162">
          <cell r="A1162">
            <v>1158</v>
          </cell>
          <cell r="D1162" t="str">
            <v>C</v>
          </cell>
          <cell r="E1162">
            <v>11138</v>
          </cell>
          <cell r="F1162" t="str">
            <v>Proy</v>
          </cell>
          <cell r="G1162">
            <v>2</v>
          </cell>
          <cell r="H1162">
            <v>39290</v>
          </cell>
          <cell r="I1162">
            <v>39310</v>
          </cell>
          <cell r="K1162" t="str">
            <v>EMPAQUEPILLS</v>
          </cell>
          <cell r="L1162" t="str">
            <v>0195</v>
          </cell>
          <cell r="M1162" t="str">
            <v>ASOFARMA</v>
          </cell>
          <cell r="N1162" t="str">
            <v>ADRIAN LOPEZ ARO</v>
          </cell>
          <cell r="O1162" t="str">
            <v>NA</v>
          </cell>
          <cell r="P1162" t="str">
            <v>NA</v>
          </cell>
          <cell r="Q1162" t="str">
            <v>EVAL</v>
          </cell>
          <cell r="R1162" t="str">
            <v>TBD</v>
          </cell>
          <cell r="S1162" t="str">
            <v>EMPAQUE/ETIQUETA</v>
          </cell>
          <cell r="T1162" t="str">
            <v>CON-MED</v>
          </cell>
          <cell r="U1162" t="str">
            <v>ANTICONCEPCION</v>
          </cell>
          <cell r="V1162" t="str">
            <v>Intercept</v>
          </cell>
          <cell r="W1162" t="str">
            <v>Papel</v>
          </cell>
          <cell r="X1162" t="str">
            <v>DF</v>
          </cell>
          <cell r="Y1162">
            <v>8</v>
          </cell>
          <cell r="Z1162">
            <v>25</v>
          </cell>
          <cell r="AA1162">
            <v>30</v>
          </cell>
          <cell r="AB1162">
            <v>22.416666666666668</v>
          </cell>
          <cell r="AC1162">
            <v>10.6</v>
          </cell>
          <cell r="AD1162">
            <v>150</v>
          </cell>
          <cell r="AG1162">
            <v>150</v>
          </cell>
          <cell r="AH1162">
            <v>150</v>
          </cell>
          <cell r="AL1162">
            <v>152</v>
          </cell>
          <cell r="AM1162">
            <v>39332</v>
          </cell>
          <cell r="AN1162">
            <v>39332</v>
          </cell>
          <cell r="AO1162">
            <v>39345</v>
          </cell>
          <cell r="AP1162">
            <v>39339</v>
          </cell>
          <cell r="AQ1162">
            <v>36400</v>
          </cell>
        </row>
        <row r="1163">
          <cell r="A1163">
            <v>1159</v>
          </cell>
          <cell r="D1163" t="str">
            <v>C</v>
          </cell>
          <cell r="E1163">
            <v>11139</v>
          </cell>
          <cell r="F1163" t="str">
            <v>Proy</v>
          </cell>
          <cell r="G1163">
            <v>2</v>
          </cell>
          <cell r="H1163">
            <v>39290</v>
          </cell>
          <cell r="I1163">
            <v>39300</v>
          </cell>
          <cell r="J1163">
            <v>39338</v>
          </cell>
          <cell r="K1163" t="str">
            <v>HABITS &amp; PRACTICES</v>
          </cell>
          <cell r="L1163" t="str">
            <v>0165</v>
          </cell>
          <cell r="M1163" t="str">
            <v>SCA</v>
          </cell>
          <cell r="N1163" t="str">
            <v>VICTORIA PEREZ PLIEGO</v>
          </cell>
          <cell r="O1163" t="str">
            <v>NA</v>
          </cell>
          <cell r="P1163" t="str">
            <v>NA</v>
          </cell>
          <cell r="Q1163" t="str">
            <v>KA</v>
          </cell>
          <cell r="R1163" t="str">
            <v>TBD</v>
          </cell>
          <cell r="S1163" t="str">
            <v>U&amp;A</v>
          </cell>
          <cell r="T1163" t="str">
            <v>CON-FEM</v>
          </cell>
          <cell r="U1163" t="str">
            <v>PROTECCION FEMENINA</v>
          </cell>
          <cell r="V1163" t="str">
            <v>Casa por Casa</v>
          </cell>
          <cell r="W1163" t="str">
            <v>Papel</v>
          </cell>
          <cell r="X1163" t="str">
            <v>TIJ MTY GDL DF PUE Y MER</v>
          </cell>
          <cell r="Y1163">
            <v>15</v>
          </cell>
          <cell r="Z1163">
            <v>50</v>
          </cell>
          <cell r="AA1163">
            <v>32</v>
          </cell>
          <cell r="AB1163">
            <v>40.1</v>
          </cell>
          <cell r="AC1163">
            <v>3.1</v>
          </cell>
          <cell r="AD1163">
            <v>1300</v>
          </cell>
          <cell r="AG1163">
            <v>1300</v>
          </cell>
          <cell r="AH1163">
            <v>651</v>
          </cell>
          <cell r="AI1163">
            <v>649</v>
          </cell>
          <cell r="AQ1163">
            <v>457000</v>
          </cell>
        </row>
        <row r="1164">
          <cell r="A1164">
            <v>1160</v>
          </cell>
          <cell r="D1164" t="str">
            <v>A</v>
          </cell>
          <cell r="E1164">
            <v>11140</v>
          </cell>
          <cell r="F1164" t="str">
            <v>Proy</v>
          </cell>
          <cell r="G1164">
            <v>3</v>
          </cell>
          <cell r="H1164">
            <v>39287</v>
          </cell>
          <cell r="I1164">
            <v>39289</v>
          </cell>
          <cell r="J1164">
            <v>39303</v>
          </cell>
          <cell r="K1164" t="str">
            <v>DEMOS SALVO BLANQUEADOR</v>
          </cell>
          <cell r="L1164" t="str">
            <v>0012</v>
          </cell>
          <cell r="M1164" t="str">
            <v xml:space="preserve"> PROCTER &amp; GAMBLE</v>
          </cell>
          <cell r="N1164" t="str">
            <v>MONIQUE AROCHI</v>
          </cell>
          <cell r="Q1164" t="str">
            <v>PG</v>
          </cell>
          <cell r="S1164" t="str">
            <v>AUDIPROM</v>
          </cell>
          <cell r="T1164" t="str">
            <v>CON-HOG</v>
          </cell>
          <cell r="U1164" t="str">
            <v>DETERGENTE</v>
          </cell>
          <cell r="W1164" t="str">
            <v>Papel</v>
          </cell>
          <cell r="X1164" t="str">
            <v>DF,MTY,GDL y FORANEAS</v>
          </cell>
          <cell r="AB1164"/>
          <cell r="AG1164">
            <v>192</v>
          </cell>
          <cell r="AH1164">
            <v>144</v>
          </cell>
          <cell r="AI1164">
            <v>48</v>
          </cell>
          <cell r="AM1164">
            <v>39341</v>
          </cell>
          <cell r="AO1164">
            <v>39343</v>
          </cell>
          <cell r="AQ1164">
            <v>36036</v>
          </cell>
        </row>
        <row r="1165">
          <cell r="A1165">
            <v>1161</v>
          </cell>
          <cell r="B1165">
            <v>1</v>
          </cell>
          <cell r="C1165" t="str">
            <v>ES</v>
          </cell>
          <cell r="E1165">
            <v>11141</v>
          </cell>
          <cell r="F1165" t="str">
            <v>Prop</v>
          </cell>
          <cell r="G1165">
            <v>1</v>
          </cell>
          <cell r="H1165">
            <v>39296</v>
          </cell>
          <cell r="K1165" t="str">
            <v>ES GILLETTE BRAZIL</v>
          </cell>
          <cell r="L1165" t="str">
            <v>0035</v>
          </cell>
          <cell r="M1165" t="str">
            <v>TNS NFO</v>
          </cell>
          <cell r="N1165" t="str">
            <v>Susan Orell</v>
          </cell>
          <cell r="Q1165" t="str">
            <v>LM</v>
          </cell>
          <cell r="R1165" t="str">
            <v>tbd</v>
          </cell>
          <cell r="AB1165"/>
        </row>
        <row r="1166">
          <cell r="A1166">
            <v>1162</v>
          </cell>
          <cell r="B1166">
            <v>1</v>
          </cell>
          <cell r="C1166" t="str">
            <v>ES</v>
          </cell>
          <cell r="E1166">
            <v>11142</v>
          </cell>
          <cell r="F1166" t="str">
            <v>Prop</v>
          </cell>
          <cell r="G1166">
            <v>1</v>
          </cell>
          <cell r="H1166">
            <v>39296</v>
          </cell>
          <cell r="K1166" t="str">
            <v>ES GILLETTE MEXICO</v>
          </cell>
          <cell r="L1166" t="str">
            <v>0035</v>
          </cell>
          <cell r="M1166" t="str">
            <v>TNS NFO</v>
          </cell>
          <cell r="N1166" t="str">
            <v>Susan Orell</v>
          </cell>
          <cell r="Q1166" t="str">
            <v>LM</v>
          </cell>
          <cell r="R1166" t="str">
            <v>tbd</v>
          </cell>
          <cell r="AB1166"/>
        </row>
        <row r="1167">
          <cell r="A1167">
            <v>1163</v>
          </cell>
          <cell r="B1167">
            <v>1</v>
          </cell>
          <cell r="E1167">
            <v>11143</v>
          </cell>
          <cell r="F1167" t="str">
            <v>Prop</v>
          </cell>
          <cell r="G1167">
            <v>1</v>
          </cell>
          <cell r="K1167" t="str">
            <v>CT ORAL CARE tracking</v>
          </cell>
          <cell r="L1167" t="str">
            <v>0035</v>
          </cell>
          <cell r="M1167" t="str">
            <v>TNS NFO</v>
          </cell>
          <cell r="N1167" t="str">
            <v>Jeff Cummins</v>
          </cell>
          <cell r="Q1167" t="str">
            <v>LM</v>
          </cell>
          <cell r="R1167" t="str">
            <v>tbd</v>
          </cell>
          <cell r="AB1167"/>
        </row>
        <row r="1168">
          <cell r="A1168">
            <v>1164</v>
          </cell>
          <cell r="D1168" t="str">
            <v>A</v>
          </cell>
          <cell r="E1168">
            <v>11144</v>
          </cell>
          <cell r="F1168" t="str">
            <v>Proy</v>
          </cell>
          <cell r="G1168">
            <v>3</v>
          </cell>
          <cell r="H1168">
            <v>39293</v>
          </cell>
          <cell r="I1168">
            <v>39295</v>
          </cell>
          <cell r="J1168">
            <v>39303</v>
          </cell>
          <cell r="K1168" t="str">
            <v>SELL PANTENE WATERFALL</v>
          </cell>
          <cell r="L1168" t="str">
            <v>0012</v>
          </cell>
          <cell r="M1168" t="str">
            <v xml:space="preserve"> PROCTER &amp; GAMBLE</v>
          </cell>
          <cell r="N1168" t="str">
            <v>ELIZABETH ALVAREZ</v>
          </cell>
          <cell r="Q1168" t="str">
            <v>PG</v>
          </cell>
          <cell r="S1168" t="str">
            <v>AUDIPROM</v>
          </cell>
          <cell r="T1168" t="str">
            <v>CON-CUI</v>
          </cell>
          <cell r="U1168" t="str">
            <v>SHAMPOO</v>
          </cell>
          <cell r="W1168" t="str">
            <v>Papel</v>
          </cell>
          <cell r="X1168" t="str">
            <v>DF,MTY,GDL y FORANEAS</v>
          </cell>
          <cell r="AB1168"/>
          <cell r="AG1168">
            <v>240</v>
          </cell>
          <cell r="AH1168">
            <v>176</v>
          </cell>
          <cell r="AI1168">
            <v>64</v>
          </cell>
          <cell r="AM1168">
            <v>39362</v>
          </cell>
          <cell r="AO1168">
            <v>39364</v>
          </cell>
          <cell r="AQ1168">
            <v>49248</v>
          </cell>
        </row>
        <row r="1169">
          <cell r="A1169">
            <v>1165</v>
          </cell>
          <cell r="D1169" t="str">
            <v>E</v>
          </cell>
          <cell r="E1169">
            <v>11145</v>
          </cell>
          <cell r="F1169" t="str">
            <v>Prop</v>
          </cell>
          <cell r="G1169">
            <v>1</v>
          </cell>
          <cell r="H1169">
            <v>39294</v>
          </cell>
          <cell r="K1169" t="str">
            <v>ZMET FEMENINO</v>
          </cell>
          <cell r="L1169" t="str">
            <v>0012</v>
          </cell>
          <cell r="M1169" t="str">
            <v xml:space="preserve"> PROCTER &amp; GAMBLE</v>
          </cell>
          <cell r="N1169" t="str">
            <v>ERMINIA PARRA</v>
          </cell>
          <cell r="Q1169" t="str">
            <v>LC</v>
          </cell>
          <cell r="S1169" t="str">
            <v>SEGMENTA</v>
          </cell>
          <cell r="T1169" t="str">
            <v>CON-FEM</v>
          </cell>
          <cell r="U1169" t="str">
            <v>TOALLAS</v>
          </cell>
          <cell r="V1169" t="str">
            <v>Pre -Reclutamiento</v>
          </cell>
          <cell r="W1169" t="str">
            <v xml:space="preserve">Entrevistas en profundidad </v>
          </cell>
          <cell r="X1169" t="str">
            <v>DF</v>
          </cell>
          <cell r="AB1169"/>
          <cell r="AD1169">
            <v>24</v>
          </cell>
          <cell r="AQ1169">
            <v>111950</v>
          </cell>
        </row>
        <row r="1170">
          <cell r="A1170">
            <v>1166</v>
          </cell>
          <cell r="D1170" t="str">
            <v>F</v>
          </cell>
          <cell r="E1170">
            <v>11146</v>
          </cell>
          <cell r="F1170" t="str">
            <v>Prop</v>
          </cell>
          <cell r="G1170">
            <v>1</v>
          </cell>
          <cell r="H1170">
            <v>39295</v>
          </cell>
          <cell r="K1170" t="str">
            <v>SABORCITO</v>
          </cell>
          <cell r="L1170" t="str">
            <v>0012</v>
          </cell>
          <cell r="M1170" t="str">
            <v xml:space="preserve"> PROCTER &amp; GAMBLE</v>
          </cell>
          <cell r="N1170" t="str">
            <v>MELISSA BABIAK</v>
          </cell>
          <cell r="Q1170" t="str">
            <v>LC</v>
          </cell>
          <cell r="S1170" t="str">
            <v>PRODUCT</v>
          </cell>
          <cell r="T1170" t="str">
            <v>CON-ALI</v>
          </cell>
          <cell r="U1170" t="str">
            <v>PAPAS FRITAS</v>
          </cell>
          <cell r="V1170" t="str">
            <v>Pre -Reclutamiento</v>
          </cell>
          <cell r="W1170" t="str">
            <v>Focus groups</v>
          </cell>
          <cell r="X1170" t="str">
            <v>DF</v>
          </cell>
          <cell r="AB1170"/>
          <cell r="AD1170">
            <v>3</v>
          </cell>
          <cell r="AQ1170">
            <v>87000</v>
          </cell>
        </row>
        <row r="1171">
          <cell r="A1171">
            <v>1167</v>
          </cell>
          <cell r="B1171">
            <v>1</v>
          </cell>
          <cell r="D1171" t="str">
            <v>K</v>
          </cell>
          <cell r="E1171">
            <v>11147</v>
          </cell>
          <cell r="F1171" t="str">
            <v>Prop</v>
          </cell>
          <cell r="G1171">
            <v>1</v>
          </cell>
          <cell r="H1171">
            <v>39295</v>
          </cell>
          <cell r="K1171" t="str">
            <v>MACDREAMY</v>
          </cell>
          <cell r="L1171" t="str">
            <v>0193</v>
          </cell>
          <cell r="M1171" t="str">
            <v>INNOVATIVE CONCEPTS</v>
          </cell>
          <cell r="N1171" t="str">
            <v>MATT DEREK</v>
          </cell>
          <cell r="O1171" t="str">
            <v>NA</v>
          </cell>
          <cell r="Q1171" t="str">
            <v>LM</v>
          </cell>
          <cell r="AB1171"/>
          <cell r="AG1171">
            <v>150</v>
          </cell>
          <cell r="AK1171">
            <v>150</v>
          </cell>
          <cell r="AR1171">
            <v>23050</v>
          </cell>
          <cell r="AS1171">
            <v>18550</v>
          </cell>
          <cell r="AT1171">
            <v>4500</v>
          </cell>
        </row>
        <row r="1172">
          <cell r="A1172">
            <v>1168</v>
          </cell>
          <cell r="D1172" t="str">
            <v>A</v>
          </cell>
          <cell r="E1172">
            <v>11148</v>
          </cell>
          <cell r="F1172" t="str">
            <v>Proy</v>
          </cell>
          <cell r="G1172">
            <v>6</v>
          </cell>
          <cell r="H1172">
            <v>39295</v>
          </cell>
          <cell r="I1172">
            <v>39295</v>
          </cell>
          <cell r="J1172">
            <v>39296</v>
          </cell>
          <cell r="K1172" t="str">
            <v>NATURELA ULTRA</v>
          </cell>
          <cell r="L1172" t="str">
            <v>0012</v>
          </cell>
          <cell r="M1172" t="str">
            <v xml:space="preserve"> PROCTER &amp; GAMBLE</v>
          </cell>
          <cell r="N1172" t="str">
            <v>MONIQUE AROCHI</v>
          </cell>
          <cell r="Q1172" t="str">
            <v>PG</v>
          </cell>
          <cell r="S1172" t="str">
            <v>AUDIPROM</v>
          </cell>
          <cell r="T1172" t="str">
            <v>CON-FEM</v>
          </cell>
          <cell r="U1172" t="str">
            <v>TOALLAS FEMENINAS</v>
          </cell>
          <cell r="W1172" t="str">
            <v>PAPEL</v>
          </cell>
          <cell r="X1172" t="str">
            <v>DF</v>
          </cell>
          <cell r="AB1172"/>
          <cell r="AG1172">
            <v>430</v>
          </cell>
          <cell r="AH1172">
            <v>430</v>
          </cell>
          <cell r="AM1172">
            <v>39313</v>
          </cell>
          <cell r="AN1172">
            <v>39313</v>
          </cell>
          <cell r="AO1172">
            <v>39315</v>
          </cell>
          <cell r="AP1172">
            <v>39315</v>
          </cell>
          <cell r="AQ1172">
            <v>69423</v>
          </cell>
        </row>
        <row r="1173">
          <cell r="A1173">
            <v>1169</v>
          </cell>
          <cell r="D1173" t="str">
            <v>A</v>
          </cell>
          <cell r="E1173">
            <v>11149</v>
          </cell>
          <cell r="F1173" t="str">
            <v>Proy</v>
          </cell>
          <cell r="G1173">
            <v>2</v>
          </cell>
          <cell r="H1173">
            <v>39296</v>
          </cell>
          <cell r="I1173">
            <v>39314</v>
          </cell>
          <cell r="J1173">
            <v>39321</v>
          </cell>
          <cell r="K1173" t="str">
            <v>CANJICENTRO ACE BACK</v>
          </cell>
          <cell r="L1173" t="str">
            <v>0012</v>
          </cell>
          <cell r="M1173" t="str">
            <v xml:space="preserve"> PROCTER &amp; GAMBLE</v>
          </cell>
          <cell r="N1173" t="str">
            <v>PAOLA MAINERO</v>
          </cell>
          <cell r="Q1173" t="str">
            <v>PG</v>
          </cell>
          <cell r="S1173" t="str">
            <v>AUDIPROM</v>
          </cell>
          <cell r="T1173" t="str">
            <v>CON-CUI</v>
          </cell>
          <cell r="U1173" t="str">
            <v>DETERGENTE</v>
          </cell>
          <cell r="W1173" t="str">
            <v>PAPEL</v>
          </cell>
          <cell r="X1173" t="str">
            <v>DF</v>
          </cell>
          <cell r="AB1173"/>
          <cell r="AG1173">
            <v>150</v>
          </cell>
          <cell r="AH1173">
            <v>150</v>
          </cell>
          <cell r="AM1173">
            <v>39355</v>
          </cell>
          <cell r="AO1173">
            <v>39357</v>
          </cell>
          <cell r="AQ1173">
            <v>26945</v>
          </cell>
        </row>
        <row r="1174">
          <cell r="A1174">
            <v>1170</v>
          </cell>
          <cell r="D1174" t="str">
            <v>A</v>
          </cell>
          <cell r="E1174">
            <v>11150</v>
          </cell>
          <cell r="F1174" t="str">
            <v>Prop</v>
          </cell>
          <cell r="H1174">
            <v>39297</v>
          </cell>
          <cell r="J1174">
            <v>39356</v>
          </cell>
          <cell r="K1174" t="str">
            <v>SELL ARIEL VERSAGE</v>
          </cell>
          <cell r="L1174" t="str">
            <v>0012</v>
          </cell>
          <cell r="M1174" t="str">
            <v xml:space="preserve"> PROCTER &amp; GAMBLE</v>
          </cell>
          <cell r="N1174" t="str">
            <v>ELIZABETH ALVAREZ</v>
          </cell>
          <cell r="Q1174" t="str">
            <v>PG</v>
          </cell>
          <cell r="S1174" t="str">
            <v>AUDIPROM</v>
          </cell>
          <cell r="T1174" t="str">
            <v>CON-CUI</v>
          </cell>
          <cell r="U1174" t="str">
            <v>SHAMPOO</v>
          </cell>
          <cell r="W1174" t="str">
            <v>PAPEL</v>
          </cell>
          <cell r="X1174" t="str">
            <v>DF,MTY,GDL y FORANEAS</v>
          </cell>
          <cell r="AB1174"/>
          <cell r="AG1174">
            <v>312</v>
          </cell>
          <cell r="AH1174">
            <v>240</v>
          </cell>
          <cell r="AI1174">
            <v>72</v>
          </cell>
          <cell r="AM1174">
            <v>39397</v>
          </cell>
          <cell r="AO1174">
            <v>39399</v>
          </cell>
          <cell r="AQ1174">
            <v>56856</v>
          </cell>
        </row>
        <row r="1175">
          <cell r="A1175">
            <v>1171</v>
          </cell>
          <cell r="D1175" t="str">
            <v>C</v>
          </cell>
          <cell r="E1175">
            <v>11151</v>
          </cell>
          <cell r="G1175">
            <v>1</v>
          </cell>
          <cell r="H1175">
            <v>39289</v>
          </cell>
          <cell r="K1175" t="str">
            <v xml:space="preserve">Mecano </v>
          </cell>
          <cell r="M1175"/>
          <cell r="Q1175" t="str">
            <v>GDV</v>
          </cell>
          <cell r="AB1175"/>
        </row>
        <row r="1176">
          <cell r="A1176">
            <v>11172</v>
          </cell>
          <cell r="E1176">
            <v>11152</v>
          </cell>
          <cell r="F1176" t="str">
            <v>Prop</v>
          </cell>
          <cell r="G1176">
            <v>7</v>
          </cell>
          <cell r="H1176">
            <v>39290</v>
          </cell>
          <cell r="K1176" t="str">
            <v>CONOCPUBUNIVMTY</v>
          </cell>
          <cell r="M1176"/>
          <cell r="Q1176" t="str">
            <v>EVAL</v>
          </cell>
          <cell r="AB1176"/>
        </row>
        <row r="1177">
          <cell r="A1177">
            <v>1173</v>
          </cell>
          <cell r="D1177" t="str">
            <v>F</v>
          </cell>
          <cell r="E1177">
            <v>11153</v>
          </cell>
          <cell r="F1177" t="str">
            <v>Prop</v>
          </cell>
          <cell r="G1177">
            <v>1</v>
          </cell>
          <cell r="H1177">
            <v>39293</v>
          </cell>
          <cell r="K1177" t="str">
            <v>CLUB VISUAL</v>
          </cell>
          <cell r="L1177" t="str">
            <v>0197</v>
          </cell>
          <cell r="M1177" t="str">
            <v>MEDICALL HOME</v>
          </cell>
          <cell r="N1177" t="str">
            <v>MARCELA VAZQUEZ</v>
          </cell>
          <cell r="Q1177" t="str">
            <v>LC</v>
          </cell>
          <cell r="S1177" t="str">
            <v>CONCEPT</v>
          </cell>
          <cell r="T1177" t="str">
            <v>CON-MED</v>
          </cell>
          <cell r="U1177" t="str">
            <v>TARJETA DESCUENTO</v>
          </cell>
          <cell r="V1177" t="str">
            <v>Pre -Reclutamiento</v>
          </cell>
          <cell r="W1177" t="str">
            <v>Focus groups</v>
          </cell>
          <cell r="X1177" t="str">
            <v>DF</v>
          </cell>
          <cell r="AB1177"/>
          <cell r="AD1177">
            <v>2</v>
          </cell>
          <cell r="AQ1177">
            <v>78200</v>
          </cell>
        </row>
        <row r="1178">
          <cell r="A1178">
            <v>1174</v>
          </cell>
          <cell r="D1178" t="str">
            <v>C</v>
          </cell>
          <cell r="E1178">
            <v>11154</v>
          </cell>
          <cell r="F1178" t="str">
            <v>Prop</v>
          </cell>
          <cell r="G1178">
            <v>7</v>
          </cell>
          <cell r="H1178">
            <v>39282</v>
          </cell>
          <cell r="K1178" t="str">
            <v>PHILLY</v>
          </cell>
          <cell r="L1178" t="str">
            <v>0080</v>
          </cell>
          <cell r="M1178" t="str">
            <v>KRAFT FOODS MEXICO</v>
          </cell>
          <cell r="N1178" t="str">
            <v>SILVIA TRINIDAD</v>
          </cell>
          <cell r="P1178" t="str">
            <v xml:space="preserve">PPQS Benchmark Philadelphia Brick vs. Lala brick </v>
          </cell>
          <cell r="Q1178" t="str">
            <v>IP</v>
          </cell>
          <cell r="S1178" t="str">
            <v>PRODUCT</v>
          </cell>
          <cell r="T1178" t="str">
            <v>CON-ALI</v>
          </cell>
          <cell r="U1178" t="str">
            <v>QUESO CREMA</v>
          </cell>
          <cell r="V1178" t="str">
            <v>Pre -Reclutamiento</v>
          </cell>
          <cell r="W1178" t="str">
            <v>Papel</v>
          </cell>
          <cell r="X1178" t="str">
            <v>DF</v>
          </cell>
          <cell r="AB1178"/>
          <cell r="AD1178">
            <v>300</v>
          </cell>
          <cell r="AG1178">
            <v>300</v>
          </cell>
          <cell r="AH1178">
            <v>300</v>
          </cell>
          <cell r="AQ1178">
            <v>320200</v>
          </cell>
        </row>
        <row r="1179">
          <cell r="A1179">
            <v>1175</v>
          </cell>
          <cell r="D1179" t="str">
            <v>C</v>
          </cell>
          <cell r="E1179">
            <v>11155</v>
          </cell>
          <cell r="F1179" t="str">
            <v>Prop</v>
          </cell>
          <cell r="G1179">
            <v>7</v>
          </cell>
          <cell r="H1179">
            <v>39282</v>
          </cell>
          <cell r="K1179" t="str">
            <v>TANCITO</v>
          </cell>
          <cell r="L1179" t="str">
            <v>0080</v>
          </cell>
          <cell r="M1179" t="str">
            <v>KRAFT FOODS MEXICO</v>
          </cell>
          <cell r="N1179" t="str">
            <v>ALEJANDRO CARDENAS</v>
          </cell>
          <cell r="P1179" t="str">
            <v xml:space="preserve">Tang PQS vs. Zuko </v>
          </cell>
          <cell r="Q1179" t="str">
            <v>IP</v>
          </cell>
          <cell r="S1179" t="str">
            <v>PRODUCT</v>
          </cell>
          <cell r="T1179" t="str">
            <v>CON-BEB</v>
          </cell>
          <cell r="U1179" t="str">
            <v>BEBIDA EN POLVO</v>
          </cell>
          <cell r="V1179" t="str">
            <v>Casa por Casa</v>
          </cell>
          <cell r="W1179" t="str">
            <v>Papel</v>
          </cell>
          <cell r="X1179" t="str">
            <v>DF</v>
          </cell>
          <cell r="AB1179"/>
          <cell r="AD1179">
            <v>1000</v>
          </cell>
          <cell r="AE1179">
            <v>1000</v>
          </cell>
          <cell r="AF1179">
            <v>1000</v>
          </cell>
          <cell r="AG1179">
            <v>1000</v>
          </cell>
          <cell r="AH1179">
            <v>1000</v>
          </cell>
          <cell r="AQ1179">
            <v>441000</v>
          </cell>
        </row>
        <row r="1180">
          <cell r="A1180">
            <v>1176</v>
          </cell>
          <cell r="D1180" t="str">
            <v>C</v>
          </cell>
          <cell r="E1180">
            <v>11156</v>
          </cell>
          <cell r="F1180" t="str">
            <v>Prop</v>
          </cell>
          <cell r="G1180">
            <v>1</v>
          </cell>
          <cell r="H1180">
            <v>39300</v>
          </cell>
          <cell r="K1180" t="str">
            <v>HABITS DOCS</v>
          </cell>
          <cell r="L1180" t="str">
            <v>0198</v>
          </cell>
          <cell r="M1180" t="str">
            <v>BRAN1FF Y ASOCIADOS</v>
          </cell>
          <cell r="N1180" t="str">
            <v>GRACIELA BRANIFF</v>
          </cell>
          <cell r="O1180" t="str">
            <v>NA</v>
          </cell>
          <cell r="P1180" t="str">
            <v>NA</v>
          </cell>
          <cell r="Q1180" t="str">
            <v>EVAL</v>
          </cell>
          <cell r="S1180" t="str">
            <v>U&amp;A</v>
          </cell>
          <cell r="T1180" t="str">
            <v>CON-MED</v>
          </cell>
          <cell r="U1180" t="str">
            <v>ANTIDIARREICO</v>
          </cell>
          <cell r="V1180" t="str">
            <v>Pre -Reclutamiento</v>
          </cell>
          <cell r="W1180" t="str">
            <v>Papel</v>
          </cell>
          <cell r="X1180" t="str">
            <v>DF</v>
          </cell>
          <cell r="Y1180">
            <v>8</v>
          </cell>
          <cell r="Z1180">
            <v>16</v>
          </cell>
          <cell r="AA1180">
            <v>40</v>
          </cell>
          <cell r="AB1180">
            <v>20</v>
          </cell>
          <cell r="AD1180">
            <v>150</v>
          </cell>
          <cell r="AH1180">
            <v>150</v>
          </cell>
        </row>
        <row r="1181">
          <cell r="A1181">
            <v>1177</v>
          </cell>
          <cell r="B1181">
            <v>1</v>
          </cell>
          <cell r="D1181" t="str">
            <v>C</v>
          </cell>
          <cell r="E1181">
            <v>11157</v>
          </cell>
          <cell r="F1181" t="str">
            <v>Prop</v>
          </cell>
          <cell r="G1181">
            <v>1</v>
          </cell>
          <cell r="H1181">
            <v>39304</v>
          </cell>
          <cell r="K1181" t="str">
            <v>LOONEY MEXICO</v>
          </cell>
          <cell r="L1181" t="str">
            <v>0012</v>
          </cell>
          <cell r="M1181" t="str">
            <v xml:space="preserve"> PROCTER &amp; GAMBLE</v>
          </cell>
          <cell r="N1181" t="str">
            <v>CAROLINA RIVAS</v>
          </cell>
          <cell r="O1181" t="str">
            <v>LA079395</v>
          </cell>
          <cell r="P1181" t="str">
            <v>Regional Tracking Plan</v>
          </cell>
          <cell r="Q1181" t="str">
            <v>LM</v>
          </cell>
          <cell r="R1181" t="str">
            <v>MF AG</v>
          </cell>
          <cell r="S1181" t="str">
            <v>U&amp;A</v>
          </cell>
          <cell r="T1181" t="str">
            <v>CON-BEB</v>
          </cell>
          <cell r="U1181" t="str">
            <v>PAÑALES</v>
          </cell>
          <cell r="V1181" t="str">
            <v>Casa por Casa</v>
          </cell>
          <cell r="W1181" t="str">
            <v>Papel</v>
          </cell>
          <cell r="AB1181"/>
        </row>
        <row r="1182">
          <cell r="A1182">
            <v>1178</v>
          </cell>
          <cell r="B1182">
            <v>1</v>
          </cell>
          <cell r="D1182" t="str">
            <v>C</v>
          </cell>
          <cell r="E1182">
            <v>11158</v>
          </cell>
          <cell r="F1182" t="str">
            <v>Prop</v>
          </cell>
          <cell r="G1182">
            <v>1</v>
          </cell>
          <cell r="H1182">
            <v>39304</v>
          </cell>
          <cell r="K1182" t="str">
            <v>LOONEY VENEZUELA</v>
          </cell>
          <cell r="L1182" t="str">
            <v>0012</v>
          </cell>
          <cell r="M1182" t="str">
            <v xml:space="preserve"> PROCTER &amp; GAMBLE</v>
          </cell>
          <cell r="N1182" t="str">
            <v>CAROLINA RIVAS</v>
          </cell>
          <cell r="O1182" t="str">
            <v>LA079395</v>
          </cell>
          <cell r="P1182" t="str">
            <v>Regional Tracking Plan</v>
          </cell>
          <cell r="Q1182" t="str">
            <v>LM</v>
          </cell>
          <cell r="R1182" t="str">
            <v>MF AG</v>
          </cell>
          <cell r="S1182" t="str">
            <v>U&amp;A</v>
          </cell>
          <cell r="T1182" t="str">
            <v>CON-BEB</v>
          </cell>
          <cell r="U1182" t="str">
            <v>PAÑALES</v>
          </cell>
          <cell r="V1182" t="str">
            <v>Casa por Casa</v>
          </cell>
          <cell r="W1182" t="str">
            <v>Papel</v>
          </cell>
          <cell r="AB1182"/>
        </row>
        <row r="1183">
          <cell r="A1183">
            <v>1179</v>
          </cell>
          <cell r="B1183">
            <v>1</v>
          </cell>
          <cell r="D1183" t="str">
            <v>C</v>
          </cell>
          <cell r="E1183">
            <v>11159</v>
          </cell>
          <cell r="F1183" t="str">
            <v>Prop</v>
          </cell>
          <cell r="G1183">
            <v>1</v>
          </cell>
          <cell r="H1183">
            <v>39304</v>
          </cell>
          <cell r="K1183" t="str">
            <v>LOONEY ARGENTINA</v>
          </cell>
          <cell r="L1183" t="str">
            <v>0012</v>
          </cell>
          <cell r="M1183" t="str">
            <v xml:space="preserve"> PROCTER &amp; GAMBLE</v>
          </cell>
          <cell r="N1183" t="str">
            <v>CAROLINA RIVAS</v>
          </cell>
          <cell r="O1183" t="str">
            <v>LA079395</v>
          </cell>
          <cell r="P1183" t="str">
            <v>Regional Tracking Plan</v>
          </cell>
          <cell r="Q1183" t="str">
            <v>LM</v>
          </cell>
          <cell r="R1183" t="str">
            <v>MF AG</v>
          </cell>
          <cell r="S1183" t="str">
            <v>U&amp;A</v>
          </cell>
          <cell r="T1183" t="str">
            <v>CON-BEB</v>
          </cell>
          <cell r="U1183" t="str">
            <v>PAÑALES</v>
          </cell>
          <cell r="V1183" t="str">
            <v>Casa por Casa</v>
          </cell>
          <cell r="W1183" t="str">
            <v>Papel</v>
          </cell>
          <cell r="AB1183"/>
        </row>
        <row r="1184">
          <cell r="A1184">
            <v>1180</v>
          </cell>
          <cell r="B1184">
            <v>1</v>
          </cell>
          <cell r="D1184" t="str">
            <v>C</v>
          </cell>
          <cell r="E1184">
            <v>11160</v>
          </cell>
          <cell r="F1184" t="str">
            <v>Prop</v>
          </cell>
          <cell r="G1184">
            <v>1</v>
          </cell>
          <cell r="H1184">
            <v>39304</v>
          </cell>
          <cell r="K1184" t="str">
            <v>LOONEY CHILE</v>
          </cell>
          <cell r="L1184" t="str">
            <v>0012</v>
          </cell>
          <cell r="M1184" t="str">
            <v xml:space="preserve"> PROCTER &amp; GAMBLE</v>
          </cell>
          <cell r="N1184" t="str">
            <v>CAROLINA RIVAS</v>
          </cell>
          <cell r="O1184" t="str">
            <v>LA079395</v>
          </cell>
          <cell r="P1184" t="str">
            <v>Regional Tracking Plan</v>
          </cell>
          <cell r="Q1184" t="str">
            <v>LM</v>
          </cell>
          <cell r="R1184" t="str">
            <v>MF AG</v>
          </cell>
          <cell r="S1184" t="str">
            <v>U&amp;A</v>
          </cell>
          <cell r="T1184" t="str">
            <v>CON-BEB</v>
          </cell>
          <cell r="U1184" t="str">
            <v>PAÑALES</v>
          </cell>
          <cell r="V1184" t="str">
            <v>Casa por Casa</v>
          </cell>
          <cell r="W1184" t="str">
            <v>Papel</v>
          </cell>
          <cell r="AB1184"/>
        </row>
        <row r="1185">
          <cell r="A1185">
            <v>1181</v>
          </cell>
          <cell r="B1185">
            <v>1</v>
          </cell>
          <cell r="D1185" t="str">
            <v>C</v>
          </cell>
          <cell r="E1185">
            <v>11161</v>
          </cell>
          <cell r="F1185" t="str">
            <v>Prop</v>
          </cell>
          <cell r="G1185">
            <v>1</v>
          </cell>
          <cell r="H1185">
            <v>39304</v>
          </cell>
          <cell r="K1185" t="str">
            <v>LOONEY PERU</v>
          </cell>
          <cell r="L1185" t="str">
            <v>0012</v>
          </cell>
          <cell r="M1185" t="str">
            <v xml:space="preserve"> PROCTER &amp; GAMBLE</v>
          </cell>
          <cell r="N1185" t="str">
            <v>CAROLINA RIVAS</v>
          </cell>
          <cell r="O1185" t="str">
            <v>LA079395</v>
          </cell>
          <cell r="P1185" t="str">
            <v>Regional Tracking Plan</v>
          </cell>
          <cell r="Q1185" t="str">
            <v>LM</v>
          </cell>
          <cell r="R1185" t="str">
            <v>MFAG</v>
          </cell>
          <cell r="S1185" t="str">
            <v>U&amp;A</v>
          </cell>
          <cell r="T1185" t="str">
            <v>CON-ALI</v>
          </cell>
          <cell r="U1185" t="str">
            <v>PAÑALES</v>
          </cell>
          <cell r="V1185" t="str">
            <v>Casa por Casa</v>
          </cell>
          <cell r="W1185" t="str">
            <v>Papel</v>
          </cell>
          <cell r="AB1185"/>
        </row>
        <row r="1186">
          <cell r="A1186">
            <v>1182</v>
          </cell>
          <cell r="D1186" t="str">
            <v>A</v>
          </cell>
          <cell r="E1186">
            <v>11162</v>
          </cell>
          <cell r="F1186" t="str">
            <v>Prop</v>
          </cell>
          <cell r="H1186">
            <v>39300</v>
          </cell>
          <cell r="J1186">
            <v>39391</v>
          </cell>
          <cell r="K1186" t="str">
            <v>CHAMPIONS</v>
          </cell>
          <cell r="L1186" t="str">
            <v>0012</v>
          </cell>
          <cell r="M1186" t="str">
            <v xml:space="preserve"> PROCTER &amp; GAMBLE</v>
          </cell>
          <cell r="N1186" t="str">
            <v>ELIZABETH ALVAREZ</v>
          </cell>
          <cell r="Q1186" t="str">
            <v>PG</v>
          </cell>
          <cell r="S1186" t="str">
            <v>AUDIPROM</v>
          </cell>
          <cell r="T1186" t="str">
            <v>CON-CUI</v>
          </cell>
          <cell r="U1186" t="str">
            <v>RASTRILLOS</v>
          </cell>
          <cell r="W1186" t="str">
            <v>Papel</v>
          </cell>
          <cell r="X1186" t="str">
            <v>DF,MTY,GDL y FORANEAS</v>
          </cell>
          <cell r="AB1186"/>
          <cell r="AG1186">
            <v>240</v>
          </cell>
          <cell r="AH1186">
            <v>192</v>
          </cell>
          <cell r="AI1186">
            <v>48</v>
          </cell>
          <cell r="AM1186">
            <v>39432</v>
          </cell>
          <cell r="AO1186">
            <v>39434</v>
          </cell>
          <cell r="AQ1186">
            <v>43644</v>
          </cell>
        </row>
        <row r="1187">
          <cell r="A1187">
            <v>1183</v>
          </cell>
          <cell r="D1187" t="str">
            <v>A</v>
          </cell>
          <cell r="E1187">
            <v>11163</v>
          </cell>
          <cell r="F1187" t="str">
            <v>Proy</v>
          </cell>
          <cell r="G1187">
            <v>3</v>
          </cell>
          <cell r="H1187">
            <v>39302</v>
          </cell>
          <cell r="I1187">
            <v>39304</v>
          </cell>
          <cell r="J1187">
            <v>39356</v>
          </cell>
          <cell r="K1187" t="str">
            <v>SAMPLING EN UNIVERSIDADES</v>
          </cell>
          <cell r="L1187" t="str">
            <v>0012</v>
          </cell>
          <cell r="M1187" t="str">
            <v xml:space="preserve"> PROCTER &amp; GAMBLE</v>
          </cell>
          <cell r="N1187" t="str">
            <v>DANTE NAVARRETE</v>
          </cell>
          <cell r="Q1187" t="str">
            <v>PG</v>
          </cell>
          <cell r="S1187" t="str">
            <v>AUDIPROM</v>
          </cell>
          <cell r="T1187" t="str">
            <v>CON-CUI</v>
          </cell>
          <cell r="U1187" t="str">
            <v>RASTRILLOS</v>
          </cell>
          <cell r="W1187" t="str">
            <v>Papel</v>
          </cell>
          <cell r="X1187" t="str">
            <v>GDL</v>
          </cell>
          <cell r="AB1187"/>
          <cell r="AG1187">
            <v>40</v>
          </cell>
          <cell r="AH1187">
            <v>40</v>
          </cell>
          <cell r="AM1187">
            <v>39369</v>
          </cell>
          <cell r="AO1187">
            <v>39371</v>
          </cell>
          <cell r="AQ1187">
            <v>13314</v>
          </cell>
        </row>
        <row r="1188">
          <cell r="A1188">
            <v>1184</v>
          </cell>
          <cell r="B1188">
            <v>1</v>
          </cell>
          <cell r="D1188" t="str">
            <v>C</v>
          </cell>
          <cell r="E1188">
            <v>11164</v>
          </cell>
          <cell r="F1188" t="str">
            <v>Prop</v>
          </cell>
          <cell r="G1188">
            <v>1</v>
          </cell>
          <cell r="H1188">
            <v>39302</v>
          </cell>
          <cell r="K1188" t="str">
            <v>STARSHIP ARGENTINA</v>
          </cell>
          <cell r="L1188" t="str">
            <v>0012</v>
          </cell>
          <cell r="M1188" t="str">
            <v xml:space="preserve"> PROCTER &amp; GAMBLE</v>
          </cell>
          <cell r="N1188" t="str">
            <v>Jeff Cummins</v>
          </cell>
          <cell r="O1188" t="str">
            <v>NA</v>
          </cell>
          <cell r="P1188" t="str">
            <v>Starship</v>
          </cell>
          <cell r="Q1188" t="str">
            <v>LM</v>
          </cell>
          <cell r="R1188" t="str">
            <v>TBD</v>
          </cell>
          <cell r="S1188" t="str">
            <v>C&amp;P</v>
          </cell>
          <cell r="T1188" t="str">
            <v>CON-CUI</v>
          </cell>
          <cell r="U1188" t="str">
            <v>ORAL CARE</v>
          </cell>
          <cell r="V1188" t="str">
            <v>Casa por Casa</v>
          </cell>
          <cell r="W1188" t="str">
            <v>Papel</v>
          </cell>
          <cell r="X1188" t="str">
            <v>ARGENTINA</v>
          </cell>
          <cell r="AB1188"/>
          <cell r="AG1188">
            <v>1250</v>
          </cell>
          <cell r="AK1188">
            <v>1250</v>
          </cell>
          <cell r="AS1188">
            <v>39750</v>
          </cell>
          <cell r="AT1188">
            <v>5500</v>
          </cell>
        </row>
        <row r="1189">
          <cell r="A1189">
            <v>1185</v>
          </cell>
          <cell r="D1189" t="str">
            <v>A</v>
          </cell>
          <cell r="E1189">
            <v>11165</v>
          </cell>
          <cell r="F1189" t="str">
            <v>Proy</v>
          </cell>
          <cell r="G1189">
            <v>3</v>
          </cell>
          <cell r="H1189">
            <v>39302</v>
          </cell>
          <cell r="I1189">
            <v>39310</v>
          </cell>
          <cell r="J1189">
            <v>39311</v>
          </cell>
          <cell r="K1189" t="str">
            <v>DEMOS NATURELLA ULTRA</v>
          </cell>
          <cell r="L1189" t="str">
            <v>0012</v>
          </cell>
          <cell r="M1189" t="str">
            <v xml:space="preserve"> PROCTER &amp; GAMBLE</v>
          </cell>
          <cell r="N1189" t="str">
            <v>LUZ MARIA SUAREZ</v>
          </cell>
          <cell r="Q1189" t="str">
            <v>PG</v>
          </cell>
          <cell r="S1189" t="str">
            <v>AUDIPROM</v>
          </cell>
          <cell r="T1189" t="str">
            <v>CON-FEM</v>
          </cell>
          <cell r="U1189" t="str">
            <v>TOALLAS FEMENINAS</v>
          </cell>
          <cell r="W1189" t="str">
            <v>Papel</v>
          </cell>
          <cell r="X1189" t="str">
            <v>DF,MTY,GDL y FORANEAS</v>
          </cell>
          <cell r="AB1189"/>
          <cell r="AG1189">
            <v>432</v>
          </cell>
          <cell r="AH1189">
            <v>240</v>
          </cell>
          <cell r="AI1189">
            <v>192</v>
          </cell>
          <cell r="AM1189">
            <v>39390</v>
          </cell>
          <cell r="AO1189">
            <v>39392</v>
          </cell>
          <cell r="AQ1189">
            <v>83280</v>
          </cell>
        </row>
        <row r="1190">
          <cell r="A1190">
            <v>1186</v>
          </cell>
          <cell r="D1190" t="str">
            <v>A</v>
          </cell>
          <cell r="E1190">
            <v>11166</v>
          </cell>
          <cell r="F1190" t="str">
            <v>Proy</v>
          </cell>
          <cell r="G1190">
            <v>3</v>
          </cell>
          <cell r="H1190">
            <v>39302</v>
          </cell>
          <cell r="I1190">
            <v>39307</v>
          </cell>
          <cell r="J1190">
            <v>39342</v>
          </cell>
          <cell r="K1190" t="str">
            <v>ARIEL VERSACE</v>
          </cell>
          <cell r="L1190" t="str">
            <v>0012</v>
          </cell>
          <cell r="M1190" t="str">
            <v xml:space="preserve"> PROCTER &amp; GAMBLE</v>
          </cell>
          <cell r="N1190" t="str">
            <v>ROSALINDA GOMEZ</v>
          </cell>
          <cell r="Q1190" t="str">
            <v>PG</v>
          </cell>
          <cell r="S1190" t="str">
            <v>AUDIPROM</v>
          </cell>
          <cell r="T1190" t="str">
            <v>CON-CRO</v>
          </cell>
          <cell r="U1190" t="str">
            <v>DETERGENTE</v>
          </cell>
          <cell r="W1190" t="str">
            <v>Papel</v>
          </cell>
          <cell r="X1190" t="str">
            <v>DF,MTY,GDL y FORANEAS</v>
          </cell>
          <cell r="AB1190"/>
          <cell r="AG1190">
            <v>1152</v>
          </cell>
          <cell r="AH1190">
            <v>528</v>
          </cell>
          <cell r="AI1190">
            <v>432</v>
          </cell>
          <cell r="AJ1190">
            <v>192</v>
          </cell>
          <cell r="AM1190">
            <v>39507</v>
          </cell>
          <cell r="AO1190">
            <v>39511</v>
          </cell>
          <cell r="AQ1190">
            <v>271440</v>
          </cell>
        </row>
        <row r="1191">
          <cell r="A1191">
            <v>1187</v>
          </cell>
          <cell r="D1191" t="str">
            <v>A</v>
          </cell>
          <cell r="E1191">
            <v>11167</v>
          </cell>
          <cell r="F1191" t="str">
            <v>Prop</v>
          </cell>
          <cell r="H1191">
            <v>39303</v>
          </cell>
          <cell r="K1191" t="str">
            <v>INVENTARIOS OLAY EN AUTOSERVICIOS</v>
          </cell>
          <cell r="L1191" t="str">
            <v>0012</v>
          </cell>
          <cell r="M1191" t="str">
            <v xml:space="preserve"> PROCTER &amp; GAMBLE</v>
          </cell>
          <cell r="N1191" t="str">
            <v>LESLIE RENERO</v>
          </cell>
          <cell r="Q1191" t="str">
            <v>PG</v>
          </cell>
          <cell r="S1191" t="str">
            <v>AUDIPROM</v>
          </cell>
          <cell r="T1191" t="str">
            <v>CON-CUI</v>
          </cell>
          <cell r="U1191" t="str">
            <v>CREMAS FACIALES</v>
          </cell>
          <cell r="V1191" t="str">
            <v>Pre -Reclutamiento</v>
          </cell>
          <cell r="X1191" t="str">
            <v>DF,MTY,GDL y FORANEAS</v>
          </cell>
          <cell r="AB1191"/>
          <cell r="AQ1191">
            <v>161860</v>
          </cell>
        </row>
        <row r="1192">
          <cell r="A1192">
            <v>1188</v>
          </cell>
          <cell r="D1192" t="str">
            <v>C</v>
          </cell>
          <cell r="E1192">
            <v>11168</v>
          </cell>
          <cell r="F1192" t="str">
            <v>Prop</v>
          </cell>
          <cell r="G1192">
            <v>1</v>
          </cell>
          <cell r="H1192">
            <v>39303</v>
          </cell>
          <cell r="K1192" t="str">
            <v>OWN THE AIR (CAM)</v>
          </cell>
          <cell r="L1192" t="str">
            <v>0012</v>
          </cell>
          <cell r="M1192" t="str">
            <v xml:space="preserve"> PROCTER &amp; GAMBLE</v>
          </cell>
          <cell r="N1192" t="str">
            <v>VICTOR DEL CID</v>
          </cell>
          <cell r="Q1192" t="str">
            <v>AA</v>
          </cell>
          <cell r="S1192" t="str">
            <v>CONCEPT</v>
          </cell>
          <cell r="T1192" t="str">
            <v>CON-CUI</v>
          </cell>
          <cell r="U1192" t="str">
            <v>SHAMPOO</v>
          </cell>
          <cell r="V1192" t="str">
            <v>Casa por Casa</v>
          </cell>
          <cell r="W1192" t="str">
            <v>Papel</v>
          </cell>
          <cell r="X1192" t="str">
            <v>GUATEMALA</v>
          </cell>
          <cell r="AB1192"/>
        </row>
        <row r="1193">
          <cell r="A1193">
            <v>1189</v>
          </cell>
          <cell r="D1193" t="str">
            <v>C</v>
          </cell>
          <cell r="E1193">
            <v>11169</v>
          </cell>
          <cell r="F1193" t="str">
            <v>Proy</v>
          </cell>
          <cell r="G1193">
            <v>2</v>
          </cell>
          <cell r="H1193">
            <v>39303</v>
          </cell>
          <cell r="I1193">
            <v>39310</v>
          </cell>
          <cell r="J1193">
            <v>39318</v>
          </cell>
          <cell r="K1193" t="str">
            <v>WHO PERFIL ERNESTO</v>
          </cell>
          <cell r="L1193" t="str">
            <v>0012</v>
          </cell>
          <cell r="M1193" t="str">
            <v xml:space="preserve"> PROCTER &amp; GAMBLE</v>
          </cell>
          <cell r="N1193" t="str">
            <v>DANIELA SANCHEZ</v>
          </cell>
          <cell r="Q1193" t="str">
            <v>AA</v>
          </cell>
          <cell r="S1193" t="str">
            <v>SEGMENTA</v>
          </cell>
          <cell r="T1193" t="str">
            <v>CON-CRO</v>
          </cell>
          <cell r="U1193" t="str">
            <v>DETERGENTE</v>
          </cell>
          <cell r="V1193" t="str">
            <v>Casa por Casa</v>
          </cell>
          <cell r="W1193" t="str">
            <v>Papel</v>
          </cell>
          <cell r="AB1193"/>
          <cell r="AD1193">
            <v>700</v>
          </cell>
          <cell r="AG1193">
            <v>700</v>
          </cell>
          <cell r="AK1193">
            <v>700</v>
          </cell>
          <cell r="AM1193">
            <v>39334</v>
          </cell>
          <cell r="AO1193">
            <v>39346</v>
          </cell>
        </row>
        <row r="1194">
          <cell r="A1194">
            <v>1190</v>
          </cell>
          <cell r="D1194" t="str">
            <v>D</v>
          </cell>
          <cell r="E1194">
            <v>11170</v>
          </cell>
          <cell r="F1194" t="str">
            <v>Prop</v>
          </cell>
          <cell r="G1194">
            <v>1</v>
          </cell>
          <cell r="H1194">
            <v>39302</v>
          </cell>
          <cell r="K1194" t="str">
            <v>PROGRAMA TKT</v>
          </cell>
          <cell r="L1194" t="str">
            <v>0095</v>
          </cell>
          <cell r="M1194" t="str">
            <v>CERVECERIA CUAUHTEMOC MOCTEZUMA</v>
          </cell>
          <cell r="N1194" t="str">
            <v>FERNANDO CAMACHO CORTEZ</v>
          </cell>
          <cell r="Q1194" t="str">
            <v>AA</v>
          </cell>
          <cell r="S1194" t="str">
            <v>MYSTERY SHOPPER</v>
          </cell>
          <cell r="T1194" t="str">
            <v>CON-BAL</v>
          </cell>
          <cell r="U1194" t="str">
            <v>CERVEZA</v>
          </cell>
          <cell r="V1194" t="str">
            <v>Casa por Casa</v>
          </cell>
          <cell r="W1194" t="str">
            <v>CAPI / PDA</v>
          </cell>
          <cell r="X1194" t="str">
            <v>Valle de México</v>
          </cell>
          <cell r="AB1194"/>
        </row>
        <row r="1195">
          <cell r="A1195">
            <v>1191</v>
          </cell>
          <cell r="D1195" t="str">
            <v>C</v>
          </cell>
          <cell r="E1195">
            <v>11171</v>
          </cell>
          <cell r="F1195" t="str">
            <v>Proy</v>
          </cell>
          <cell r="G1195">
            <v>5</v>
          </cell>
          <cell r="H1195">
            <v>39303</v>
          </cell>
          <cell r="I1195">
            <v>39307</v>
          </cell>
          <cell r="J1195">
            <v>39311</v>
          </cell>
          <cell r="K1195" t="str">
            <v>MSL CHAMPIONS</v>
          </cell>
          <cell r="L1195" t="str">
            <v>0012</v>
          </cell>
          <cell r="M1195" t="str">
            <v xml:space="preserve"> PROCTER &amp; GAMBLE</v>
          </cell>
          <cell r="N1195" t="str">
            <v>ALBERTO ZAMORA</v>
          </cell>
          <cell r="O1195" t="str">
            <v>MX079672</v>
          </cell>
          <cell r="P1195" t="str">
            <v>Champions In-store Message Screener</v>
          </cell>
          <cell r="Q1195" t="str">
            <v>AA</v>
          </cell>
          <cell r="S1195" t="str">
            <v>MST</v>
          </cell>
          <cell r="T1195" t="str">
            <v>CON-CUI</v>
          </cell>
          <cell r="U1195" t="str">
            <v>RASTRILLOS</v>
          </cell>
          <cell r="V1195" t="str">
            <v>Intercept</v>
          </cell>
          <cell r="W1195" t="str">
            <v>CAWI / Web</v>
          </cell>
          <cell r="X1195" t="str">
            <v>DF</v>
          </cell>
          <cell r="AB1195"/>
          <cell r="AD1195">
            <v>300</v>
          </cell>
          <cell r="AG1195">
            <v>300</v>
          </cell>
          <cell r="AH1195">
            <v>300</v>
          </cell>
          <cell r="AM1195">
            <v>39317</v>
          </cell>
          <cell r="AO1195">
            <v>39332</v>
          </cell>
          <cell r="AQ1195">
            <v>119248</v>
          </cell>
        </row>
        <row r="1196">
          <cell r="A1196">
            <v>1192</v>
          </cell>
          <cell r="D1196" t="str">
            <v>F</v>
          </cell>
          <cell r="E1196">
            <v>11172</v>
          </cell>
          <cell r="F1196" t="str">
            <v>Proy</v>
          </cell>
          <cell r="G1196">
            <v>6</v>
          </cell>
          <cell r="H1196">
            <v>39303</v>
          </cell>
          <cell r="I1196">
            <v>39303</v>
          </cell>
          <cell r="J1196">
            <v>39314</v>
          </cell>
          <cell r="K1196" t="str">
            <v>CHARMIN FGI'S HFS SHOPPERS</v>
          </cell>
          <cell r="L1196" t="str">
            <v>0012</v>
          </cell>
          <cell r="M1196" t="str">
            <v xml:space="preserve"> PROCTER &amp; GAMBLE</v>
          </cell>
          <cell r="N1196" t="str">
            <v>MARIA CORDERO</v>
          </cell>
          <cell r="O1196" t="str">
            <v>MX079825</v>
          </cell>
          <cell r="P1196" t="str">
            <v>Dubai Initiative Value Communication FGIs</v>
          </cell>
          <cell r="Q1196" t="str">
            <v>AA</v>
          </cell>
          <cell r="S1196" t="str">
            <v>MST</v>
          </cell>
          <cell r="T1196" t="str">
            <v>CON-SAN</v>
          </cell>
          <cell r="U1196" t="str">
            <v>PAPEL DE BAÑO</v>
          </cell>
          <cell r="V1196" t="str">
            <v>Pre -Reclutamiento</v>
          </cell>
          <cell r="W1196" t="str">
            <v>Focus groups</v>
          </cell>
          <cell r="X1196" t="str">
            <v>DF</v>
          </cell>
          <cell r="AB1196"/>
          <cell r="AD1196">
            <v>2</v>
          </cell>
          <cell r="AG1196">
            <v>2</v>
          </cell>
          <cell r="AH1196">
            <v>2</v>
          </cell>
          <cell r="AL1196">
            <v>2</v>
          </cell>
          <cell r="AM1196">
            <v>39314</v>
          </cell>
          <cell r="AN1196">
            <v>39314</v>
          </cell>
          <cell r="AO1196">
            <v>39316</v>
          </cell>
          <cell r="AP1196">
            <v>39316</v>
          </cell>
          <cell r="AQ1196">
            <v>39650</v>
          </cell>
        </row>
        <row r="1197">
          <cell r="A1197">
            <v>1193</v>
          </cell>
          <cell r="B1197">
            <v>1</v>
          </cell>
          <cell r="C1197" t="str">
            <v>ES</v>
          </cell>
          <cell r="D1197" t="str">
            <v>C</v>
          </cell>
          <cell r="E1197">
            <v>11173</v>
          </cell>
          <cell r="F1197" t="str">
            <v>Prop</v>
          </cell>
          <cell r="G1197">
            <v>7</v>
          </cell>
          <cell r="H1197">
            <v>39211</v>
          </cell>
          <cell r="I1197">
            <v>39297</v>
          </cell>
          <cell r="J1197">
            <v>39321</v>
          </cell>
          <cell r="K1197" t="str">
            <v>EQUITY BRASIL</v>
          </cell>
          <cell r="L1197" t="str">
            <v>0012</v>
          </cell>
          <cell r="M1197" t="str">
            <v xml:space="preserve"> PROCTER &amp; GAMBLE</v>
          </cell>
          <cell r="N1197" t="str">
            <v>Victor Trujillo</v>
          </cell>
          <cell r="Q1197" t="str">
            <v>MJO</v>
          </cell>
          <cell r="S1197" t="str">
            <v>EQUITY</v>
          </cell>
          <cell r="T1197" t="str">
            <v>CON-CRO</v>
          </cell>
          <cell r="U1197" t="str">
            <v>DETERGENTE</v>
          </cell>
          <cell r="V1197" t="str">
            <v>Casa por Casa</v>
          </cell>
          <cell r="W1197" t="str">
            <v>Papel</v>
          </cell>
          <cell r="X1197" t="str">
            <v>Brasil</v>
          </cell>
          <cell r="AB1197"/>
        </row>
        <row r="1198">
          <cell r="A1198">
            <v>1194</v>
          </cell>
          <cell r="B1198">
            <v>1</v>
          </cell>
          <cell r="D1198" t="str">
            <v>T</v>
          </cell>
          <cell r="E1198">
            <v>11174</v>
          </cell>
          <cell r="F1198" t="str">
            <v>Prop</v>
          </cell>
          <cell r="G1198">
            <v>7</v>
          </cell>
          <cell r="H1198">
            <v>39303</v>
          </cell>
          <cell r="I1198">
            <v>39310</v>
          </cell>
          <cell r="J1198">
            <v>39323</v>
          </cell>
          <cell r="K1198" t="str">
            <v>VENUS LAUNDRY</v>
          </cell>
          <cell r="L1198" t="str">
            <v>0012</v>
          </cell>
          <cell r="M1198" t="str">
            <v xml:space="preserve"> PROCTER &amp; GAMBLE</v>
          </cell>
          <cell r="N1198" t="str">
            <v>Erica Fridman</v>
          </cell>
          <cell r="O1198" t="str">
            <v>TBD</v>
          </cell>
          <cell r="P1198" t="str">
            <v>Venus C&amp;SPIT México</v>
          </cell>
          <cell r="Q1198" t="str">
            <v>MJO</v>
          </cell>
          <cell r="R1198" t="str">
            <v>TBD</v>
          </cell>
          <cell r="S1198" t="str">
            <v>CONCEPT</v>
          </cell>
          <cell r="T1198" t="str">
            <v>CON-CRO</v>
          </cell>
          <cell r="U1198" t="str">
            <v>DETERGENTE</v>
          </cell>
          <cell r="V1198" t="str">
            <v>Casa por Casa</v>
          </cell>
          <cell r="W1198" t="str">
            <v>Papel</v>
          </cell>
          <cell r="X1198" t="str">
            <v>DF</v>
          </cell>
          <cell r="Y1198">
            <v>4</v>
          </cell>
          <cell r="Z1198">
            <v>110</v>
          </cell>
          <cell r="AB1198">
            <v>49.833333333333336</v>
          </cell>
          <cell r="AC1198">
            <v>4</v>
          </cell>
          <cell r="AD1198">
            <v>1050</v>
          </cell>
          <cell r="AE1198">
            <v>250</v>
          </cell>
          <cell r="AG1198">
            <v>1300</v>
          </cell>
          <cell r="AH1198">
            <v>1300</v>
          </cell>
          <cell r="AQ1198">
            <v>286219</v>
          </cell>
        </row>
        <row r="1199">
          <cell r="A1199">
            <v>1195</v>
          </cell>
          <cell r="B1199">
            <v>1</v>
          </cell>
          <cell r="D1199" t="str">
            <v>T</v>
          </cell>
          <cell r="E1199">
            <v>11175</v>
          </cell>
          <cell r="F1199" t="str">
            <v>Proy</v>
          </cell>
          <cell r="G1199">
            <v>3</v>
          </cell>
          <cell r="H1199">
            <v>39303</v>
          </cell>
          <cell r="I1199">
            <v>39309</v>
          </cell>
          <cell r="J1199">
            <v>39323</v>
          </cell>
          <cell r="K1199" t="str">
            <v>EXCELSIOR</v>
          </cell>
          <cell r="L1199" t="str">
            <v>0012</v>
          </cell>
          <cell r="M1199" t="str">
            <v xml:space="preserve"> PROCTER &amp; GAMBLE</v>
          </cell>
          <cell r="N1199" t="str">
            <v>Francisco Garces</v>
          </cell>
          <cell r="O1199" t="str">
            <v>MX07A457</v>
          </cell>
          <cell r="P1199" t="str">
            <v>EXCELSIOR CT México</v>
          </cell>
          <cell r="Q1199" t="str">
            <v>MJO</v>
          </cell>
          <cell r="R1199" t="str">
            <v>GC</v>
          </cell>
          <cell r="S1199" t="str">
            <v>CONCEPT</v>
          </cell>
          <cell r="T1199" t="str">
            <v>CON-CRO</v>
          </cell>
          <cell r="U1199" t="str">
            <v>DETERGENTE</v>
          </cell>
          <cell r="V1199" t="str">
            <v>Casa por Casa</v>
          </cell>
          <cell r="W1199" t="str">
            <v>Papel</v>
          </cell>
          <cell r="X1199" t="str">
            <v>DF</v>
          </cell>
          <cell r="Y1199">
            <v>2</v>
          </cell>
          <cell r="Z1199">
            <v>100</v>
          </cell>
          <cell r="AB1199">
            <v>43.666666666666664</v>
          </cell>
          <cell r="AC1199">
            <v>5</v>
          </cell>
          <cell r="AD1199">
            <v>600</v>
          </cell>
          <cell r="AG1199">
            <v>600</v>
          </cell>
          <cell r="AM1199">
            <v>39336</v>
          </cell>
          <cell r="AO1199">
            <v>39352</v>
          </cell>
          <cell r="AQ1199">
            <v>147998</v>
          </cell>
        </row>
        <row r="1200">
          <cell r="A1200">
            <v>1196</v>
          </cell>
          <cell r="E1200">
            <v>11176</v>
          </cell>
          <cell r="F1200" t="str">
            <v>Prop</v>
          </cell>
          <cell r="G1200">
            <v>1</v>
          </cell>
          <cell r="H1200">
            <v>39303</v>
          </cell>
          <cell r="K1200" t="str">
            <v>SYNTECPROMO</v>
          </cell>
          <cell r="L1200" t="str">
            <v>0008</v>
          </cell>
          <cell r="M1200" t="str">
            <v>CASTROL DE MEXICO, S.A. DE C.</v>
          </cell>
          <cell r="N1200" t="str">
            <v>GABRIELA VÁZQUEZ</v>
          </cell>
          <cell r="Q1200" t="str">
            <v>KA</v>
          </cell>
          <cell r="S1200" t="str">
            <v>PRODUCT</v>
          </cell>
          <cell r="T1200" t="str">
            <v>AUT-OTR</v>
          </cell>
          <cell r="U1200" t="str">
            <v>ACEITES PARA AUTO</v>
          </cell>
          <cell r="V1200" t="str">
            <v>Intercept</v>
          </cell>
          <cell r="W1200" t="str">
            <v>Papel</v>
          </cell>
          <cell r="X1200" t="str">
            <v>DF</v>
          </cell>
          <cell r="Y1200">
            <v>6</v>
          </cell>
          <cell r="Z1200">
            <v>28</v>
          </cell>
          <cell r="AA1200">
            <v>15</v>
          </cell>
          <cell r="AB1200">
            <v>19.666666666666668</v>
          </cell>
          <cell r="AG1200">
            <v>200</v>
          </cell>
          <cell r="AH1200">
            <v>200</v>
          </cell>
          <cell r="AQ1200">
            <v>95500</v>
          </cell>
        </row>
        <row r="1201">
          <cell r="A1201">
            <v>1197</v>
          </cell>
          <cell r="E1201">
            <v>11177</v>
          </cell>
          <cell r="F1201" t="str">
            <v>Prop</v>
          </cell>
          <cell r="G1201">
            <v>1</v>
          </cell>
          <cell r="H1201">
            <v>39303</v>
          </cell>
          <cell r="K1201" t="str">
            <v>CELLPHONECAPI</v>
          </cell>
          <cell r="L1201" t="str">
            <v>0098</v>
          </cell>
          <cell r="M1201" t="str">
            <v>LARC</v>
          </cell>
          <cell r="AB1201"/>
        </row>
        <row r="1202">
          <cell r="A1202">
            <v>1198</v>
          </cell>
          <cell r="D1202" t="str">
            <v>A</v>
          </cell>
          <cell r="E1202">
            <v>11178</v>
          </cell>
          <cell r="F1202" t="str">
            <v>Proy</v>
          </cell>
          <cell r="G1202">
            <v>3</v>
          </cell>
          <cell r="H1202">
            <v>39304</v>
          </cell>
          <cell r="I1202">
            <v>39300</v>
          </cell>
          <cell r="J1202">
            <v>39312</v>
          </cell>
          <cell r="K1202" t="str">
            <v>DOWNY EN SAMS</v>
          </cell>
          <cell r="L1202" t="str">
            <v>0012</v>
          </cell>
          <cell r="M1202" t="str">
            <v xml:space="preserve"> PROCTER &amp; GAMBLE</v>
          </cell>
          <cell r="N1202" t="str">
            <v>PAOLA ELIZAGA</v>
          </cell>
          <cell r="Q1202" t="str">
            <v>PG</v>
          </cell>
          <cell r="S1202" t="str">
            <v>AUDIPROM</v>
          </cell>
          <cell r="T1202" t="str">
            <v>CON-CRO</v>
          </cell>
          <cell r="U1202" t="str">
            <v>SUAVIZANTE</v>
          </cell>
          <cell r="W1202" t="str">
            <v>Papel</v>
          </cell>
          <cell r="X1202" t="str">
            <v>DF,MTY,GDL y foraneas</v>
          </cell>
          <cell r="AB1202"/>
          <cell r="AG1202">
            <v>40</v>
          </cell>
          <cell r="AH1202">
            <v>16</v>
          </cell>
          <cell r="AI1202">
            <v>24</v>
          </cell>
          <cell r="AM1202">
            <v>39334</v>
          </cell>
          <cell r="AO1202">
            <v>39336</v>
          </cell>
          <cell r="AQ1202">
            <v>10076</v>
          </cell>
        </row>
        <row r="1203">
          <cell r="A1203">
            <v>1199</v>
          </cell>
          <cell r="D1203" t="str">
            <v>F</v>
          </cell>
          <cell r="E1203">
            <v>11179</v>
          </cell>
          <cell r="F1203" t="str">
            <v>Proy</v>
          </cell>
          <cell r="G1203">
            <v>6</v>
          </cell>
          <cell r="H1203">
            <v>39304</v>
          </cell>
          <cell r="I1203">
            <v>39304</v>
          </cell>
          <cell r="J1203">
            <v>39309</v>
          </cell>
          <cell r="K1203" t="str">
            <v>FGI'S Ariel Five Stars</v>
          </cell>
          <cell r="L1203" t="str">
            <v>0012</v>
          </cell>
          <cell r="M1203" t="str">
            <v xml:space="preserve"> PROCTER &amp; GAMBLE</v>
          </cell>
          <cell r="N1203" t="str">
            <v>Chrystian Ramírez Dávi</v>
          </cell>
          <cell r="O1203" t="str">
            <v>MX079833</v>
          </cell>
          <cell r="P1203" t="str">
            <v>Ariel 5 Stars FGIs for Concept Development</v>
          </cell>
          <cell r="Q1203" t="str">
            <v>AA</v>
          </cell>
          <cell r="S1203" t="str">
            <v>C/I SCREENING</v>
          </cell>
          <cell r="T1203" t="str">
            <v>CON-CRO</v>
          </cell>
          <cell r="U1203" t="str">
            <v>DETERGENTE</v>
          </cell>
          <cell r="V1203" t="str">
            <v>Pre -Reclutamiento</v>
          </cell>
          <cell r="W1203" t="str">
            <v>Focus groups</v>
          </cell>
          <cell r="X1203" t="str">
            <v>DF</v>
          </cell>
          <cell r="AB1203"/>
          <cell r="AD1203">
            <v>3</v>
          </cell>
          <cell r="AG1203">
            <v>3</v>
          </cell>
          <cell r="AH1203">
            <v>3</v>
          </cell>
          <cell r="AL1203">
            <v>3</v>
          </cell>
          <cell r="AM1203">
            <v>39309</v>
          </cell>
          <cell r="AN1203">
            <v>39309</v>
          </cell>
          <cell r="AO1203">
            <v>39311</v>
          </cell>
          <cell r="AP1203">
            <v>39311</v>
          </cell>
          <cell r="AQ1203">
            <v>59900</v>
          </cell>
        </row>
        <row r="1204">
          <cell r="A1204">
            <v>1200</v>
          </cell>
          <cell r="B1204">
            <v>1</v>
          </cell>
          <cell r="D1204" t="str">
            <v>T</v>
          </cell>
          <cell r="E1204">
            <v>11180</v>
          </cell>
          <cell r="F1204" t="str">
            <v>Proy</v>
          </cell>
          <cell r="G1204">
            <v>3</v>
          </cell>
          <cell r="H1204">
            <v>39304</v>
          </cell>
          <cell r="I1204">
            <v>39322</v>
          </cell>
          <cell r="J1204">
            <v>39328</v>
          </cell>
          <cell r="K1204" t="str">
            <v>VENUS LAUNDRY</v>
          </cell>
          <cell r="L1204" t="str">
            <v>0012</v>
          </cell>
          <cell r="M1204" t="str">
            <v xml:space="preserve"> PROCTER &amp; GAMBLE</v>
          </cell>
          <cell r="N1204" t="str">
            <v>Erica Fridman</v>
          </cell>
          <cell r="O1204" t="str">
            <v>MX07A567</v>
          </cell>
          <cell r="P1204" t="str">
            <v>Venus C&amp;SPIT México</v>
          </cell>
          <cell r="Q1204" t="str">
            <v>MJO</v>
          </cell>
          <cell r="R1204" t="str">
            <v>MG</v>
          </cell>
          <cell r="S1204" t="str">
            <v>C&amp;P</v>
          </cell>
          <cell r="T1204" t="str">
            <v>CON-CRO</v>
          </cell>
          <cell r="U1204" t="str">
            <v>DETERGENTE</v>
          </cell>
          <cell r="V1204" t="str">
            <v>Casa por Casa</v>
          </cell>
          <cell r="W1204" t="str">
            <v>Papel</v>
          </cell>
          <cell r="X1204" t="str">
            <v>DF</v>
          </cell>
          <cell r="Y1204">
            <v>4</v>
          </cell>
          <cell r="Z1204">
            <v>110</v>
          </cell>
          <cell r="AB1204">
            <v>49.833333333333336</v>
          </cell>
          <cell r="AC1204">
            <v>3.8</v>
          </cell>
          <cell r="AD1204">
            <v>1050</v>
          </cell>
          <cell r="AE1204">
            <v>250</v>
          </cell>
          <cell r="AG1204">
            <v>1300</v>
          </cell>
          <cell r="AH1204">
            <v>1300</v>
          </cell>
          <cell r="AM1204">
            <v>39345</v>
          </cell>
          <cell r="AO1204">
            <v>39366</v>
          </cell>
          <cell r="AQ1204">
            <v>286219</v>
          </cell>
        </row>
        <row r="1205">
          <cell r="A1205">
            <v>1201</v>
          </cell>
          <cell r="D1205" t="str">
            <v>O</v>
          </cell>
          <cell r="E1205">
            <v>11181</v>
          </cell>
          <cell r="F1205" t="str">
            <v>Proy</v>
          </cell>
          <cell r="G1205">
            <v>6</v>
          </cell>
          <cell r="H1205">
            <v>39231</v>
          </cell>
          <cell r="I1205">
            <v>39234</v>
          </cell>
          <cell r="J1205">
            <v>39238</v>
          </cell>
          <cell r="K1205" t="str">
            <v>BLUE</v>
          </cell>
          <cell r="L1205" t="str">
            <v>0027</v>
          </cell>
          <cell r="M1205" t="str">
            <v>RESEARCH INTERNACIONAL, SA</v>
          </cell>
          <cell r="N1205" t="str">
            <v>RENE MARIN</v>
          </cell>
          <cell r="Q1205" t="str">
            <v>EV</v>
          </cell>
          <cell r="S1205" t="str">
            <v>CONCEPT</v>
          </cell>
          <cell r="T1205" t="str">
            <v>CON-ALI</v>
          </cell>
          <cell r="U1205" t="str">
            <v>GOLOSINAS</v>
          </cell>
          <cell r="V1205" t="str">
            <v>INTERCEPT</v>
          </cell>
          <cell r="W1205" t="str">
            <v>CAPI / PDA</v>
          </cell>
          <cell r="X1205" t="str">
            <v>DF</v>
          </cell>
          <cell r="AB1205"/>
          <cell r="AM1205">
            <v>39252</v>
          </cell>
          <cell r="AN1205">
            <v>39252</v>
          </cell>
          <cell r="AO1205">
            <v>39258</v>
          </cell>
          <cell r="AP1205">
            <v>39258</v>
          </cell>
          <cell r="AQ1205">
            <v>18850</v>
          </cell>
        </row>
        <row r="1206">
          <cell r="A1206">
            <v>1202</v>
          </cell>
          <cell r="D1206" t="str">
            <v>O</v>
          </cell>
          <cell r="E1206">
            <v>11182</v>
          </cell>
          <cell r="F1206" t="str">
            <v>Proy</v>
          </cell>
          <cell r="G1206">
            <v>6</v>
          </cell>
          <cell r="H1206">
            <v>39254</v>
          </cell>
          <cell r="I1206">
            <v>39255</v>
          </cell>
          <cell r="J1206">
            <v>39272</v>
          </cell>
          <cell r="K1206" t="str">
            <v>CLOROFILA</v>
          </cell>
          <cell r="L1206" t="str">
            <v>0027</v>
          </cell>
          <cell r="M1206" t="str">
            <v>RESEARCH INTERNACIONAL, SA</v>
          </cell>
          <cell r="N1206" t="str">
            <v>RENE MARIN</v>
          </cell>
          <cell r="Q1206" t="str">
            <v>EV</v>
          </cell>
          <cell r="S1206" t="str">
            <v>CONCEPT</v>
          </cell>
          <cell r="T1206" t="str">
            <v>CON-ALI</v>
          </cell>
          <cell r="U1206" t="str">
            <v>GOLOSINAS</v>
          </cell>
          <cell r="V1206" t="str">
            <v>INTERCEPT</v>
          </cell>
          <cell r="W1206" t="str">
            <v>CAPI / PDA</v>
          </cell>
          <cell r="X1206" t="str">
            <v>DF</v>
          </cell>
          <cell r="AB1206"/>
          <cell r="AM1206">
            <v>39281</v>
          </cell>
          <cell r="AN1206">
            <v>39281</v>
          </cell>
          <cell r="AO1206">
            <v>39252</v>
          </cell>
          <cell r="AP1206">
            <v>39282</v>
          </cell>
          <cell r="AQ1206">
            <v>16500</v>
          </cell>
        </row>
        <row r="1207">
          <cell r="A1207">
            <v>1203</v>
          </cell>
          <cell r="D1207" t="str">
            <v>O</v>
          </cell>
          <cell r="E1207">
            <v>11183</v>
          </cell>
          <cell r="F1207" t="str">
            <v>Proy</v>
          </cell>
          <cell r="G1207">
            <v>1</v>
          </cell>
          <cell r="H1207">
            <v>39290</v>
          </cell>
          <cell r="I1207">
            <v>39290</v>
          </cell>
          <cell r="J1207">
            <v>39334</v>
          </cell>
          <cell r="K1207" t="str">
            <v>CLINICA NISSAN</v>
          </cell>
          <cell r="L1207" t="str">
            <v>0027</v>
          </cell>
          <cell r="M1207" t="str">
            <v>RESEARCH INTERNACIONAL, SA</v>
          </cell>
          <cell r="N1207" t="str">
            <v>RENE MARIN</v>
          </cell>
          <cell r="Q1207" t="str">
            <v>EV</v>
          </cell>
          <cell r="S1207" t="str">
            <v>CONCEPT</v>
          </cell>
          <cell r="T1207" t="str">
            <v>COM-AUT</v>
          </cell>
          <cell r="U1207" t="str">
            <v>AUTOS</v>
          </cell>
          <cell r="V1207" t="str">
            <v>Pre -Reclutamiento</v>
          </cell>
          <cell r="W1207" t="str">
            <v>CAPI / PDA</v>
          </cell>
          <cell r="X1207" t="str">
            <v>DF</v>
          </cell>
          <cell r="AB1207"/>
          <cell r="AM1207">
            <v>39340</v>
          </cell>
          <cell r="AO1207">
            <v>39345</v>
          </cell>
          <cell r="AQ1207">
            <v>18820</v>
          </cell>
        </row>
        <row r="1208">
          <cell r="A1208">
            <v>1204</v>
          </cell>
          <cell r="D1208" t="str">
            <v>D</v>
          </cell>
          <cell r="E1208">
            <v>11184</v>
          </cell>
          <cell r="F1208" t="str">
            <v>Prop</v>
          </cell>
          <cell r="G1208">
            <v>7</v>
          </cell>
          <cell r="H1208">
            <v>39307</v>
          </cell>
          <cell r="K1208" t="str">
            <v>DISHCAPI</v>
          </cell>
          <cell r="L1208" t="str">
            <v>0199</v>
          </cell>
          <cell r="M1208" t="str">
            <v>SKIM</v>
          </cell>
          <cell r="N1208" t="str">
            <v>JEROEN SLAPPENDEL</v>
          </cell>
          <cell r="O1208" t="str">
            <v>NA</v>
          </cell>
          <cell r="Q1208" t="str">
            <v>EVAL</v>
          </cell>
          <cell r="T1208" t="str">
            <v>CON-HOG</v>
          </cell>
          <cell r="U1208" t="str">
            <v>LAVATRASTES</v>
          </cell>
          <cell r="V1208" t="str">
            <v>Casa por Casa</v>
          </cell>
          <cell r="W1208" t="str">
            <v>CAPI / PDA</v>
          </cell>
          <cell r="X1208" t="str">
            <v>DF, MTY, MERIDA</v>
          </cell>
          <cell r="Z1208">
            <v>37</v>
          </cell>
          <cell r="AA1208">
            <v>35</v>
          </cell>
          <cell r="AB1208">
            <v>20.083333333333332</v>
          </cell>
          <cell r="AD1208">
            <v>900</v>
          </cell>
          <cell r="AG1208">
            <v>900</v>
          </cell>
          <cell r="AH1208">
            <v>600</v>
          </cell>
          <cell r="AI1208">
            <v>300</v>
          </cell>
        </row>
        <row r="1209">
          <cell r="A1209">
            <v>1205</v>
          </cell>
          <cell r="D1209" t="str">
            <v>A</v>
          </cell>
          <cell r="E1209">
            <v>11185</v>
          </cell>
          <cell r="F1209" t="str">
            <v>Proy</v>
          </cell>
          <cell r="G1209">
            <v>2</v>
          </cell>
          <cell r="H1209">
            <v>39307</v>
          </cell>
          <cell r="I1209">
            <v>39309</v>
          </cell>
          <cell r="J1209">
            <v>39342</v>
          </cell>
          <cell r="K1209" t="str">
            <v>SWAN</v>
          </cell>
          <cell r="L1209" t="str">
            <v>0012</v>
          </cell>
          <cell r="M1209" t="str">
            <v xml:space="preserve"> PROCTER &amp; GAMBLE</v>
          </cell>
          <cell r="N1209" t="str">
            <v>ROSALINDA GOMEZ</v>
          </cell>
          <cell r="Q1209" t="str">
            <v>PG</v>
          </cell>
          <cell r="S1209" t="str">
            <v>AUDIPROM</v>
          </cell>
          <cell r="T1209" t="str">
            <v>CON-CUI</v>
          </cell>
          <cell r="U1209" t="str">
            <v>SHAMPOO</v>
          </cell>
          <cell r="W1209" t="str">
            <v>Papel</v>
          </cell>
          <cell r="X1209" t="str">
            <v>DF,MTY,GDL y foraneas</v>
          </cell>
          <cell r="AB1209"/>
          <cell r="AG1209">
            <v>846</v>
          </cell>
          <cell r="AH1209">
            <v>540</v>
          </cell>
          <cell r="AI1209">
            <v>306</v>
          </cell>
          <cell r="AM1209">
            <v>39432</v>
          </cell>
          <cell r="AO1209">
            <v>39434</v>
          </cell>
          <cell r="AQ1209">
            <v>150321</v>
          </cell>
        </row>
        <row r="1210">
          <cell r="A1210">
            <v>1206</v>
          </cell>
          <cell r="D1210" t="str">
            <v>C</v>
          </cell>
          <cell r="E1210">
            <v>11186</v>
          </cell>
          <cell r="F1210" t="str">
            <v>Prop</v>
          </cell>
          <cell r="G1210">
            <v>1</v>
          </cell>
          <cell r="H1210">
            <v>39307</v>
          </cell>
          <cell r="K1210" t="str">
            <v>TRACKING PUBLICITARIO CUALI-CUANTI</v>
          </cell>
          <cell r="L1210" t="str">
            <v>0170</v>
          </cell>
          <cell r="M1210" t="str">
            <v>HAVAS MEDIA</v>
          </cell>
          <cell r="N1210" t="str">
            <v>ARCHIE DENEKEN</v>
          </cell>
          <cell r="Q1210" t="str">
            <v>MIP</v>
          </cell>
          <cell r="T1210" t="str">
            <v>CON-CUI</v>
          </cell>
          <cell r="U1210" t="str">
            <v>PERFUMES</v>
          </cell>
          <cell r="V1210" t="str">
            <v>Casa por Casa</v>
          </cell>
          <cell r="W1210" t="str">
            <v>Papel</v>
          </cell>
          <cell r="X1210" t="str">
            <v>DF, GDL, MTY</v>
          </cell>
          <cell r="AB1210"/>
          <cell r="AG1210">
            <v>2000</v>
          </cell>
          <cell r="AH1210">
            <v>2000</v>
          </cell>
        </row>
        <row r="1211">
          <cell r="A1211">
            <v>1207</v>
          </cell>
          <cell r="D1211" t="str">
            <v>S</v>
          </cell>
          <cell r="E1211">
            <v>11187</v>
          </cell>
          <cell r="F1211" t="str">
            <v>Prop</v>
          </cell>
          <cell r="G1211">
            <v>1</v>
          </cell>
          <cell r="H1211">
            <v>39294</v>
          </cell>
          <cell r="K1211" t="str">
            <v>TGI</v>
          </cell>
          <cell r="L1211" t="str">
            <v>0200</v>
          </cell>
          <cell r="M1211" t="str">
            <v>TGI MÉXICO</v>
          </cell>
          <cell r="N1211" t="str">
            <v>BERTHA RAMOS</v>
          </cell>
          <cell r="Q1211" t="str">
            <v>MIP</v>
          </cell>
          <cell r="S1211" t="str">
            <v>PANEL</v>
          </cell>
          <cell r="T1211" t="str">
            <v>MUL-MUL</v>
          </cell>
          <cell r="U1211" t="str">
            <v>MEDIOS Y PRODUCTOS</v>
          </cell>
          <cell r="V1211" t="str">
            <v>Casa por Casa</v>
          </cell>
          <cell r="W1211" t="str">
            <v>Papel</v>
          </cell>
          <cell r="X1211" t="str">
            <v>DF, GDL, MTY (25 CIUDADES)</v>
          </cell>
          <cell r="Z1211">
            <v>150</v>
          </cell>
          <cell r="AB1211">
            <v>62.5</v>
          </cell>
          <cell r="AD1211">
            <v>24900</v>
          </cell>
          <cell r="AE1211">
            <v>19920</v>
          </cell>
          <cell r="AG1211">
            <v>44820</v>
          </cell>
        </row>
        <row r="1212">
          <cell r="A1212">
            <v>1208</v>
          </cell>
          <cell r="D1212" t="str">
            <v>C</v>
          </cell>
          <cell r="E1212">
            <v>11188</v>
          </cell>
          <cell r="F1212" t="str">
            <v>Prop</v>
          </cell>
          <cell r="G1212">
            <v>1</v>
          </cell>
          <cell r="H1212">
            <v>39308</v>
          </cell>
          <cell r="K1212" t="str">
            <v>EVAL EMPRESAS</v>
          </cell>
          <cell r="L1212" t="str">
            <v>0201</v>
          </cell>
          <cell r="M1212" t="str">
            <v>TMM</v>
          </cell>
          <cell r="N1212" t="str">
            <v>LUCERO LOZA</v>
          </cell>
          <cell r="O1212" t="str">
            <v>NA</v>
          </cell>
          <cell r="P1212" t="str">
            <v>NA</v>
          </cell>
          <cell r="Q1212" t="str">
            <v>EVAL</v>
          </cell>
          <cell r="S1212" t="str">
            <v>EQUITY</v>
          </cell>
          <cell r="T1212" t="str">
            <v>COM-OTR</v>
          </cell>
          <cell r="U1212" t="str">
            <v>EMPRESAS</v>
          </cell>
          <cell r="V1212" t="str">
            <v>Intercept</v>
          </cell>
          <cell r="W1212" t="str">
            <v>Papel</v>
          </cell>
          <cell r="X1212" t="str">
            <v>MGM</v>
          </cell>
          <cell r="Y1212">
            <v>5</v>
          </cell>
          <cell r="Z1212">
            <v>15</v>
          </cell>
          <cell r="AA1212">
            <v>30</v>
          </cell>
          <cell r="AB1212">
            <v>15.25</v>
          </cell>
          <cell r="AC1212">
            <v>5.9</v>
          </cell>
          <cell r="AD1212">
            <v>500</v>
          </cell>
          <cell r="AG1212">
            <v>500</v>
          </cell>
          <cell r="AH1212">
            <v>500</v>
          </cell>
        </row>
        <row r="1213">
          <cell r="A1213">
            <v>1209</v>
          </cell>
          <cell r="D1213" t="str">
            <v>D</v>
          </cell>
          <cell r="E1213">
            <v>11189</v>
          </cell>
          <cell r="F1213" t="str">
            <v>Prop</v>
          </cell>
          <cell r="G1213">
            <v>1</v>
          </cell>
          <cell r="H1213">
            <v>39309</v>
          </cell>
          <cell r="K1213" t="str">
            <v>OILAUDITS</v>
          </cell>
          <cell r="L1213" t="str">
            <v>0089</v>
          </cell>
          <cell r="M1213" t="str">
            <v>ACNIELSEN IR NY</v>
          </cell>
          <cell r="N1213" t="str">
            <v>SHARON WILSON</v>
          </cell>
          <cell r="AB1213"/>
        </row>
        <row r="1214">
          <cell r="A1214">
            <v>1210</v>
          </cell>
          <cell r="B1214">
            <v>1</v>
          </cell>
          <cell r="C1214" t="str">
            <v>ES</v>
          </cell>
          <cell r="D1214" t="str">
            <v>D</v>
          </cell>
          <cell r="E1214">
            <v>11190</v>
          </cell>
          <cell r="F1214" t="str">
            <v>Prop</v>
          </cell>
          <cell r="G1214">
            <v>1</v>
          </cell>
          <cell r="H1214">
            <v>39309</v>
          </cell>
          <cell r="K1214" t="str">
            <v>NCS RAZORS 2007</v>
          </cell>
          <cell r="L1214" t="str">
            <v>0035</v>
          </cell>
          <cell r="M1214" t="str">
            <v>TNS NFO</v>
          </cell>
          <cell r="N1214" t="str">
            <v>JASON PILLAY</v>
          </cell>
          <cell r="O1214" t="str">
            <v>TBD</v>
          </cell>
          <cell r="P1214" t="str">
            <v>NCS</v>
          </cell>
          <cell r="Q1214" t="str">
            <v>LM</v>
          </cell>
          <cell r="R1214" t="str">
            <v>TBD</v>
          </cell>
          <cell r="S1214" t="str">
            <v>U&amp;A</v>
          </cell>
          <cell r="T1214" t="str">
            <v>CON-CUI</v>
          </cell>
          <cell r="U1214" t="str">
            <v>RASTRILLOS</v>
          </cell>
          <cell r="V1214" t="str">
            <v>Casa por Casa</v>
          </cell>
          <cell r="W1214" t="str">
            <v>Papel</v>
          </cell>
          <cell r="X1214" t="str">
            <v>NACIONAL</v>
          </cell>
          <cell r="AB1214"/>
        </row>
        <row r="1215">
          <cell r="A1215">
            <v>1211</v>
          </cell>
          <cell r="B1215">
            <v>1</v>
          </cell>
          <cell r="D1215" t="str">
            <v>C</v>
          </cell>
          <cell r="E1215">
            <v>11191</v>
          </cell>
          <cell r="F1215" t="str">
            <v>Prop</v>
          </cell>
          <cell r="G1215">
            <v>1</v>
          </cell>
          <cell r="H1215">
            <v>39309</v>
          </cell>
          <cell r="J1215">
            <v>39343</v>
          </cell>
          <cell r="K1215" t="str">
            <v>CT NATURELLA</v>
          </cell>
          <cell r="L1215" t="str">
            <v>0012</v>
          </cell>
          <cell r="M1215" t="str">
            <v xml:space="preserve"> PROCTER &amp; GAMBLE</v>
          </cell>
          <cell r="N1215" t="str">
            <v>MICHELLE MANDAL</v>
          </cell>
          <cell r="O1215" t="str">
            <v>TBD</v>
          </cell>
          <cell r="P1215" t="str">
            <v>CT  Naturella</v>
          </cell>
          <cell r="Q1215" t="str">
            <v>LM</v>
          </cell>
          <cell r="R1215" t="str">
            <v>TBD</v>
          </cell>
          <cell r="S1215" t="str">
            <v>CONCEPT</v>
          </cell>
          <cell r="T1215" t="str">
            <v>CON-CUI</v>
          </cell>
          <cell r="U1215" t="str">
            <v>TOALLAS FEMENINAS</v>
          </cell>
          <cell r="V1215" t="str">
            <v>Casa por Casa</v>
          </cell>
          <cell r="W1215" t="str">
            <v>Papel</v>
          </cell>
          <cell r="X1215" t="str">
            <v>DF</v>
          </cell>
          <cell r="Y1215">
            <v>3</v>
          </cell>
          <cell r="Z1215">
            <v>65</v>
          </cell>
          <cell r="AA1215">
            <v>40</v>
          </cell>
          <cell r="AB1215">
            <v>35.416666666666664</v>
          </cell>
          <cell r="AD1215">
            <v>4800</v>
          </cell>
          <cell r="AG1215">
            <v>4800</v>
          </cell>
          <cell r="AH1215">
            <v>4800</v>
          </cell>
          <cell r="AM1215">
            <v>39342</v>
          </cell>
          <cell r="AQ1215">
            <v>1117318</v>
          </cell>
        </row>
        <row r="1216">
          <cell r="A1216">
            <v>1212</v>
          </cell>
          <cell r="D1216" t="str">
            <v>A</v>
          </cell>
          <cell r="E1216">
            <v>11192</v>
          </cell>
          <cell r="F1216" t="str">
            <v>Prop</v>
          </cell>
          <cell r="H1216">
            <v>39309</v>
          </cell>
          <cell r="J1216">
            <v>39462</v>
          </cell>
          <cell r="K1216" t="str">
            <v>SAMPLING PRESTOBARBA EN UNI</v>
          </cell>
          <cell r="L1216" t="str">
            <v>0012</v>
          </cell>
          <cell r="M1216" t="str">
            <v xml:space="preserve"> PROCTER &amp; GAMBLE</v>
          </cell>
          <cell r="N1216" t="str">
            <v>ELIZABETH ALVAREZ</v>
          </cell>
          <cell r="Q1216" t="str">
            <v>PG</v>
          </cell>
          <cell r="S1216" t="str">
            <v>AUDIPROM</v>
          </cell>
          <cell r="T1216" t="str">
            <v>CON-CUI</v>
          </cell>
          <cell r="U1216" t="str">
            <v>RASTRILLOS</v>
          </cell>
          <cell r="W1216" t="str">
            <v>Papel</v>
          </cell>
          <cell r="X1216" t="str">
            <v>DF, MTY, GDL Y FORANEAS</v>
          </cell>
          <cell r="AB1216"/>
          <cell r="AG1216">
            <v>150</v>
          </cell>
          <cell r="AH1216">
            <v>76</v>
          </cell>
          <cell r="AI1216">
            <v>74</v>
          </cell>
          <cell r="AM1216">
            <v>39477</v>
          </cell>
          <cell r="AO1216">
            <v>39482</v>
          </cell>
          <cell r="AQ1216">
            <v>62876</v>
          </cell>
        </row>
        <row r="1217">
          <cell r="A1217">
            <v>1213</v>
          </cell>
          <cell r="D1217" t="str">
            <v>I</v>
          </cell>
          <cell r="E1217">
            <v>11193</v>
          </cell>
          <cell r="F1217" t="str">
            <v>Proy</v>
          </cell>
          <cell r="G1217">
            <v>6</v>
          </cell>
          <cell r="H1217">
            <v>39309</v>
          </cell>
          <cell r="I1217">
            <v>39314</v>
          </cell>
          <cell r="J1217">
            <v>39317</v>
          </cell>
          <cell r="K1217" t="str">
            <v>Shtorethought Bold Quest</v>
          </cell>
          <cell r="L1217" t="str">
            <v>0012</v>
          </cell>
          <cell r="M1217" t="str">
            <v xml:space="preserve"> PROCTER &amp; GAMBLE</v>
          </cell>
          <cell r="N1217" t="str">
            <v>RUBEN LEO</v>
          </cell>
          <cell r="Q1217" t="str">
            <v>AA</v>
          </cell>
          <cell r="T1217" t="str">
            <v>CON-CRO</v>
          </cell>
          <cell r="U1217" t="str">
            <v>DETERGENTE</v>
          </cell>
          <cell r="V1217" t="str">
            <v>Pre -Reclutamiento</v>
          </cell>
          <cell r="W1217" t="str">
            <v>In home visits/ Etnográficos</v>
          </cell>
          <cell r="X1217" t="str">
            <v>DF</v>
          </cell>
          <cell r="AB1217"/>
          <cell r="AM1217">
            <v>39318</v>
          </cell>
          <cell r="AN1217">
            <v>39318</v>
          </cell>
          <cell r="AO1217">
            <v>39318</v>
          </cell>
          <cell r="AP1217">
            <v>39318</v>
          </cell>
          <cell r="AQ1217">
            <v>43190</v>
          </cell>
        </row>
        <row r="1218">
          <cell r="A1218">
            <v>1214</v>
          </cell>
          <cell r="D1218" t="str">
            <v>C</v>
          </cell>
          <cell r="E1218">
            <v>11194</v>
          </cell>
          <cell r="F1218" t="str">
            <v>Proy</v>
          </cell>
          <cell r="G1218">
            <v>2</v>
          </cell>
          <cell r="H1218">
            <v>39310</v>
          </cell>
          <cell r="I1218">
            <v>39332</v>
          </cell>
          <cell r="J1218">
            <v>39344</v>
          </cell>
          <cell r="K1218" t="str">
            <v>Casitas Mexico</v>
          </cell>
          <cell r="L1218" t="str">
            <v>0012</v>
          </cell>
          <cell r="M1218" t="str">
            <v xml:space="preserve"> PROCTER &amp; GAMBLE</v>
          </cell>
          <cell r="N1218" t="str">
            <v>Christiane Risk</v>
          </cell>
          <cell r="Q1218" t="str">
            <v>LE</v>
          </cell>
          <cell r="R1218" t="str">
            <v>MV</v>
          </cell>
          <cell r="S1218" t="str">
            <v>DISTRIBUTION</v>
          </cell>
          <cell r="T1218" t="str">
            <v>MUL-MUL</v>
          </cell>
          <cell r="U1218" t="str">
            <v>VARIOS</v>
          </cell>
          <cell r="V1218" t="str">
            <v>Casa por Casa</v>
          </cell>
          <cell r="W1218" t="str">
            <v>Papel</v>
          </cell>
          <cell r="X1218" t="str">
            <v>DF</v>
          </cell>
          <cell r="Y1218">
            <v>8</v>
          </cell>
          <cell r="Z1218">
            <v>120</v>
          </cell>
          <cell r="AA1218">
            <v>40</v>
          </cell>
          <cell r="AB1218">
            <v>63.333333333333336</v>
          </cell>
          <cell r="AC1218">
            <v>3.5</v>
          </cell>
          <cell r="AD1218">
            <v>140</v>
          </cell>
          <cell r="AE1218">
            <v>120</v>
          </cell>
          <cell r="AF1218">
            <v>100</v>
          </cell>
          <cell r="AG1218">
            <v>360</v>
          </cell>
          <cell r="AH1218">
            <v>360</v>
          </cell>
          <cell r="AK1218">
            <v>360</v>
          </cell>
          <cell r="AM1218">
            <v>39475</v>
          </cell>
          <cell r="AO1218">
            <v>39370</v>
          </cell>
          <cell r="AQ1218">
            <v>163900</v>
          </cell>
        </row>
        <row r="1219">
          <cell r="A1219">
            <v>1215</v>
          </cell>
          <cell r="B1219">
            <v>1</v>
          </cell>
          <cell r="C1219" t="str">
            <v>ES</v>
          </cell>
          <cell r="D1219" t="str">
            <v>C</v>
          </cell>
          <cell r="E1219">
            <v>11195</v>
          </cell>
          <cell r="F1219" t="str">
            <v>Prop</v>
          </cell>
          <cell r="G1219">
            <v>7</v>
          </cell>
          <cell r="H1219">
            <v>39211</v>
          </cell>
          <cell r="I1219">
            <v>39297</v>
          </cell>
          <cell r="J1219">
            <v>39318</v>
          </cell>
          <cell r="K1219" t="str">
            <v>SORPRESA México 07 - 08</v>
          </cell>
          <cell r="L1219" t="str">
            <v>0012</v>
          </cell>
          <cell r="M1219" t="str">
            <v xml:space="preserve"> PROCTER &amp; GAMBLE</v>
          </cell>
          <cell r="N1219" t="str">
            <v>Victor Trujillo</v>
          </cell>
          <cell r="Q1219" t="str">
            <v>MJO</v>
          </cell>
          <cell r="S1219" t="str">
            <v>EQUITY</v>
          </cell>
          <cell r="T1219" t="str">
            <v>CON-CRO</v>
          </cell>
          <cell r="U1219" t="str">
            <v>DETERGENTE</v>
          </cell>
          <cell r="V1219" t="str">
            <v>Casa por Casa</v>
          </cell>
          <cell r="W1219" t="str">
            <v>Papel</v>
          </cell>
          <cell r="X1219" t="str">
            <v>DF, GDL, MTY</v>
          </cell>
          <cell r="Y1219">
            <v>5</v>
          </cell>
          <cell r="Z1219">
            <v>120</v>
          </cell>
          <cell r="AB1219">
            <v>55</v>
          </cell>
          <cell r="AC1219">
            <v>3.5</v>
          </cell>
          <cell r="AD1219">
            <v>100</v>
          </cell>
          <cell r="AE1219">
            <v>100</v>
          </cell>
          <cell r="AF1219">
            <v>1000</v>
          </cell>
          <cell r="AG1219">
            <v>1200</v>
          </cell>
          <cell r="AH1219">
            <v>1200</v>
          </cell>
          <cell r="AM1219">
            <v>39629</v>
          </cell>
          <cell r="AO1219">
            <v>39680</v>
          </cell>
          <cell r="AR1219">
            <v>88975</v>
          </cell>
        </row>
        <row r="1220">
          <cell r="A1220">
            <v>1216</v>
          </cell>
          <cell r="E1220">
            <v>11196</v>
          </cell>
          <cell r="F1220" t="str">
            <v>Prop</v>
          </cell>
          <cell r="G1220">
            <v>1</v>
          </cell>
          <cell r="H1220">
            <v>39311</v>
          </cell>
          <cell r="K1220" t="str">
            <v>JUGUETES</v>
          </cell>
          <cell r="L1220" t="str">
            <v>0202</v>
          </cell>
          <cell r="M1220" t="str">
            <v>ALTERPRAXIS</v>
          </cell>
          <cell r="N1220" t="str">
            <v>Héctor Aguiniga</v>
          </cell>
          <cell r="O1220" t="str">
            <v>NA</v>
          </cell>
          <cell r="P1220" t="str">
            <v>NA</v>
          </cell>
          <cell r="Q1220" t="str">
            <v>KA</v>
          </cell>
          <cell r="S1220" t="str">
            <v>MARKETWHYS</v>
          </cell>
          <cell r="T1220" t="str">
            <v>CON-OTR</v>
          </cell>
          <cell r="U1220" t="str">
            <v>JUGUETES</v>
          </cell>
          <cell r="V1220" t="str">
            <v>Intercept</v>
          </cell>
          <cell r="W1220" t="str">
            <v>Papel</v>
          </cell>
          <cell r="X1220" t="str">
            <v>DF, GDL, MTY</v>
          </cell>
          <cell r="Y1220">
            <v>10</v>
          </cell>
          <cell r="Z1220">
            <v>25</v>
          </cell>
          <cell r="AA1220">
            <v>30</v>
          </cell>
          <cell r="AB1220">
            <v>24.416666666666668</v>
          </cell>
          <cell r="AG1220">
            <v>600</v>
          </cell>
          <cell r="AH1220">
            <v>600</v>
          </cell>
        </row>
        <row r="1221">
          <cell r="A1221">
            <v>1217</v>
          </cell>
          <cell r="D1221" t="str">
            <v>C</v>
          </cell>
          <cell r="E1221">
            <v>11197</v>
          </cell>
          <cell r="F1221" t="str">
            <v>Prop</v>
          </cell>
          <cell r="G1221">
            <v>7</v>
          </cell>
          <cell r="H1221">
            <v>39311</v>
          </cell>
          <cell r="J1221">
            <v>39335</v>
          </cell>
          <cell r="K1221" t="str">
            <v>CHOCA CHILE</v>
          </cell>
          <cell r="L1221" t="str">
            <v>0001</v>
          </cell>
          <cell r="M1221" t="str">
            <v>CPW MEXICO, S. DE R.L. DE C.V</v>
          </cell>
          <cell r="N1221" t="str">
            <v>ILANE COHEN</v>
          </cell>
          <cell r="Q1221" t="str">
            <v>IP</v>
          </cell>
          <cell r="S1221" t="str">
            <v>PRODUCT</v>
          </cell>
          <cell r="T1221" t="str">
            <v>CON-ALI</v>
          </cell>
          <cell r="U1221" t="str">
            <v>CEREALES</v>
          </cell>
          <cell r="V1221" t="str">
            <v>Casa por Casa</v>
          </cell>
          <cell r="W1221" t="str">
            <v>Papel</v>
          </cell>
          <cell r="X1221" t="str">
            <v>SANTIAGO CHILE</v>
          </cell>
          <cell r="Y1221">
            <v>2</v>
          </cell>
          <cell r="Z1221">
            <v>60</v>
          </cell>
          <cell r="AA1221">
            <v>55</v>
          </cell>
          <cell r="AB1221">
            <v>34.333333333333336</v>
          </cell>
          <cell r="AD1221">
            <v>750</v>
          </cell>
          <cell r="AE1221">
            <v>600</v>
          </cell>
          <cell r="AG1221">
            <v>1350</v>
          </cell>
          <cell r="AK1221">
            <v>1350</v>
          </cell>
          <cell r="AM1221">
            <v>39361</v>
          </cell>
          <cell r="AO1221">
            <v>39377</v>
          </cell>
          <cell r="AR1221">
            <v>41000</v>
          </cell>
          <cell r="AT1221">
            <v>3000</v>
          </cell>
          <cell r="AZ1221" t="str">
            <v>DECIDIERON HACERLO CON OTRO PROVEEDOR</v>
          </cell>
        </row>
        <row r="1222">
          <cell r="A1222">
            <v>1218</v>
          </cell>
          <cell r="D1222" t="str">
            <v>F</v>
          </cell>
          <cell r="E1222">
            <v>11198</v>
          </cell>
          <cell r="F1222" t="str">
            <v>Proy</v>
          </cell>
          <cell r="G1222">
            <v>3</v>
          </cell>
          <cell r="H1222">
            <v>39311</v>
          </cell>
          <cell r="I1222">
            <v>39315</v>
          </cell>
          <cell r="J1222">
            <v>39323</v>
          </cell>
          <cell r="K1222" t="str">
            <v>FGI'S LOLA PROT FEM</v>
          </cell>
          <cell r="L1222" t="str">
            <v>0012</v>
          </cell>
          <cell r="M1222" t="str">
            <v xml:space="preserve"> PROCTER &amp; GAMBLE</v>
          </cell>
          <cell r="N1222" t="str">
            <v>MARIA CORDERO</v>
          </cell>
          <cell r="Q1222" t="str">
            <v>AA</v>
          </cell>
          <cell r="S1222" t="str">
            <v>CONCEPT</v>
          </cell>
          <cell r="T1222" t="str">
            <v>CON-FEM</v>
          </cell>
          <cell r="U1222" t="str">
            <v>PROTECCION FEMENINA</v>
          </cell>
          <cell r="V1222" t="str">
            <v>Pre -Reclutamiento</v>
          </cell>
          <cell r="W1222" t="str">
            <v>Focus groups</v>
          </cell>
          <cell r="X1222" t="str">
            <v>DF</v>
          </cell>
          <cell r="AB1222"/>
          <cell r="AD1222">
            <v>4</v>
          </cell>
          <cell r="AG1222">
            <v>4</v>
          </cell>
          <cell r="AH1222">
            <v>4</v>
          </cell>
          <cell r="AM1222">
            <v>39321</v>
          </cell>
          <cell r="AO1222">
            <v>39323</v>
          </cell>
          <cell r="AQ1222">
            <v>68000</v>
          </cell>
        </row>
        <row r="1223">
          <cell r="A1223">
            <v>1219</v>
          </cell>
          <cell r="D1223" t="str">
            <v>C</v>
          </cell>
          <cell r="E1223">
            <v>11199</v>
          </cell>
          <cell r="F1223" t="str">
            <v>Prop</v>
          </cell>
          <cell r="G1223">
            <v>1</v>
          </cell>
          <cell r="H1223">
            <v>39311</v>
          </cell>
          <cell r="K1223" t="str">
            <v>SATISFACCION CONSUMIDOR 300</v>
          </cell>
          <cell r="L1223" t="str">
            <v>0134</v>
          </cell>
          <cell r="M1223" t="str">
            <v>DANONE</v>
          </cell>
          <cell r="N1223" t="str">
            <v>LUIS PEGO</v>
          </cell>
          <cell r="O1223" t="str">
            <v>NA</v>
          </cell>
          <cell r="P1223" t="str">
            <v>NA</v>
          </cell>
          <cell r="Q1223" t="str">
            <v>KA</v>
          </cell>
          <cell r="S1223" t="str">
            <v>TRIM</v>
          </cell>
          <cell r="T1223" t="str">
            <v>CON-ALI</v>
          </cell>
          <cell r="U1223" t="str">
            <v>PRODUCTOS LACTEOS</v>
          </cell>
          <cell r="V1223" t="str">
            <v>Telefonico</v>
          </cell>
          <cell r="W1223" t="str">
            <v>CATI / In2Form</v>
          </cell>
          <cell r="X1223" t="str">
            <v>VARIOS</v>
          </cell>
          <cell r="Y1223">
            <v>5</v>
          </cell>
          <cell r="Z1223">
            <v>35</v>
          </cell>
          <cell r="AA1223">
            <v>20</v>
          </cell>
          <cell r="AB1223">
            <v>22.25</v>
          </cell>
          <cell r="AD1223">
            <v>300</v>
          </cell>
          <cell r="AG1223">
            <v>300</v>
          </cell>
        </row>
        <row r="1224">
          <cell r="A1224">
            <v>1220</v>
          </cell>
          <cell r="D1224" t="str">
            <v>D</v>
          </cell>
          <cell r="E1224">
            <v>11200</v>
          </cell>
          <cell r="F1224" t="str">
            <v>Proy</v>
          </cell>
          <cell r="G1224">
            <v>1</v>
          </cell>
          <cell r="H1224">
            <v>39311</v>
          </cell>
          <cell r="I1224">
            <v>39329</v>
          </cell>
          <cell r="K1224" t="str">
            <v>AMEX SMALL BUSINESS SEGMENTATION</v>
          </cell>
          <cell r="L1224" t="str">
            <v>0172</v>
          </cell>
          <cell r="M1224" t="str">
            <v>MaPS</v>
          </cell>
          <cell r="N1224" t="str">
            <v>Beth Jamieson</v>
          </cell>
          <cell r="O1224" t="str">
            <v>NA</v>
          </cell>
          <cell r="P1224" t="str">
            <v>NA</v>
          </cell>
          <cell r="Q1224" t="str">
            <v>EVAL</v>
          </cell>
          <cell r="S1224" t="str">
            <v>SEGMENTA</v>
          </cell>
          <cell r="T1224" t="str">
            <v>SER-BAN</v>
          </cell>
          <cell r="U1224" t="str">
            <v>TARJETAS DE SERVICIO</v>
          </cell>
          <cell r="V1224" t="str">
            <v>Telefonico</v>
          </cell>
          <cell r="W1224" t="str">
            <v>CATI / In2Form</v>
          </cell>
          <cell r="X1224" t="str">
            <v>VARIABLE</v>
          </cell>
          <cell r="Y1224">
            <v>0</v>
          </cell>
          <cell r="Z1224">
            <v>47</v>
          </cell>
          <cell r="AA1224">
            <v>41</v>
          </cell>
          <cell r="AB1224">
            <v>25.05</v>
          </cell>
          <cell r="AD1224">
            <v>400</v>
          </cell>
          <cell r="AH1224">
            <v>100</v>
          </cell>
          <cell r="AJ1224">
            <v>300</v>
          </cell>
          <cell r="AM1224">
            <v>39373</v>
          </cell>
          <cell r="AQ1224">
            <v>105406</v>
          </cell>
        </row>
        <row r="1225">
          <cell r="A1225">
            <v>1221</v>
          </cell>
          <cell r="D1225" t="str">
            <v>C</v>
          </cell>
          <cell r="E1225">
            <v>11201</v>
          </cell>
          <cell r="F1225" t="str">
            <v>Prop</v>
          </cell>
          <cell r="G1225">
            <v>1</v>
          </cell>
          <cell r="H1225">
            <v>39311</v>
          </cell>
          <cell r="K1225" t="str">
            <v>CONSUMER CONCEPT TEST</v>
          </cell>
          <cell r="L1225" t="str">
            <v>0003</v>
          </cell>
          <cell r="M1225" t="str">
            <v>BURGER KING CORPORATION</v>
          </cell>
          <cell r="N1225" t="str">
            <v>Veronica Franyuti</v>
          </cell>
          <cell r="Q1225" t="str">
            <v>MIP</v>
          </cell>
          <cell r="S1225" t="str">
            <v>CONCEPT</v>
          </cell>
          <cell r="T1225" t="str">
            <v>CON-ALI</v>
          </cell>
          <cell r="U1225" t="str">
            <v>FAST FOOD</v>
          </cell>
          <cell r="V1225" t="str">
            <v>Pre -Reclutamiento</v>
          </cell>
          <cell r="X1225" t="str">
            <v>DF, GDL, MTY</v>
          </cell>
          <cell r="Y1225">
            <v>5</v>
          </cell>
          <cell r="Z1225">
            <v>58</v>
          </cell>
          <cell r="AA1225">
            <v>20</v>
          </cell>
          <cell r="AB1225">
            <v>31.833333333333332</v>
          </cell>
          <cell r="AD1225">
            <v>1200</v>
          </cell>
          <cell r="AG1225">
            <v>1200</v>
          </cell>
          <cell r="AH1225">
            <v>1200</v>
          </cell>
        </row>
        <row r="1226">
          <cell r="A1226">
            <v>1222</v>
          </cell>
          <cell r="D1226" t="str">
            <v>C</v>
          </cell>
          <cell r="E1226">
            <v>11202</v>
          </cell>
          <cell r="F1226" t="str">
            <v>Prop</v>
          </cell>
          <cell r="G1226">
            <v>1</v>
          </cell>
          <cell r="H1226">
            <v>39311</v>
          </cell>
          <cell r="K1226" t="str">
            <v>POST TEST DIABION</v>
          </cell>
          <cell r="L1226" t="str">
            <v>0203</v>
          </cell>
          <cell r="M1226" t="str">
            <v>MERCK</v>
          </cell>
          <cell r="N1226" t="str">
            <v>Patricia Ramirez</v>
          </cell>
          <cell r="Q1226" t="str">
            <v>MIP</v>
          </cell>
          <cell r="S1226" t="str">
            <v>PRODUCT</v>
          </cell>
          <cell r="T1226" t="str">
            <v>CON-MED</v>
          </cell>
          <cell r="U1226" t="str">
            <v>MULTIVITAMINICO</v>
          </cell>
          <cell r="V1226" t="str">
            <v>Intercept</v>
          </cell>
          <cell r="W1226" t="str">
            <v>Papel</v>
          </cell>
          <cell r="X1226" t="str">
            <v>DF, GDL, MTY</v>
          </cell>
          <cell r="Y1226">
            <v>7</v>
          </cell>
          <cell r="Z1226">
            <v>35</v>
          </cell>
          <cell r="AA1226">
            <v>20</v>
          </cell>
          <cell r="AB1226">
            <v>24.25</v>
          </cell>
        </row>
        <row r="1227">
          <cell r="A1227">
            <v>1223</v>
          </cell>
          <cell r="B1227">
            <v>1</v>
          </cell>
          <cell r="D1227" t="str">
            <v>C</v>
          </cell>
          <cell r="E1227">
            <v>11203</v>
          </cell>
          <cell r="F1227" t="str">
            <v>Prop</v>
          </cell>
          <cell r="G1227">
            <v>1</v>
          </cell>
          <cell r="K1227" t="str">
            <v>ES TOS GRIPA UNGUENTOS</v>
          </cell>
          <cell r="L1227" t="str">
            <v>0012</v>
          </cell>
          <cell r="M1227" t="str">
            <v xml:space="preserve"> PROCTER &amp; GAMBLE</v>
          </cell>
          <cell r="N1227" t="str">
            <v>CLAUDIA CIARDELLO</v>
          </cell>
          <cell r="O1227" t="str">
            <v>TBD</v>
          </cell>
          <cell r="Q1227" t="str">
            <v>LM</v>
          </cell>
          <cell r="S1227" t="str">
            <v>EQUITY</v>
          </cell>
          <cell r="U1227" t="str">
            <v>TABLETAS , JARABES Y UNGUENTOS</v>
          </cell>
          <cell r="V1227" t="str">
            <v>Casa por Casa</v>
          </cell>
          <cell r="W1227" t="str">
            <v>Papel</v>
          </cell>
          <cell r="X1227" t="str">
            <v>BRAZIL</v>
          </cell>
          <cell r="AB1227"/>
        </row>
        <row r="1228">
          <cell r="A1228">
            <v>1224</v>
          </cell>
          <cell r="B1228">
            <v>1</v>
          </cell>
          <cell r="D1228" t="str">
            <v>C</v>
          </cell>
          <cell r="E1228">
            <v>11204</v>
          </cell>
          <cell r="F1228" t="str">
            <v>prop</v>
          </cell>
          <cell r="G1228">
            <v>1</v>
          </cell>
          <cell r="K1228" t="str">
            <v>ANASTACIA CT</v>
          </cell>
          <cell r="L1228" t="str">
            <v>0012</v>
          </cell>
          <cell r="M1228" t="str">
            <v xml:space="preserve"> PROCTER &amp; GAMBLE</v>
          </cell>
          <cell r="N1228" t="str">
            <v>Jeanine Kenigstein</v>
          </cell>
          <cell r="O1228" t="str">
            <v>TBD</v>
          </cell>
          <cell r="Q1228" t="str">
            <v>LM</v>
          </cell>
          <cell r="S1228" t="str">
            <v>PRODUCT</v>
          </cell>
          <cell r="T1228" t="str">
            <v>CON-FEM</v>
          </cell>
          <cell r="U1228" t="str">
            <v>TOALLAS FEMENINAS</v>
          </cell>
          <cell r="V1228" t="str">
            <v>Casa por Casa</v>
          </cell>
          <cell r="W1228" t="str">
            <v>Papel</v>
          </cell>
          <cell r="X1228" t="str">
            <v>DF</v>
          </cell>
          <cell r="AB1228"/>
        </row>
        <row r="1229">
          <cell r="A1229">
            <v>1225</v>
          </cell>
          <cell r="D1229" t="str">
            <v>C</v>
          </cell>
          <cell r="E1229">
            <v>11205</v>
          </cell>
          <cell r="F1229" t="str">
            <v>Prop</v>
          </cell>
          <cell r="G1229">
            <v>1</v>
          </cell>
          <cell r="H1229">
            <v>39315</v>
          </cell>
          <cell r="K1229" t="str">
            <v>BLT-LALA</v>
          </cell>
          <cell r="L1229" t="str">
            <v>0204</v>
          </cell>
          <cell r="M1229" t="str">
            <v>LALA</v>
          </cell>
          <cell r="N1229" t="str">
            <v>Denisse de la Torre Sepulveda</v>
          </cell>
          <cell r="O1229" t="str">
            <v>NA</v>
          </cell>
          <cell r="P1229" t="str">
            <v>NA</v>
          </cell>
          <cell r="Q1229" t="str">
            <v>MEV</v>
          </cell>
          <cell r="R1229" t="str">
            <v>TBD</v>
          </cell>
          <cell r="S1229" t="str">
            <v>U&amp;A</v>
          </cell>
          <cell r="T1229" t="str">
            <v>CON-ALI</v>
          </cell>
          <cell r="U1229" t="str">
            <v>YOGHURTS</v>
          </cell>
          <cell r="V1229" t="str">
            <v>Intercept</v>
          </cell>
          <cell r="W1229" t="str">
            <v>Papel</v>
          </cell>
          <cell r="X1229" t="str">
            <v>DF</v>
          </cell>
          <cell r="AB1229"/>
        </row>
        <row r="1230">
          <cell r="A1230">
            <v>1226</v>
          </cell>
          <cell r="D1230" t="str">
            <v>A</v>
          </cell>
          <cell r="E1230">
            <v>11206</v>
          </cell>
          <cell r="F1230" t="str">
            <v>proy</v>
          </cell>
          <cell r="G1230">
            <v>2</v>
          </cell>
          <cell r="H1230">
            <v>39321</v>
          </cell>
          <cell r="I1230">
            <v>39329</v>
          </cell>
          <cell r="J1230">
            <v>39356</v>
          </cell>
          <cell r="K1230" t="str">
            <v>ACE RUM</v>
          </cell>
          <cell r="L1230" t="str">
            <v>0012</v>
          </cell>
          <cell r="M1230" t="str">
            <v xml:space="preserve"> PROCTER &amp; GAMBLE</v>
          </cell>
          <cell r="N1230" t="str">
            <v>ROSALINDA GOMEZ</v>
          </cell>
          <cell r="Q1230" t="str">
            <v>PG</v>
          </cell>
          <cell r="S1230" t="str">
            <v>AUDIPROM</v>
          </cell>
          <cell r="T1230" t="str">
            <v>CON-CUI</v>
          </cell>
          <cell r="U1230" t="str">
            <v>DETERGENTE</v>
          </cell>
          <cell r="W1230" t="str">
            <v>Papel</v>
          </cell>
          <cell r="X1230" t="str">
            <v>DF</v>
          </cell>
          <cell r="AB1230"/>
          <cell r="AG1230">
            <v>598</v>
          </cell>
          <cell r="AH1230">
            <v>260</v>
          </cell>
          <cell r="AI1230">
            <v>234</v>
          </cell>
          <cell r="AJ1230">
            <v>104</v>
          </cell>
          <cell r="AM1230">
            <v>39446</v>
          </cell>
          <cell r="AO1230">
            <v>39448</v>
          </cell>
          <cell r="AQ1230">
            <v>147030</v>
          </cell>
        </row>
        <row r="1231">
          <cell r="A1231">
            <v>1227</v>
          </cell>
          <cell r="D1231" t="str">
            <v>A</v>
          </cell>
          <cell r="E1231">
            <v>11207</v>
          </cell>
          <cell r="F1231" t="str">
            <v>Proy</v>
          </cell>
          <cell r="G1231">
            <v>2</v>
          </cell>
          <cell r="H1231">
            <v>39300</v>
          </cell>
          <cell r="I1231">
            <v>39307</v>
          </cell>
          <cell r="J1231">
            <v>39325</v>
          </cell>
          <cell r="K1231" t="str">
            <v>VISUAL DOT</v>
          </cell>
          <cell r="L1231" t="str">
            <v>0012</v>
          </cell>
          <cell r="M1231" t="str">
            <v xml:space="preserve"> PROCTER &amp; GAMBLE</v>
          </cell>
          <cell r="N1231" t="str">
            <v>MA. EUGENIA PENSADO</v>
          </cell>
          <cell r="Q1231" t="str">
            <v>PG</v>
          </cell>
          <cell r="S1231" t="str">
            <v>AUDIPROM</v>
          </cell>
          <cell r="T1231" t="str">
            <v>CON-OTR</v>
          </cell>
          <cell r="U1231" t="str">
            <v>VARIOS</v>
          </cell>
          <cell r="W1231" t="str">
            <v>Papel</v>
          </cell>
          <cell r="X1231" t="str">
            <v>DF</v>
          </cell>
          <cell r="AB1231"/>
          <cell r="AM1231">
            <v>39335</v>
          </cell>
          <cell r="AO1231">
            <v>39342</v>
          </cell>
          <cell r="AQ1231">
            <v>2268</v>
          </cell>
        </row>
        <row r="1232">
          <cell r="A1232">
            <v>1228</v>
          </cell>
          <cell r="B1232">
            <v>1</v>
          </cell>
          <cell r="D1232" t="str">
            <v>T</v>
          </cell>
          <cell r="E1232">
            <v>11208</v>
          </cell>
          <cell r="F1232" t="str">
            <v>Proy</v>
          </cell>
          <cell r="G1232">
            <v>2</v>
          </cell>
          <cell r="H1232">
            <v>39315</v>
          </cell>
          <cell r="I1232">
            <v>39329</v>
          </cell>
          <cell r="J1232">
            <v>39335</v>
          </cell>
          <cell r="K1232" t="str">
            <v>INNOVATION LA</v>
          </cell>
          <cell r="L1232" t="str">
            <v>0012</v>
          </cell>
          <cell r="M1232" t="str">
            <v xml:space="preserve"> PROCTER &amp; GAMBLE</v>
          </cell>
          <cell r="N1232" t="str">
            <v>Francisco Garcés</v>
          </cell>
          <cell r="O1232" t="str">
            <v>MX07A904</v>
          </cell>
          <cell r="P1232" t="str">
            <v>MX Innovation Idea Screener</v>
          </cell>
          <cell r="Q1232" t="str">
            <v>MJO</v>
          </cell>
          <cell r="R1232" t="str">
            <v>GC</v>
          </cell>
          <cell r="S1232" t="str">
            <v>C/I SCREENING</v>
          </cell>
          <cell r="T1232" t="str">
            <v>CON-CRO</v>
          </cell>
          <cell r="U1232" t="str">
            <v>DETERGENTE</v>
          </cell>
          <cell r="V1232" t="str">
            <v>Intercept</v>
          </cell>
          <cell r="W1232" t="str">
            <v>CAWI / Web</v>
          </cell>
          <cell r="X1232" t="str">
            <v>DF</v>
          </cell>
          <cell r="Y1232">
            <v>5</v>
          </cell>
          <cell r="Z1232">
            <v>110</v>
          </cell>
          <cell r="AB1232">
            <v>50.833333333333336</v>
          </cell>
          <cell r="AC1232">
            <v>4.5</v>
          </cell>
          <cell r="AD1232">
            <v>900</v>
          </cell>
          <cell r="AG1232">
            <v>900</v>
          </cell>
          <cell r="AH1232">
            <v>900</v>
          </cell>
          <cell r="AM1232">
            <v>39348</v>
          </cell>
          <cell r="AO1232">
            <v>39359</v>
          </cell>
          <cell r="AQ1232">
            <v>209719</v>
          </cell>
        </row>
        <row r="1233">
          <cell r="A1233">
            <v>1229</v>
          </cell>
          <cell r="B1233">
            <v>1</v>
          </cell>
          <cell r="D1233" t="str">
            <v>T</v>
          </cell>
          <cell r="E1233">
            <v>11209</v>
          </cell>
          <cell r="F1233" t="str">
            <v>Proy</v>
          </cell>
          <cell r="G1233">
            <v>2</v>
          </cell>
          <cell r="H1233">
            <v>39316</v>
          </cell>
          <cell r="I1233">
            <v>39344</v>
          </cell>
          <cell r="J1233">
            <v>39353</v>
          </cell>
          <cell r="K1233" t="str">
            <v>INNOVATION GLOBAL - MEX</v>
          </cell>
          <cell r="L1233" t="str">
            <v>0012</v>
          </cell>
          <cell r="M1233" t="str">
            <v xml:space="preserve"> PROCTER &amp; GAMBLE</v>
          </cell>
          <cell r="N1233" t="str">
            <v>Mercedes Gondelles</v>
          </cell>
          <cell r="O1233" t="str">
            <v>TBD</v>
          </cell>
          <cell r="P1233" t="str">
            <v>LIMS Innovation Screener 07/08</v>
          </cell>
          <cell r="Q1233" t="str">
            <v>MJO</v>
          </cell>
          <cell r="R1233" t="str">
            <v>TBD</v>
          </cell>
          <cell r="S1233" t="str">
            <v>C/I SCREENING</v>
          </cell>
          <cell r="T1233" t="str">
            <v>CON-CRO</v>
          </cell>
          <cell r="U1233" t="str">
            <v>DETERGENTE</v>
          </cell>
          <cell r="V1233" t="str">
            <v>Casa por Casa</v>
          </cell>
          <cell r="W1233" t="str">
            <v>Papel</v>
          </cell>
          <cell r="X1233" t="str">
            <v>MEXICO</v>
          </cell>
          <cell r="Y1233">
            <v>1</v>
          </cell>
          <cell r="Z1233">
            <v>120</v>
          </cell>
          <cell r="AA1233">
            <v>40</v>
          </cell>
          <cell r="AB1233">
            <v>56.333333333333336</v>
          </cell>
          <cell r="AC1233">
            <v>3</v>
          </cell>
          <cell r="AD1233">
            <v>900</v>
          </cell>
          <cell r="AG1233">
            <v>900</v>
          </cell>
          <cell r="AH1233">
            <v>900</v>
          </cell>
          <cell r="AM1233">
            <v>39372</v>
          </cell>
          <cell r="AO1233">
            <v>39398</v>
          </cell>
          <cell r="AQ1233">
            <v>314206</v>
          </cell>
        </row>
        <row r="1234">
          <cell r="A1234">
            <v>1230</v>
          </cell>
          <cell r="B1234">
            <v>1</v>
          </cell>
          <cell r="D1234" t="str">
            <v>C</v>
          </cell>
          <cell r="E1234">
            <v>11210</v>
          </cell>
          <cell r="F1234" t="str">
            <v>Proy</v>
          </cell>
          <cell r="G1234">
            <v>1</v>
          </cell>
          <cell r="J1234">
            <v>39321</v>
          </cell>
          <cell r="K1234" t="str">
            <v>SATISFACCION CON GDV</v>
          </cell>
          <cell r="M1234"/>
          <cell r="Q1234" t="str">
            <v>MEV</v>
          </cell>
          <cell r="R1234" t="str">
            <v>TBD</v>
          </cell>
          <cell r="AB1234"/>
          <cell r="AD1234">
            <v>15</v>
          </cell>
          <cell r="AG1234">
            <v>15</v>
          </cell>
          <cell r="AH1234">
            <v>15</v>
          </cell>
          <cell r="AM1234">
            <v>39323</v>
          </cell>
          <cell r="AO1234">
            <v>39325</v>
          </cell>
        </row>
        <row r="1235">
          <cell r="A1235">
            <v>1231</v>
          </cell>
          <cell r="B1235">
            <v>1</v>
          </cell>
          <cell r="D1235" t="str">
            <v>C</v>
          </cell>
          <cell r="E1235">
            <v>11211</v>
          </cell>
          <cell r="F1235" t="str">
            <v>Prop</v>
          </cell>
          <cell r="G1235">
            <v>1</v>
          </cell>
          <cell r="K1235" t="str">
            <v>SHOPPER</v>
          </cell>
          <cell r="L1235" t="str">
            <v>0012</v>
          </cell>
          <cell r="M1235" t="str">
            <v xml:space="preserve"> PROCTER &amp; GAMBLE</v>
          </cell>
          <cell r="O1235" t="str">
            <v>TBD</v>
          </cell>
          <cell r="P1235" t="str">
            <v>NA</v>
          </cell>
          <cell r="Q1235" t="str">
            <v>MEV</v>
          </cell>
          <cell r="R1235" t="str">
            <v>TBD</v>
          </cell>
          <cell r="AB1235"/>
        </row>
        <row r="1236">
          <cell r="A1236">
            <v>1232</v>
          </cell>
          <cell r="B1236">
            <v>1</v>
          </cell>
          <cell r="D1236" t="str">
            <v>D</v>
          </cell>
          <cell r="E1236">
            <v>11212</v>
          </cell>
          <cell r="F1236" t="str">
            <v>Prop</v>
          </cell>
          <cell r="G1236">
            <v>1</v>
          </cell>
          <cell r="H1236">
            <v>39317</v>
          </cell>
          <cell r="J1236">
            <v>39351</v>
          </cell>
          <cell r="K1236" t="str">
            <v>H&amp;P FABRIC ENHANCERS</v>
          </cell>
          <cell r="L1236" t="str">
            <v>0012</v>
          </cell>
          <cell r="M1236" t="str">
            <v xml:space="preserve"> PROCTER &amp; GAMBLE</v>
          </cell>
          <cell r="N1236" t="str">
            <v>Lisa Donaldson</v>
          </cell>
          <cell r="O1236" t="str">
            <v>TBD</v>
          </cell>
          <cell r="P1236" t="str">
            <v>TBD</v>
          </cell>
          <cell r="Q1236" t="str">
            <v>MJO</v>
          </cell>
          <cell r="R1236" t="str">
            <v>TBD</v>
          </cell>
          <cell r="S1236" t="str">
            <v>U&amp;A</v>
          </cell>
          <cell r="T1236" t="str">
            <v>CON-CRO</v>
          </cell>
          <cell r="U1236" t="str">
            <v>SUAVIZANTE</v>
          </cell>
          <cell r="V1236" t="str">
            <v>Casa por Casa</v>
          </cell>
          <cell r="W1236" t="str">
            <v>Papel</v>
          </cell>
          <cell r="X1236" t="str">
            <v>NACIONAL</v>
          </cell>
          <cell r="Y1236">
            <v>4</v>
          </cell>
          <cell r="Z1236">
            <v>150</v>
          </cell>
          <cell r="AB1236">
            <v>66.5</v>
          </cell>
          <cell r="AC1236">
            <v>3</v>
          </cell>
          <cell r="AD1236">
            <v>500</v>
          </cell>
          <cell r="AH1236">
            <v>350</v>
          </cell>
          <cell r="AI1236">
            <v>75</v>
          </cell>
          <cell r="AJ1236">
            <v>75</v>
          </cell>
          <cell r="AR1236">
            <v>18000</v>
          </cell>
        </row>
        <row r="1237">
          <cell r="A1237">
            <v>1233</v>
          </cell>
          <cell r="D1237" t="str">
            <v>C</v>
          </cell>
          <cell r="E1237">
            <v>11213</v>
          </cell>
          <cell r="F1237" t="str">
            <v>Prop</v>
          </cell>
          <cell r="G1237">
            <v>1</v>
          </cell>
          <cell r="H1237">
            <v>39318</v>
          </cell>
          <cell r="K1237" t="str">
            <v>REFRI LUZ</v>
          </cell>
          <cell r="L1237" t="str">
            <v>0164</v>
          </cell>
          <cell r="M1237" t="str">
            <v>Compañía de Luz y Fuerza del Centro</v>
          </cell>
          <cell r="Q1237" t="str">
            <v>EVAL</v>
          </cell>
          <cell r="S1237" t="str">
            <v>U&amp;A</v>
          </cell>
          <cell r="T1237" t="str">
            <v>TEC-SER</v>
          </cell>
          <cell r="U1237" t="str">
            <v>ENERGIA ELECTRICA</v>
          </cell>
          <cell r="V1237" t="str">
            <v>Casa por Casa</v>
          </cell>
          <cell r="W1237" t="str">
            <v>Papel</v>
          </cell>
          <cell r="X1237" t="str">
            <v>MEX, HOG, MOR, EDOMEX, PUE</v>
          </cell>
          <cell r="Y1237">
            <v>8</v>
          </cell>
          <cell r="Z1237">
            <v>90</v>
          </cell>
          <cell r="AA1237">
            <v>60</v>
          </cell>
          <cell r="AB1237">
            <v>53.5</v>
          </cell>
          <cell r="AC1237">
            <v>2.8</v>
          </cell>
          <cell r="AD1237">
            <v>1050</v>
          </cell>
          <cell r="AG1237">
            <v>1050</v>
          </cell>
          <cell r="AH1237">
            <v>360</v>
          </cell>
          <cell r="AI1237">
            <v>45</v>
          </cell>
          <cell r="AJ1237">
            <v>645</v>
          </cell>
          <cell r="AQ1237">
            <v>577000</v>
          </cell>
        </row>
        <row r="1238">
          <cell r="A1238">
            <v>1234</v>
          </cell>
          <cell r="B1238">
            <v>1</v>
          </cell>
          <cell r="D1238" t="str">
            <v>T</v>
          </cell>
          <cell r="E1238">
            <v>11214</v>
          </cell>
          <cell r="F1238" t="str">
            <v>Prop</v>
          </cell>
          <cell r="G1238">
            <v>1</v>
          </cell>
          <cell r="H1238">
            <v>39318</v>
          </cell>
          <cell r="J1238">
            <v>39325</v>
          </cell>
          <cell r="K1238" t="str">
            <v>OLAY SWAP</v>
          </cell>
          <cell r="L1238" t="str">
            <v>0012</v>
          </cell>
          <cell r="M1238" t="str">
            <v xml:space="preserve"> PROCTER &amp; GAMBLE</v>
          </cell>
          <cell r="N1238" t="str">
            <v>KAREN CANTONE</v>
          </cell>
          <cell r="O1238" t="str">
            <v>TBD</v>
          </cell>
          <cell r="P1238" t="str">
            <v>TBD</v>
          </cell>
          <cell r="Q1238" t="str">
            <v>MJO</v>
          </cell>
          <cell r="R1238" t="str">
            <v>TBD</v>
          </cell>
          <cell r="S1238" t="str">
            <v>CONCEPT</v>
          </cell>
          <cell r="T1238" t="str">
            <v>CON-CUI</v>
          </cell>
          <cell r="U1238" t="str">
            <v>CREMAS FACIALES</v>
          </cell>
          <cell r="V1238" t="str">
            <v>Casa por Casa</v>
          </cell>
          <cell r="W1238" t="str">
            <v>Papel</v>
          </cell>
          <cell r="X1238" t="str">
            <v>MTY / GDL</v>
          </cell>
          <cell r="AB1238"/>
        </row>
        <row r="1239">
          <cell r="A1239">
            <v>1235</v>
          </cell>
          <cell r="D1239" t="str">
            <v>F</v>
          </cell>
          <cell r="E1239">
            <v>11215</v>
          </cell>
          <cell r="F1239" t="str">
            <v>Prop</v>
          </cell>
          <cell r="G1239">
            <v>1</v>
          </cell>
          <cell r="H1239">
            <v>39321</v>
          </cell>
          <cell r="J1239">
            <v>39328</v>
          </cell>
          <cell r="K1239" t="str">
            <v>CAMINOS GLANIQUE</v>
          </cell>
          <cell r="L1239" t="str">
            <v>0195</v>
          </cell>
          <cell r="M1239" t="str">
            <v>ASOFARMA</v>
          </cell>
          <cell r="N1239" t="str">
            <v>ADRIAN LOPEZ HARO</v>
          </cell>
          <cell r="Q1239" t="str">
            <v>PG</v>
          </cell>
          <cell r="S1239" t="str">
            <v>AdEval</v>
          </cell>
          <cell r="T1239" t="str">
            <v>CON-MED</v>
          </cell>
          <cell r="U1239" t="str">
            <v>ANTICONCEPCION</v>
          </cell>
          <cell r="V1239" t="str">
            <v>Pre -Reclutamiento</v>
          </cell>
          <cell r="W1239" t="str">
            <v>Focus groups</v>
          </cell>
          <cell r="X1239" t="str">
            <v>DF</v>
          </cell>
          <cell r="AB1239"/>
          <cell r="AG1239">
            <v>4</v>
          </cell>
          <cell r="AH1239">
            <v>4</v>
          </cell>
          <cell r="AM1239">
            <v>39330</v>
          </cell>
          <cell r="AO1239">
            <v>39339</v>
          </cell>
          <cell r="AQ1239">
            <v>95000</v>
          </cell>
        </row>
        <row r="1240">
          <cell r="A1240">
            <v>1236</v>
          </cell>
          <cell r="D1240" t="str">
            <v>A</v>
          </cell>
          <cell r="E1240">
            <v>11216</v>
          </cell>
          <cell r="F1240" t="str">
            <v>Prop</v>
          </cell>
          <cell r="H1240">
            <v>39321</v>
          </cell>
          <cell r="J1240">
            <v>39321</v>
          </cell>
          <cell r="K1240" t="str">
            <v>MULAN (PALLET EN BA)</v>
          </cell>
          <cell r="L1240" t="str">
            <v>0012</v>
          </cell>
          <cell r="M1240" t="str">
            <v xml:space="preserve"> PROCTER &amp; GAMBLE</v>
          </cell>
          <cell r="N1240" t="str">
            <v>ANDREI LEPIAVKA</v>
          </cell>
          <cell r="Q1240" t="str">
            <v>PG</v>
          </cell>
          <cell r="T1240" t="str">
            <v>CON-CUI</v>
          </cell>
          <cell r="U1240" t="str">
            <v>PASTA DENTAL</v>
          </cell>
          <cell r="W1240" t="str">
            <v>Papel</v>
          </cell>
          <cell r="X1240" t="str">
            <v>DF,GDL, MTY Y FORANEAS</v>
          </cell>
          <cell r="AB1240"/>
          <cell r="AG1240">
            <v>40</v>
          </cell>
          <cell r="AH1240">
            <v>31</v>
          </cell>
          <cell r="AI1240">
            <v>5</v>
          </cell>
          <cell r="AJ1240">
            <v>4</v>
          </cell>
          <cell r="AM1240">
            <v>39327</v>
          </cell>
          <cell r="AO1240">
            <v>39329</v>
          </cell>
          <cell r="AQ1240">
            <v>16227</v>
          </cell>
        </row>
        <row r="1241">
          <cell r="A1241">
            <v>1237</v>
          </cell>
          <cell r="D1241" t="str">
            <v>C</v>
          </cell>
          <cell r="E1241">
            <v>11217</v>
          </cell>
          <cell r="F1241" t="str">
            <v>Prop</v>
          </cell>
          <cell r="G1241">
            <v>1</v>
          </cell>
          <cell r="H1241">
            <v>39321</v>
          </cell>
          <cell r="K1241" t="str">
            <v>SATISFACCION SEVEN 11</v>
          </cell>
          <cell r="L1241" t="str">
            <v>0198</v>
          </cell>
          <cell r="M1241" t="str">
            <v>BRAN1FF Y ASOCIADOS</v>
          </cell>
          <cell r="N1241" t="str">
            <v>GRACIELA BRANIFF</v>
          </cell>
          <cell r="O1241" t="str">
            <v>NA</v>
          </cell>
          <cell r="P1241" t="str">
            <v>NA</v>
          </cell>
          <cell r="Q1241" t="str">
            <v>EVAL</v>
          </cell>
          <cell r="S1241" t="str">
            <v>TRIM</v>
          </cell>
          <cell r="T1241" t="str">
            <v>CON-OTR</v>
          </cell>
          <cell r="U1241" t="str">
            <v>TIENDAS CONVENIENCIA</v>
          </cell>
          <cell r="V1241" t="str">
            <v>Intercept</v>
          </cell>
          <cell r="W1241" t="str">
            <v>Papel</v>
          </cell>
          <cell r="X1241" t="str">
            <v>MGM, REYNOSA, SALTILLO</v>
          </cell>
          <cell r="Y1241">
            <v>3</v>
          </cell>
          <cell r="Z1241">
            <v>40</v>
          </cell>
          <cell r="AA1241">
            <v>12</v>
          </cell>
          <cell r="AB1241">
            <v>21.266666666666666</v>
          </cell>
          <cell r="AD1241">
            <v>960</v>
          </cell>
          <cell r="AG1241">
            <v>960</v>
          </cell>
          <cell r="AH1241">
            <v>640</v>
          </cell>
          <cell r="AJ1241">
            <v>320</v>
          </cell>
          <cell r="AQ1241">
            <v>225000</v>
          </cell>
        </row>
        <row r="1242">
          <cell r="A1242">
            <v>1238</v>
          </cell>
          <cell r="E1242">
            <v>11218</v>
          </cell>
          <cell r="F1242" t="str">
            <v>Prop</v>
          </cell>
          <cell r="G1242">
            <v>1</v>
          </cell>
          <cell r="H1242">
            <v>39321</v>
          </cell>
          <cell r="K1242" t="str">
            <v>INDICADORES</v>
          </cell>
          <cell r="L1242" t="str">
            <v>0205</v>
          </cell>
          <cell r="M1242" t="str">
            <v>INFOTEC</v>
          </cell>
          <cell r="N1242" t="str">
            <v>IRAK LOPEZ</v>
          </cell>
          <cell r="O1242" t="str">
            <v>NA</v>
          </cell>
          <cell r="P1242" t="str">
            <v>NA</v>
          </cell>
          <cell r="Q1242" t="str">
            <v>KA</v>
          </cell>
          <cell r="S1242" t="str">
            <v>U&amp;A</v>
          </cell>
          <cell r="T1242" t="str">
            <v xml:space="preserve">NEC-NEC </v>
          </cell>
          <cell r="U1242" t="str">
            <v>INIDCADORES VARIOS</v>
          </cell>
          <cell r="V1242" t="str">
            <v>Intercept</v>
          </cell>
          <cell r="W1242" t="str">
            <v>Papel</v>
          </cell>
          <cell r="X1242" t="str">
            <v>DF, GDL, MTY, PUEBLA, VER, TIJUANA, MERIDA</v>
          </cell>
          <cell r="Y1242">
            <v>10</v>
          </cell>
          <cell r="Z1242">
            <v>35</v>
          </cell>
          <cell r="AA1242">
            <v>40</v>
          </cell>
          <cell r="AB1242">
            <v>29.916666666666668</v>
          </cell>
          <cell r="AD1242">
            <v>1500</v>
          </cell>
          <cell r="AG1242">
            <v>1500</v>
          </cell>
          <cell r="AH1242">
            <v>900</v>
          </cell>
          <cell r="AI1242">
            <v>600</v>
          </cell>
        </row>
        <row r="1243">
          <cell r="A1243">
            <v>1239</v>
          </cell>
          <cell r="D1243" t="str">
            <v>A</v>
          </cell>
          <cell r="E1243">
            <v>11219</v>
          </cell>
          <cell r="F1243" t="str">
            <v>Proy</v>
          </cell>
          <cell r="G1243">
            <v>1</v>
          </cell>
          <cell r="H1243">
            <v>39321</v>
          </cell>
          <cell r="I1243">
            <v>39330</v>
          </cell>
          <cell r="J1243">
            <v>39342</v>
          </cell>
          <cell r="K1243" t="str">
            <v>CAPITAN ESCUDO 2</v>
          </cell>
          <cell r="L1243" t="str">
            <v>0012</v>
          </cell>
          <cell r="M1243" t="str">
            <v xml:space="preserve"> PROCTER &amp; GAMBLE</v>
          </cell>
          <cell r="N1243" t="str">
            <v>ERICKA OSTRIA</v>
          </cell>
          <cell r="Q1243" t="str">
            <v>PG</v>
          </cell>
          <cell r="T1243" t="str">
            <v>CON-CUI</v>
          </cell>
          <cell r="AB1243"/>
          <cell r="AM1243">
            <v>39401</v>
          </cell>
          <cell r="AO1243">
            <v>39406</v>
          </cell>
          <cell r="AQ1243">
            <v>81081</v>
          </cell>
        </row>
        <row r="1244">
          <cell r="A1244">
            <v>1240</v>
          </cell>
          <cell r="D1244" t="str">
            <v>F</v>
          </cell>
          <cell r="E1244">
            <v>11220</v>
          </cell>
          <cell r="F1244" t="str">
            <v>Prop</v>
          </cell>
          <cell r="G1244">
            <v>1</v>
          </cell>
          <cell r="H1244">
            <v>39322</v>
          </cell>
          <cell r="K1244" t="str">
            <v>PAYPAL</v>
          </cell>
          <cell r="L1244" t="str">
            <v>0089</v>
          </cell>
          <cell r="M1244" t="str">
            <v>ACNIELSEN IR NY</v>
          </cell>
          <cell r="N1244" t="str">
            <v>JOANNE DELANEY</v>
          </cell>
          <cell r="O1244" t="str">
            <v>NA</v>
          </cell>
          <cell r="P1244" t="str">
            <v>N</v>
          </cell>
          <cell r="Q1244" t="str">
            <v>EVAL</v>
          </cell>
          <cell r="R1244" t="str">
            <v>NA</v>
          </cell>
          <cell r="T1244" t="str">
            <v>COM-OTR</v>
          </cell>
          <cell r="U1244" t="str">
            <v>COMPRAS POR INTERNET</v>
          </cell>
          <cell r="V1244" t="str">
            <v>Pre -Reclutamiento</v>
          </cell>
          <cell r="W1244" t="str">
            <v>Focus groups</v>
          </cell>
          <cell r="X1244" t="str">
            <v>DF</v>
          </cell>
          <cell r="AB1244"/>
          <cell r="AD1244">
            <v>4</v>
          </cell>
          <cell r="AH1244">
            <v>4</v>
          </cell>
          <cell r="AQ1244">
            <v>257000</v>
          </cell>
        </row>
        <row r="1245">
          <cell r="A1245">
            <v>1241</v>
          </cell>
          <cell r="D1245" t="str">
            <v>C</v>
          </cell>
          <cell r="E1245">
            <v>11221</v>
          </cell>
          <cell r="F1245" t="str">
            <v>Prop</v>
          </cell>
          <cell r="G1245">
            <v>7</v>
          </cell>
          <cell r="H1245">
            <v>39322</v>
          </cell>
          <cell r="K1245" t="str">
            <v>H&amp;S TARJETAS LADATEL SET</v>
          </cell>
          <cell r="L1245" t="str">
            <v>0012</v>
          </cell>
          <cell r="M1245" t="str">
            <v xml:space="preserve"> PROCTER &amp; GAMBLE</v>
          </cell>
          <cell r="N1245" t="str">
            <v>SALVADOR NIETO</v>
          </cell>
          <cell r="O1245" t="str">
            <v>TBD</v>
          </cell>
          <cell r="P1245" t="str">
            <v>TBD</v>
          </cell>
          <cell r="Q1245" t="str">
            <v>LE</v>
          </cell>
          <cell r="R1245" t="str">
            <v>TBD</v>
          </cell>
          <cell r="S1245" t="str">
            <v>PSE</v>
          </cell>
          <cell r="T1245" t="str">
            <v>CON-CUI</v>
          </cell>
          <cell r="U1245" t="str">
            <v>SHAMPOO</v>
          </cell>
          <cell r="V1245" t="str">
            <v>Intercept</v>
          </cell>
          <cell r="W1245" t="str">
            <v>Papel</v>
          </cell>
          <cell r="X1245" t="str">
            <v>DF</v>
          </cell>
          <cell r="AB1245"/>
        </row>
        <row r="1246">
          <cell r="A1246">
            <v>1242</v>
          </cell>
          <cell r="D1246" t="str">
            <v>D</v>
          </cell>
          <cell r="E1246">
            <v>11222</v>
          </cell>
          <cell r="F1246" t="str">
            <v>Prop</v>
          </cell>
          <cell r="G1246">
            <v>1</v>
          </cell>
          <cell r="H1246">
            <v>39323</v>
          </cell>
          <cell r="K1246" t="str">
            <v>APOLLO VI</v>
          </cell>
          <cell r="L1246" t="str">
            <v>0194</v>
          </cell>
          <cell r="M1246" t="str">
            <v>KANTAR OPERATIONS</v>
          </cell>
          <cell r="N1246" t="str">
            <v>SIMON LUNN</v>
          </cell>
          <cell r="O1246">
            <v>40251409</v>
          </cell>
          <cell r="P1246" t="str">
            <v>APOLLO VI</v>
          </cell>
          <cell r="Q1246" t="str">
            <v>IP</v>
          </cell>
          <cell r="S1246" t="str">
            <v>CONCEPT</v>
          </cell>
          <cell r="T1246" t="str">
            <v>CON-ALI</v>
          </cell>
          <cell r="U1246" t="str">
            <v>CEREALES</v>
          </cell>
          <cell r="V1246" t="str">
            <v>Intercept</v>
          </cell>
          <cell r="W1246" t="str">
            <v>CAWI / Web</v>
          </cell>
          <cell r="X1246" t="str">
            <v>DF</v>
          </cell>
          <cell r="Y1246">
            <v>2</v>
          </cell>
          <cell r="Z1246">
            <v>75</v>
          </cell>
          <cell r="AA1246">
            <v>90</v>
          </cell>
          <cell r="AB1246">
            <v>45.25</v>
          </cell>
          <cell r="AC1246">
            <v>2</v>
          </cell>
          <cell r="AD1246">
            <v>1000</v>
          </cell>
        </row>
        <row r="1247">
          <cell r="A1247">
            <v>1243</v>
          </cell>
          <cell r="D1247" t="str">
            <v>A</v>
          </cell>
          <cell r="E1247">
            <v>11223</v>
          </cell>
          <cell r="F1247" t="str">
            <v>Prop</v>
          </cell>
          <cell r="G1247">
            <v>1</v>
          </cell>
          <cell r="H1247">
            <v>39323</v>
          </cell>
          <cell r="J1247">
            <v>39387</v>
          </cell>
          <cell r="K1247" t="str">
            <v>CHAMPIONS CXC</v>
          </cell>
          <cell r="L1247" t="str">
            <v>0012</v>
          </cell>
          <cell r="M1247" t="str">
            <v xml:space="preserve"> PROCTER &amp; GAMBLE</v>
          </cell>
          <cell r="N1247" t="str">
            <v>DANTE NAVARRETE</v>
          </cell>
          <cell r="Q1247" t="str">
            <v>PG</v>
          </cell>
          <cell r="S1247" t="str">
            <v>AUDIPROM</v>
          </cell>
          <cell r="T1247" t="str">
            <v>CON-CUI</v>
          </cell>
          <cell r="U1247" t="str">
            <v>RASTRILLOS</v>
          </cell>
          <cell r="V1247" t="str">
            <v>Casa por Casa</v>
          </cell>
          <cell r="W1247" t="str">
            <v>Papel</v>
          </cell>
          <cell r="X1247" t="str">
            <v xml:space="preserve">DF, MTY, GDL  </v>
          </cell>
          <cell r="AB1247"/>
          <cell r="AG1247">
            <v>640</v>
          </cell>
          <cell r="AH1247">
            <v>640</v>
          </cell>
          <cell r="AM1247">
            <v>39600</v>
          </cell>
          <cell r="AQ1247">
            <v>106512</v>
          </cell>
        </row>
        <row r="1248">
          <cell r="A1248">
            <v>1244</v>
          </cell>
          <cell r="B1248">
            <v>1</v>
          </cell>
          <cell r="D1248" t="str">
            <v>T</v>
          </cell>
          <cell r="E1248">
            <v>11224</v>
          </cell>
          <cell r="F1248" t="str">
            <v>Prop</v>
          </cell>
          <cell r="G1248">
            <v>1</v>
          </cell>
          <cell r="H1248">
            <v>39323</v>
          </cell>
          <cell r="J1248">
            <v>39335</v>
          </cell>
          <cell r="K1248" t="str">
            <v>COLOMBIA Y México</v>
          </cell>
          <cell r="L1248" t="str">
            <v>0012</v>
          </cell>
          <cell r="M1248" t="str">
            <v xml:space="preserve"> PROCTER &amp; GAMBLE</v>
          </cell>
          <cell r="N1248" t="str">
            <v>Stephanie Alzogaray</v>
          </cell>
          <cell r="O1248" t="str">
            <v>TBD</v>
          </cell>
          <cell r="P1248" t="str">
            <v>TBD</v>
          </cell>
          <cell r="Q1248" t="str">
            <v>MJO</v>
          </cell>
          <cell r="S1248" t="str">
            <v>CONCEPT</v>
          </cell>
          <cell r="T1248" t="str">
            <v>CON-CRO</v>
          </cell>
          <cell r="U1248" t="str">
            <v>DETERGENTE</v>
          </cell>
          <cell r="V1248" t="str">
            <v>Casa por Casa</v>
          </cell>
          <cell r="W1248" t="str">
            <v>Papel</v>
          </cell>
          <cell r="X1248" t="str">
            <v>MEX / CO</v>
          </cell>
          <cell r="Y1248">
            <v>4</v>
          </cell>
          <cell r="Z1248">
            <v>100</v>
          </cell>
          <cell r="AB1248">
            <v>45.666666666666664</v>
          </cell>
          <cell r="AC1248">
            <v>4</v>
          </cell>
          <cell r="AD1248">
            <v>1050</v>
          </cell>
          <cell r="AE1248">
            <v>500</v>
          </cell>
          <cell r="AG1248">
            <v>1550</v>
          </cell>
          <cell r="AH1248">
            <v>1100</v>
          </cell>
          <cell r="AK1248">
            <v>450</v>
          </cell>
        </row>
        <row r="1249">
          <cell r="A1249">
            <v>1245</v>
          </cell>
          <cell r="B1249">
            <v>1</v>
          </cell>
          <cell r="D1249" t="str">
            <v>T</v>
          </cell>
          <cell r="E1249">
            <v>11225</v>
          </cell>
          <cell r="F1249" t="str">
            <v>Proy</v>
          </cell>
          <cell r="G1249">
            <v>1</v>
          </cell>
          <cell r="H1249">
            <v>39323</v>
          </cell>
          <cell r="I1249">
            <v>39330</v>
          </cell>
          <cell r="J1249">
            <v>39338</v>
          </cell>
          <cell r="K1249" t="str">
            <v>Mermaid II C&amp;SPIT</v>
          </cell>
          <cell r="L1249" t="str">
            <v>0012</v>
          </cell>
          <cell r="M1249" t="str">
            <v xml:space="preserve"> PROCTER &amp; GAMBLE</v>
          </cell>
          <cell r="N1249" t="str">
            <v>Francisco Garcés</v>
          </cell>
          <cell r="O1249" t="str">
            <v>TBD</v>
          </cell>
          <cell r="P1249" t="str">
            <v>Mermaid II C&amp;SPIT</v>
          </cell>
          <cell r="Q1249" t="str">
            <v>MJO</v>
          </cell>
          <cell r="R1249" t="str">
            <v>ADV</v>
          </cell>
          <cell r="S1249" t="str">
            <v>C&amp;P</v>
          </cell>
          <cell r="T1249" t="str">
            <v>CON-CRO</v>
          </cell>
          <cell r="U1249" t="str">
            <v>DETERGENTE</v>
          </cell>
          <cell r="V1249" t="str">
            <v>Casa por casa</v>
          </cell>
          <cell r="W1249" t="str">
            <v>Papel</v>
          </cell>
          <cell r="X1249" t="str">
            <v>DF</v>
          </cell>
          <cell r="Y1249">
            <v>4</v>
          </cell>
          <cell r="AB1249">
            <v>4</v>
          </cell>
          <cell r="AD1249">
            <v>946</v>
          </cell>
          <cell r="AE1249">
            <v>590</v>
          </cell>
          <cell r="AG1249">
            <v>1536</v>
          </cell>
          <cell r="AH1249">
            <v>1536</v>
          </cell>
          <cell r="AM1249">
            <v>39370</v>
          </cell>
          <cell r="AO1249">
            <v>39386</v>
          </cell>
          <cell r="AQ1249">
            <v>476794</v>
          </cell>
        </row>
        <row r="1250">
          <cell r="A1250">
            <v>1246</v>
          </cell>
          <cell r="B1250">
            <v>1</v>
          </cell>
          <cell r="D1250" t="str">
            <v>C</v>
          </cell>
          <cell r="E1250">
            <v>11226</v>
          </cell>
          <cell r="F1250" t="str">
            <v>Prop</v>
          </cell>
          <cell r="G1250">
            <v>7</v>
          </cell>
          <cell r="K1250" t="str">
            <v>TARJETAS CON H&amp;S</v>
          </cell>
          <cell r="L1250" t="str">
            <v>0012</v>
          </cell>
          <cell r="M1250" t="str">
            <v xml:space="preserve"> PROCTER &amp; GAMBLE</v>
          </cell>
          <cell r="N1250" t="str">
            <v>SALVADOR NIETO</v>
          </cell>
          <cell r="O1250" t="str">
            <v>MX07A519</v>
          </cell>
          <cell r="P1250" t="str">
            <v>H&amp;S TEL CARDS SAMPLING EFFECTIVENESS TEST</v>
          </cell>
          <cell r="Q1250" t="str">
            <v>LE</v>
          </cell>
          <cell r="R1250" t="str">
            <v>TBD</v>
          </cell>
          <cell r="T1250" t="str">
            <v>CON-CUI</v>
          </cell>
          <cell r="U1250" t="str">
            <v>SHAMPOO</v>
          </cell>
          <cell r="V1250" t="str">
            <v>Intercept</v>
          </cell>
          <cell r="W1250" t="str">
            <v>Papel</v>
          </cell>
          <cell r="X1250" t="str">
            <v>DF</v>
          </cell>
          <cell r="Y1250">
            <v>6</v>
          </cell>
          <cell r="Z1250">
            <v>30</v>
          </cell>
          <cell r="AA1250">
            <v>30</v>
          </cell>
          <cell r="AB1250">
            <v>22.5</v>
          </cell>
          <cell r="AG1250">
            <v>1800</v>
          </cell>
        </row>
        <row r="1251">
          <cell r="A1251">
            <v>1247</v>
          </cell>
          <cell r="D1251" t="str">
            <v>F</v>
          </cell>
          <cell r="E1251">
            <v>11227</v>
          </cell>
          <cell r="F1251" t="str">
            <v>Prop</v>
          </cell>
          <cell r="G1251">
            <v>1</v>
          </cell>
          <cell r="H1251">
            <v>39324</v>
          </cell>
          <cell r="K1251" t="str">
            <v>JUEGA</v>
          </cell>
          <cell r="L1251" t="str">
            <v>0206</v>
          </cell>
          <cell r="M1251" t="str">
            <v>GREY</v>
          </cell>
          <cell r="N1251" t="str">
            <v>ELENA LUIS</v>
          </cell>
          <cell r="O1251" t="str">
            <v>NA</v>
          </cell>
          <cell r="P1251" t="str">
            <v>NA</v>
          </cell>
          <cell r="Q1251" t="str">
            <v>LC</v>
          </cell>
          <cell r="R1251" t="str">
            <v>NA</v>
          </cell>
          <cell r="S1251" t="str">
            <v>AdEval</v>
          </cell>
          <cell r="T1251" t="str">
            <v>CON-OTR</v>
          </cell>
          <cell r="U1251" t="str">
            <v>JUGUETES</v>
          </cell>
          <cell r="V1251" t="str">
            <v>Pre -Reclutamiento</v>
          </cell>
          <cell r="W1251" t="str">
            <v>Focus groups</v>
          </cell>
          <cell r="X1251" t="str">
            <v>DF</v>
          </cell>
          <cell r="AB1251"/>
          <cell r="AG1251">
            <v>4</v>
          </cell>
          <cell r="AH1251">
            <v>4</v>
          </cell>
          <cell r="AQ1251">
            <v>119700</v>
          </cell>
        </row>
        <row r="1252">
          <cell r="A1252">
            <v>1248</v>
          </cell>
          <cell r="B1252">
            <v>1</v>
          </cell>
          <cell r="D1252" t="str">
            <v>C</v>
          </cell>
          <cell r="E1252">
            <v>11228</v>
          </cell>
          <cell r="F1252" t="str">
            <v>Prop</v>
          </cell>
          <cell r="K1252" t="str">
            <v>SAMPLING HALO</v>
          </cell>
          <cell r="L1252" t="str">
            <v>0012</v>
          </cell>
          <cell r="M1252" t="str">
            <v xml:space="preserve"> PROCTER &amp; GAMBLE</v>
          </cell>
          <cell r="N1252" t="str">
            <v>ERANDI MACIAS</v>
          </cell>
          <cell r="O1252" t="str">
            <v>TBD</v>
          </cell>
          <cell r="Q1252" t="str">
            <v>LE</v>
          </cell>
          <cell r="R1252" t="str">
            <v>TBD</v>
          </cell>
          <cell r="S1252" t="str">
            <v>PSE</v>
          </cell>
          <cell r="T1252" t="str">
            <v>CON-CUI</v>
          </cell>
          <cell r="U1252" t="str">
            <v>SHAMPOO</v>
          </cell>
          <cell r="V1252" t="str">
            <v>Intercept</v>
          </cell>
          <cell r="W1252" t="str">
            <v>Papel</v>
          </cell>
          <cell r="X1252" t="str">
            <v>DF</v>
          </cell>
          <cell r="AB1252"/>
        </row>
        <row r="1253">
          <cell r="A1253">
            <v>1249</v>
          </cell>
          <cell r="D1253" t="str">
            <v>I</v>
          </cell>
          <cell r="E1253">
            <v>11229</v>
          </cell>
          <cell r="F1253" t="str">
            <v>Proy</v>
          </cell>
          <cell r="G1253">
            <v>1</v>
          </cell>
          <cell r="H1253">
            <v>39324</v>
          </cell>
          <cell r="I1253">
            <v>39331</v>
          </cell>
          <cell r="J1253">
            <v>39337</v>
          </cell>
          <cell r="K1253" t="str">
            <v>STORETHOUGHT ZEST</v>
          </cell>
          <cell r="L1253" t="str">
            <v>0012</v>
          </cell>
          <cell r="M1253" t="str">
            <v xml:space="preserve"> PROCTER &amp; GAMBLE</v>
          </cell>
          <cell r="N1253" t="str">
            <v>MARLIZ MEJIA</v>
          </cell>
          <cell r="Q1253" t="str">
            <v>AA</v>
          </cell>
          <cell r="T1253" t="str">
            <v>CON-CUI</v>
          </cell>
          <cell r="U1253" t="str">
            <v>JABON DE TOCADOR</v>
          </cell>
          <cell r="V1253" t="str">
            <v>Pre -Reclutamiento</v>
          </cell>
          <cell r="W1253" t="str">
            <v>In home visits/ Etnográficos</v>
          </cell>
          <cell r="X1253" t="str">
            <v>DF</v>
          </cell>
          <cell r="AB1253"/>
          <cell r="AM1253">
            <v>39338</v>
          </cell>
          <cell r="AQ1253">
            <v>40600</v>
          </cell>
        </row>
        <row r="1254">
          <cell r="A1254">
            <v>1250</v>
          </cell>
          <cell r="D1254" t="str">
            <v>C</v>
          </cell>
          <cell r="E1254">
            <v>11230</v>
          </cell>
          <cell r="F1254" t="str">
            <v>Proy</v>
          </cell>
          <cell r="G1254">
            <v>1</v>
          </cell>
          <cell r="H1254">
            <v>39324</v>
          </cell>
          <cell r="I1254">
            <v>39328</v>
          </cell>
          <cell r="J1254">
            <v>39331</v>
          </cell>
          <cell r="K1254" t="str">
            <v>PCT LOLA</v>
          </cell>
          <cell r="L1254" t="str">
            <v>0012</v>
          </cell>
          <cell r="M1254" t="str">
            <v xml:space="preserve"> PROCTER &amp; GAMBLE</v>
          </cell>
          <cell r="N1254" t="str">
            <v>YERIK ROD</v>
          </cell>
          <cell r="Q1254" t="str">
            <v>AA</v>
          </cell>
          <cell r="S1254" t="str">
            <v>PCT</v>
          </cell>
          <cell r="T1254" t="str">
            <v>CON-FEM</v>
          </cell>
          <cell r="U1254" t="str">
            <v>TOALLAS FEMENINAS</v>
          </cell>
          <cell r="V1254" t="str">
            <v>Intercept</v>
          </cell>
          <cell r="W1254" t="str">
            <v>CAWI / Web</v>
          </cell>
          <cell r="X1254" t="str">
            <v>DF</v>
          </cell>
          <cell r="AB1254"/>
          <cell r="AD1254">
            <v>510</v>
          </cell>
          <cell r="AM1254">
            <v>39338</v>
          </cell>
          <cell r="AO1254">
            <v>39357</v>
          </cell>
          <cell r="AQ1254">
            <v>168543</v>
          </cell>
        </row>
        <row r="1255">
          <cell r="A1255">
            <v>1251</v>
          </cell>
          <cell r="D1255" t="str">
            <v>F</v>
          </cell>
          <cell r="E1255">
            <v>11231</v>
          </cell>
          <cell r="F1255" t="str">
            <v>Prop</v>
          </cell>
          <cell r="G1255">
            <v>1</v>
          </cell>
          <cell r="H1255">
            <v>39324</v>
          </cell>
          <cell r="K1255" t="str">
            <v>CUALI TELEMERCADEO</v>
          </cell>
          <cell r="L1255" t="str">
            <v>0207</v>
          </cell>
          <cell r="M1255" t="str">
            <v>BANAMEX</v>
          </cell>
          <cell r="N1255" t="str">
            <v>MOISES IGNACIO</v>
          </cell>
          <cell r="O1255" t="str">
            <v>NA</v>
          </cell>
          <cell r="P1255" t="str">
            <v>NA</v>
          </cell>
          <cell r="Q1255" t="str">
            <v>EVAL</v>
          </cell>
          <cell r="R1255" t="str">
            <v>NA</v>
          </cell>
          <cell r="S1255" t="str">
            <v>MARKETWHYS</v>
          </cell>
          <cell r="T1255" t="str">
            <v>SER-BAN</v>
          </cell>
          <cell r="U1255" t="str">
            <v>SEGUROS</v>
          </cell>
          <cell r="V1255" t="str">
            <v>Pre -Reclutamiento</v>
          </cell>
          <cell r="W1255" t="str">
            <v>Focus groups</v>
          </cell>
          <cell r="X1255" t="str">
            <v>DF, MTY, MERIDA</v>
          </cell>
          <cell r="AB1255"/>
          <cell r="AC1255">
            <v>12</v>
          </cell>
          <cell r="AD1255">
            <v>12</v>
          </cell>
          <cell r="AG1255">
            <v>12</v>
          </cell>
          <cell r="AH1255">
            <v>8</v>
          </cell>
          <cell r="AI1255">
            <v>4</v>
          </cell>
          <cell r="AQ1255">
            <v>392000</v>
          </cell>
        </row>
        <row r="1256">
          <cell r="A1256">
            <v>1252</v>
          </cell>
          <cell r="D1256" t="str">
            <v>A</v>
          </cell>
          <cell r="E1256">
            <v>11232</v>
          </cell>
          <cell r="F1256" t="str">
            <v>Proy</v>
          </cell>
          <cell r="G1256">
            <v>1</v>
          </cell>
          <cell r="H1256">
            <v>39325</v>
          </cell>
          <cell r="I1256">
            <v>39330</v>
          </cell>
          <cell r="J1256">
            <v>39335</v>
          </cell>
          <cell r="K1256" t="str">
            <v>DOWNY TANGO NACIONAL</v>
          </cell>
          <cell r="L1256" t="str">
            <v>0012</v>
          </cell>
          <cell r="M1256" t="str">
            <v xml:space="preserve"> PROCTER &amp; GAMBLE</v>
          </cell>
          <cell r="N1256" t="str">
            <v>JORGE MARTINEZ</v>
          </cell>
          <cell r="Q1256" t="str">
            <v>PG</v>
          </cell>
          <cell r="S1256" t="str">
            <v>AUDIPROM</v>
          </cell>
          <cell r="T1256" t="str">
            <v>CON-HOG</v>
          </cell>
          <cell r="U1256" t="str">
            <v>SUAVIZANTES</v>
          </cell>
          <cell r="W1256" t="str">
            <v>Papel</v>
          </cell>
          <cell r="X1256" t="str">
            <v>DF,GDL, MTY Y FORANEAS</v>
          </cell>
          <cell r="AB1256"/>
          <cell r="AG1256">
            <v>600</v>
          </cell>
          <cell r="AH1256">
            <v>315</v>
          </cell>
          <cell r="AI1256">
            <v>250</v>
          </cell>
          <cell r="AJ1256">
            <v>35</v>
          </cell>
          <cell r="AM1256">
            <v>39362</v>
          </cell>
          <cell r="AO1256">
            <v>39364</v>
          </cell>
          <cell r="AQ1256">
            <v>49548</v>
          </cell>
        </row>
        <row r="1257">
          <cell r="A1257">
            <v>1253</v>
          </cell>
          <cell r="B1257">
            <v>1</v>
          </cell>
          <cell r="D1257" t="str">
            <v>K</v>
          </cell>
          <cell r="E1257">
            <v>11233</v>
          </cell>
          <cell r="F1257" t="str">
            <v>Prop</v>
          </cell>
          <cell r="G1257">
            <v>1</v>
          </cell>
          <cell r="H1257">
            <v>39325</v>
          </cell>
          <cell r="J1257">
            <v>39343</v>
          </cell>
          <cell r="K1257" t="str">
            <v>OLAY BP10 CONO SUR</v>
          </cell>
          <cell r="L1257" t="str">
            <v>0012</v>
          </cell>
          <cell r="M1257" t="str">
            <v xml:space="preserve"> PROCTER &amp; GAMBLE</v>
          </cell>
          <cell r="N1257" t="str">
            <v>KAREN CANTONE</v>
          </cell>
          <cell r="Q1257" t="str">
            <v>MJO</v>
          </cell>
          <cell r="R1257" t="str">
            <v>TBD</v>
          </cell>
          <cell r="S1257" t="str">
            <v>CONCEPT</v>
          </cell>
          <cell r="T1257" t="str">
            <v>CON-CRO</v>
          </cell>
          <cell r="U1257" t="str">
            <v>DETERGENTE</v>
          </cell>
          <cell r="V1257" t="str">
            <v>Casa por Casa</v>
          </cell>
          <cell r="W1257" t="str">
            <v>Papel</v>
          </cell>
          <cell r="X1257" t="str">
            <v>CHI, ARG</v>
          </cell>
          <cell r="Y1257">
            <v>5</v>
          </cell>
          <cell r="Z1257">
            <v>100</v>
          </cell>
          <cell r="AB1257">
            <v>46.666666666666664</v>
          </cell>
        </row>
        <row r="1258">
          <cell r="A1258">
            <v>1254</v>
          </cell>
          <cell r="D1258" t="str">
            <v>A</v>
          </cell>
          <cell r="E1258">
            <v>11234</v>
          </cell>
          <cell r="F1258" t="str">
            <v>Prop</v>
          </cell>
          <cell r="G1258">
            <v>1</v>
          </cell>
          <cell r="H1258">
            <v>39325</v>
          </cell>
          <cell r="J1258">
            <v>39394</v>
          </cell>
          <cell r="K1258" t="str">
            <v>SELL PAMPERS</v>
          </cell>
          <cell r="L1258" t="str">
            <v>0012</v>
          </cell>
          <cell r="M1258" t="str">
            <v xml:space="preserve"> PROCTER &amp; GAMBLE</v>
          </cell>
          <cell r="N1258" t="str">
            <v>ELIZABETH ALVAREZ</v>
          </cell>
          <cell r="Q1258" t="str">
            <v>PG</v>
          </cell>
          <cell r="S1258" t="str">
            <v>AUDIPROM</v>
          </cell>
          <cell r="T1258" t="str">
            <v>CON-BEB</v>
          </cell>
          <cell r="U1258" t="str">
            <v>PAÑALES</v>
          </cell>
          <cell r="W1258" t="str">
            <v>Papel</v>
          </cell>
          <cell r="X1258" t="str">
            <v>DF,  MTY, GDL, FOR</v>
          </cell>
          <cell r="AB1258"/>
          <cell r="AG1258">
            <v>180</v>
          </cell>
          <cell r="AH1258">
            <v>146</v>
          </cell>
          <cell r="AI1258">
            <v>34</v>
          </cell>
          <cell r="AM1258">
            <v>39411</v>
          </cell>
          <cell r="AO1258">
            <v>39413</v>
          </cell>
          <cell r="AQ1258">
            <v>34868</v>
          </cell>
        </row>
        <row r="1259">
          <cell r="A1259">
            <v>1255</v>
          </cell>
          <cell r="D1259" t="str">
            <v>C</v>
          </cell>
          <cell r="E1259">
            <v>11235</v>
          </cell>
          <cell r="F1259" t="str">
            <v>Prop</v>
          </cell>
          <cell r="G1259">
            <v>1</v>
          </cell>
          <cell r="H1259">
            <v>39322</v>
          </cell>
          <cell r="K1259" t="str">
            <v>CONCEPT SCREEN (CUALI-CUANTI)</v>
          </cell>
          <cell r="L1259" t="str">
            <v>0208</v>
          </cell>
          <cell r="M1259" t="str">
            <v>McClainFinlon25</v>
          </cell>
          <cell r="N1259" t="str">
            <v>Randall Heather</v>
          </cell>
          <cell r="Q1259" t="str">
            <v>MIP</v>
          </cell>
          <cell r="S1259" t="str">
            <v>C/I SCREENING</v>
          </cell>
          <cell r="V1259" t="str">
            <v>Casa por Casa</v>
          </cell>
          <cell r="W1259" t="str">
            <v>Papel</v>
          </cell>
          <cell r="X1259" t="str">
            <v>DF</v>
          </cell>
          <cell r="AB1259"/>
          <cell r="AG1259">
            <v>600</v>
          </cell>
          <cell r="AH1259">
            <v>600</v>
          </cell>
        </row>
        <row r="1260">
          <cell r="A1260">
            <v>1256</v>
          </cell>
          <cell r="D1260" t="str">
            <v>A</v>
          </cell>
          <cell r="E1260">
            <v>11236</v>
          </cell>
          <cell r="F1260" t="str">
            <v>Prop</v>
          </cell>
          <cell r="G1260">
            <v>1</v>
          </cell>
          <cell r="H1260">
            <v>39328</v>
          </cell>
          <cell r="J1260">
            <v>39363</v>
          </cell>
          <cell r="K1260" t="str">
            <v>PANTENE BE (2A FASE)</v>
          </cell>
          <cell r="L1260" t="str">
            <v>0012</v>
          </cell>
          <cell r="M1260" t="str">
            <v xml:space="preserve"> PROCTER &amp; GAMBLE</v>
          </cell>
          <cell r="N1260" t="str">
            <v>MARINA CERVANTES</v>
          </cell>
          <cell r="Q1260" t="str">
            <v>PG</v>
          </cell>
          <cell r="S1260" t="str">
            <v>AUDIPROM</v>
          </cell>
          <cell r="T1260" t="str">
            <v>CON-CUI</v>
          </cell>
          <cell r="U1260" t="str">
            <v>SHAMPOO</v>
          </cell>
          <cell r="W1260" t="str">
            <v>Papel</v>
          </cell>
          <cell r="X1260" t="str">
            <v>DF,GDL, MTY Y FORANEAS</v>
          </cell>
          <cell r="AB1260"/>
          <cell r="AG1260">
            <v>648</v>
          </cell>
          <cell r="AH1260">
            <v>432</v>
          </cell>
          <cell r="AI1260">
            <v>216</v>
          </cell>
          <cell r="AM1260">
            <v>39446</v>
          </cell>
          <cell r="AO1260">
            <v>39450</v>
          </cell>
          <cell r="AQ1260">
            <v>114612</v>
          </cell>
        </row>
        <row r="1261">
          <cell r="A1261">
            <v>1257</v>
          </cell>
          <cell r="D1261" t="str">
            <v>C</v>
          </cell>
          <cell r="E1261">
            <v>11237</v>
          </cell>
          <cell r="F1261" t="str">
            <v>Proy</v>
          </cell>
          <cell r="G1261">
            <v>2</v>
          </cell>
          <cell r="H1261">
            <v>39328</v>
          </cell>
          <cell r="K1261" t="str">
            <v>CALLBACK SOPAS</v>
          </cell>
          <cell r="L1261" t="str">
            <v>0198</v>
          </cell>
          <cell r="M1261" t="str">
            <v>BRAN1FF Y ASOCIADOS</v>
          </cell>
          <cell r="N1261" t="str">
            <v>GRACIELA BRANIFF</v>
          </cell>
          <cell r="O1261" t="str">
            <v>NA</v>
          </cell>
          <cell r="P1261" t="str">
            <v>NA</v>
          </cell>
          <cell r="Q1261" t="str">
            <v>EVAL</v>
          </cell>
          <cell r="R1261" t="str">
            <v>MB</v>
          </cell>
          <cell r="S1261" t="str">
            <v>SEGMENTA</v>
          </cell>
          <cell r="T1261" t="str">
            <v>CON-ALI</v>
          </cell>
          <cell r="U1261" t="str">
            <v>SOPAS INSTANTANEAS</v>
          </cell>
          <cell r="V1261" t="str">
            <v>Intercept</v>
          </cell>
          <cell r="W1261" t="str">
            <v>Papel</v>
          </cell>
          <cell r="X1261" t="str">
            <v>DF MTY</v>
          </cell>
          <cell r="Y1261">
            <v>7</v>
          </cell>
          <cell r="Z1261">
            <v>47</v>
          </cell>
          <cell r="AA1261">
            <v>25</v>
          </cell>
          <cell r="AB1261">
            <v>29.916666666666668</v>
          </cell>
          <cell r="AC1261">
            <v>5.8</v>
          </cell>
          <cell r="AD1261">
            <v>300</v>
          </cell>
          <cell r="AG1261">
            <v>300</v>
          </cell>
          <cell r="AH1261">
            <v>300</v>
          </cell>
          <cell r="AK1261">
            <v>300</v>
          </cell>
          <cell r="AQ1261">
            <v>89100</v>
          </cell>
        </row>
        <row r="1262">
          <cell r="A1262">
            <v>1258</v>
          </cell>
          <cell r="D1262" t="str">
            <v>D</v>
          </cell>
          <cell r="E1262">
            <v>11238</v>
          </cell>
          <cell r="F1262" t="str">
            <v>Prop</v>
          </cell>
          <cell r="G1262">
            <v>1</v>
          </cell>
          <cell r="H1262">
            <v>39328</v>
          </cell>
          <cell r="K1262" t="str">
            <v>C&amp;PT OATS</v>
          </cell>
          <cell r="L1262" t="str">
            <v>0160</v>
          </cell>
          <cell r="M1262" t="str">
            <v>IBOPE</v>
          </cell>
          <cell r="N1262" t="str">
            <v>LAURE CASTELNAU</v>
          </cell>
          <cell r="O1262" t="str">
            <v>NA</v>
          </cell>
          <cell r="P1262" t="str">
            <v>NA</v>
          </cell>
          <cell r="Q1262" t="str">
            <v>EVAL</v>
          </cell>
          <cell r="S1262" t="str">
            <v>C&amp;P</v>
          </cell>
          <cell r="T1262" t="str">
            <v>CON-BEB</v>
          </cell>
          <cell r="U1262" t="str">
            <v>BEBIDAS NUTRITIVAS</v>
          </cell>
          <cell r="V1262" t="str">
            <v>Intercept</v>
          </cell>
          <cell r="W1262" t="str">
            <v>Papel</v>
          </cell>
          <cell r="X1262" t="str">
            <v>DF</v>
          </cell>
          <cell r="Y1262">
            <v>6</v>
          </cell>
          <cell r="Z1262">
            <v>60</v>
          </cell>
          <cell r="AA1262">
            <v>30</v>
          </cell>
          <cell r="AB1262">
            <v>35</v>
          </cell>
          <cell r="AD1262">
            <v>240</v>
          </cell>
          <cell r="AG1262">
            <v>240</v>
          </cell>
          <cell r="AH1262">
            <v>240</v>
          </cell>
        </row>
        <row r="1263">
          <cell r="A1263">
            <v>1259</v>
          </cell>
          <cell r="B1263">
            <v>1</v>
          </cell>
          <cell r="D1263" t="str">
            <v>C</v>
          </cell>
          <cell r="E1263">
            <v>11239</v>
          </cell>
          <cell r="F1263" t="str">
            <v>Proy</v>
          </cell>
          <cell r="G1263">
            <v>1</v>
          </cell>
          <cell r="H1263">
            <v>39211</v>
          </cell>
          <cell r="I1263">
            <v>39297</v>
          </cell>
          <cell r="J1263">
            <v>39342</v>
          </cell>
          <cell r="K1263" t="str">
            <v>EQUITY ARGENTINA</v>
          </cell>
          <cell r="L1263" t="str">
            <v>0012</v>
          </cell>
          <cell r="M1263" t="str">
            <v xml:space="preserve"> PROCTER &amp; GAMBLE</v>
          </cell>
          <cell r="N1263" t="str">
            <v>VICTOR TRUJILLO</v>
          </cell>
          <cell r="O1263" t="str">
            <v>TBD</v>
          </cell>
          <cell r="P1263" t="str">
            <v>Equity Scan Argentina Wave 2007</v>
          </cell>
          <cell r="Q1263" t="str">
            <v>MJO</v>
          </cell>
          <cell r="S1263" t="str">
            <v>EQUITY</v>
          </cell>
          <cell r="T1263" t="str">
            <v>CON-CRO</v>
          </cell>
          <cell r="U1263" t="str">
            <v>DETERGENTE</v>
          </cell>
          <cell r="V1263" t="str">
            <v>Casa por Casa</v>
          </cell>
          <cell r="W1263" t="str">
            <v>Papel</v>
          </cell>
          <cell r="X1263" t="str">
            <v>ARGENTINA</v>
          </cell>
          <cell r="AB1263"/>
          <cell r="AG1263">
            <v>500</v>
          </cell>
          <cell r="AK1263">
            <v>500</v>
          </cell>
        </row>
        <row r="1264">
          <cell r="A1264">
            <v>1260</v>
          </cell>
          <cell r="B1264">
            <v>1</v>
          </cell>
          <cell r="C1264" t="str">
            <v>ES</v>
          </cell>
          <cell r="D1264" t="str">
            <v>C</v>
          </cell>
          <cell r="E1264">
            <v>11240</v>
          </cell>
          <cell r="F1264" t="str">
            <v>Prop</v>
          </cell>
          <cell r="G1264">
            <v>1</v>
          </cell>
          <cell r="H1264">
            <v>39330</v>
          </cell>
          <cell r="K1264" t="str">
            <v>GENERATION</v>
          </cell>
          <cell r="L1264" t="str">
            <v>0081</v>
          </cell>
          <cell r="M1264" t="str">
            <v>TNS TIME</v>
          </cell>
          <cell r="N1264" t="str">
            <v>MARCO ZUNINO</v>
          </cell>
          <cell r="O1264" t="str">
            <v>NA</v>
          </cell>
          <cell r="Q1264" t="str">
            <v>LM</v>
          </cell>
          <cell r="AB1264"/>
        </row>
        <row r="1265">
          <cell r="A1265">
            <v>1261</v>
          </cell>
          <cell r="D1265" t="str">
            <v>C</v>
          </cell>
          <cell r="E1265">
            <v>11241</v>
          </cell>
          <cell r="F1265" t="str">
            <v>Prop</v>
          </cell>
          <cell r="G1265">
            <v>1</v>
          </cell>
          <cell r="H1265">
            <v>39330</v>
          </cell>
          <cell r="K1265" t="str">
            <v>IMAGEN 2008</v>
          </cell>
          <cell r="L1265" t="str">
            <v>0070</v>
          </cell>
          <cell r="M1265" t="str">
            <v>DIRBEL, S.A. DE C.V.</v>
          </cell>
          <cell r="N1265" t="str">
            <v>ARTURO VILLALOBOS</v>
          </cell>
          <cell r="O1265" t="str">
            <v>NA</v>
          </cell>
          <cell r="P1265" t="str">
            <v>NA</v>
          </cell>
          <cell r="Q1265" t="str">
            <v>KA</v>
          </cell>
          <cell r="S1265" t="str">
            <v>EQUITY</v>
          </cell>
          <cell r="T1265" t="str">
            <v>CON-CUI</v>
          </cell>
          <cell r="U1265" t="str">
            <v>VARIOS</v>
          </cell>
          <cell r="V1265" t="str">
            <v>Casa por Casa</v>
          </cell>
          <cell r="W1265" t="str">
            <v>Papel</v>
          </cell>
          <cell r="X1265" t="str">
            <v>MONTERREY Y GUADALAJARA</v>
          </cell>
          <cell r="Y1265">
            <v>3</v>
          </cell>
          <cell r="Z1265">
            <v>73</v>
          </cell>
          <cell r="AA1265">
            <v>109</v>
          </cell>
          <cell r="AB1265">
            <v>47.95</v>
          </cell>
          <cell r="AG1265">
            <v>400</v>
          </cell>
          <cell r="AH1265">
            <v>400</v>
          </cell>
        </row>
        <row r="1266">
          <cell r="A1266">
            <v>1262</v>
          </cell>
          <cell r="B1266">
            <v>1</v>
          </cell>
          <cell r="D1266" t="str">
            <v>D</v>
          </cell>
          <cell r="E1266">
            <v>11242</v>
          </cell>
          <cell r="F1266" t="str">
            <v>Prop</v>
          </cell>
          <cell r="G1266">
            <v>1</v>
          </cell>
          <cell r="H1266">
            <v>39330</v>
          </cell>
          <cell r="K1266" t="str">
            <v>Base de datos Trial &amp; promotions</v>
          </cell>
          <cell r="L1266" t="str">
            <v>0012</v>
          </cell>
          <cell r="M1266" t="str">
            <v xml:space="preserve"> PROCTER &amp; GAMBLE</v>
          </cell>
          <cell r="N1266" t="str">
            <v>ERANDI MACIAS</v>
          </cell>
          <cell r="Q1266" t="str">
            <v>MEV</v>
          </cell>
          <cell r="U1266" t="str">
            <v>VARIOS</v>
          </cell>
          <cell r="V1266" t="str">
            <v>Listado - Base de Datos</v>
          </cell>
          <cell r="W1266" t="str">
            <v>CAPI / PDA</v>
          </cell>
          <cell r="X1266" t="str">
            <v>todos los estudios del 2002 a la fecha</v>
          </cell>
          <cell r="AB1266"/>
        </row>
        <row r="1267">
          <cell r="A1267">
            <v>1263</v>
          </cell>
          <cell r="D1267" t="str">
            <v>F</v>
          </cell>
          <cell r="E1267">
            <v>11243</v>
          </cell>
          <cell r="F1267" t="str">
            <v>Prop</v>
          </cell>
          <cell r="G1267">
            <v>1</v>
          </cell>
          <cell r="H1267">
            <v>39329</v>
          </cell>
          <cell r="K1267" t="str">
            <v>Fácil</v>
          </cell>
          <cell r="L1267" t="str">
            <v>0176</v>
          </cell>
          <cell r="M1267" t="str">
            <v>UVM</v>
          </cell>
          <cell r="N1267" t="str">
            <v>Debora Morán</v>
          </cell>
          <cell r="O1267" t="str">
            <v>NA</v>
          </cell>
          <cell r="P1267" t="str">
            <v>NA</v>
          </cell>
          <cell r="Q1267" t="str">
            <v>LC</v>
          </cell>
          <cell r="R1267" t="str">
            <v>NA</v>
          </cell>
          <cell r="S1267" t="str">
            <v>U&amp;A</v>
          </cell>
          <cell r="T1267" t="str">
            <v>CON-OTR</v>
          </cell>
          <cell r="U1267" t="str">
            <v>EDUCACION</v>
          </cell>
          <cell r="V1267" t="str">
            <v>Pre -Reclutamiento</v>
          </cell>
          <cell r="W1267" t="str">
            <v>Focus groups</v>
          </cell>
          <cell r="X1267" t="str">
            <v>DF</v>
          </cell>
          <cell r="AB1267"/>
          <cell r="AG1267">
            <v>6</v>
          </cell>
          <cell r="AH1267">
            <v>6</v>
          </cell>
          <cell r="AQ1267">
            <v>182500</v>
          </cell>
        </row>
        <row r="1268">
          <cell r="A1268">
            <v>1264</v>
          </cell>
          <cell r="D1268" t="str">
            <v>A</v>
          </cell>
          <cell r="E1268">
            <v>11244</v>
          </cell>
          <cell r="F1268" t="str">
            <v>Proy</v>
          </cell>
          <cell r="G1268">
            <v>2</v>
          </cell>
          <cell r="H1268">
            <v>39330</v>
          </cell>
          <cell r="I1268">
            <v>39331</v>
          </cell>
          <cell r="J1268">
            <v>39332</v>
          </cell>
          <cell r="K1268" t="str">
            <v>SALVO TEST MARKET</v>
          </cell>
          <cell r="L1268" t="str">
            <v>0012</v>
          </cell>
          <cell r="M1268" t="str">
            <v xml:space="preserve"> PROCTER &amp; GAMBLE</v>
          </cell>
          <cell r="N1268" t="str">
            <v>MONIQUE AROCHI</v>
          </cell>
          <cell r="Q1268" t="str">
            <v>PG</v>
          </cell>
          <cell r="S1268" t="str">
            <v>AUDIPROM</v>
          </cell>
          <cell r="T1268" t="str">
            <v>CON-CRO</v>
          </cell>
          <cell r="U1268" t="str">
            <v>DETERGENTE</v>
          </cell>
          <cell r="W1268" t="str">
            <v>Papel</v>
          </cell>
          <cell r="X1268" t="str">
            <v xml:space="preserve">MTY,GDL  </v>
          </cell>
          <cell r="AB1268"/>
          <cell r="AG1268">
            <v>532</v>
          </cell>
          <cell r="AH1268">
            <v>532</v>
          </cell>
          <cell r="AQ1268">
            <v>84956</v>
          </cell>
        </row>
        <row r="1269">
          <cell r="A1269">
            <v>1265</v>
          </cell>
          <cell r="B1269">
            <v>1</v>
          </cell>
          <cell r="D1269" t="str">
            <v>T</v>
          </cell>
          <cell r="E1269">
            <v>11245</v>
          </cell>
          <cell r="F1269" t="str">
            <v>Proy</v>
          </cell>
          <cell r="G1269">
            <v>2</v>
          </cell>
          <cell r="H1269">
            <v>39330</v>
          </cell>
          <cell r="I1269">
            <v>39344</v>
          </cell>
          <cell r="J1269">
            <v>39351</v>
          </cell>
          <cell r="K1269" t="str">
            <v>GENESIS III</v>
          </cell>
          <cell r="L1269" t="str">
            <v>0012</v>
          </cell>
          <cell r="M1269" t="str">
            <v xml:space="preserve"> PROCTER &amp; GAMBLE</v>
          </cell>
          <cell r="N1269" t="str">
            <v>Francisco Garces</v>
          </cell>
          <cell r="O1269" t="str">
            <v>TBD</v>
          </cell>
          <cell r="P1269" t="str">
            <v>Genesis CT 3rd Round México</v>
          </cell>
          <cell r="Q1269" t="str">
            <v>MJO</v>
          </cell>
          <cell r="R1269" t="str">
            <v>HR</v>
          </cell>
          <cell r="S1269" t="str">
            <v>CONCEPT</v>
          </cell>
          <cell r="T1269" t="str">
            <v>CON-CRO</v>
          </cell>
          <cell r="U1269" t="str">
            <v>DETERGENTE</v>
          </cell>
          <cell r="V1269" t="str">
            <v>Casa por Casa</v>
          </cell>
          <cell r="W1269" t="str">
            <v>Papel</v>
          </cell>
          <cell r="X1269" t="str">
            <v>DF</v>
          </cell>
          <cell r="Y1269">
            <v>3</v>
          </cell>
          <cell r="Z1269">
            <v>110</v>
          </cell>
          <cell r="AB1269">
            <v>48.833333333333336</v>
          </cell>
          <cell r="AC1269">
            <v>4</v>
          </cell>
          <cell r="AD1269">
            <v>1200</v>
          </cell>
          <cell r="AG1269">
            <v>1200</v>
          </cell>
          <cell r="AH1269">
            <v>1200</v>
          </cell>
          <cell r="AM1269">
            <v>39364</v>
          </cell>
          <cell r="AO1269">
            <v>39377</v>
          </cell>
          <cell r="AQ1269">
            <v>273147</v>
          </cell>
        </row>
        <row r="1270">
          <cell r="A1270">
            <v>1266</v>
          </cell>
          <cell r="B1270">
            <v>1</v>
          </cell>
          <cell r="D1270" t="str">
            <v>D</v>
          </cell>
          <cell r="E1270">
            <v>11246</v>
          </cell>
          <cell r="F1270" t="str">
            <v>Prop</v>
          </cell>
          <cell r="G1270">
            <v>1</v>
          </cell>
          <cell r="H1270">
            <v>39332</v>
          </cell>
          <cell r="K1270" t="str">
            <v>CT NATURELLA</v>
          </cell>
          <cell r="L1270" t="str">
            <v>0035</v>
          </cell>
          <cell r="M1270" t="str">
            <v>TNS NFO</v>
          </cell>
          <cell r="N1270" t="str">
            <v>CHAD DAVIS</v>
          </cell>
          <cell r="P1270" t="str">
            <v>NP</v>
          </cell>
          <cell r="Q1270" t="str">
            <v>LM</v>
          </cell>
          <cell r="S1270" t="str">
            <v>C/I SCREENING</v>
          </cell>
          <cell r="T1270" t="str">
            <v>CON-FEM</v>
          </cell>
          <cell r="U1270" t="str">
            <v>TOALLAS FEMENINAS</v>
          </cell>
          <cell r="V1270" t="str">
            <v>Casa por Casa</v>
          </cell>
          <cell r="W1270" t="str">
            <v>Papel</v>
          </cell>
          <cell r="X1270" t="str">
            <v>MGM</v>
          </cell>
          <cell r="Y1270">
            <v>2</v>
          </cell>
          <cell r="Z1270">
            <v>70</v>
          </cell>
          <cell r="AA1270">
            <v>30</v>
          </cell>
          <cell r="AB1270">
            <v>35.166666666666664</v>
          </cell>
          <cell r="AD1270">
            <v>4800</v>
          </cell>
          <cell r="AG1270">
            <v>4800</v>
          </cell>
          <cell r="AH1270">
            <v>4800</v>
          </cell>
        </row>
        <row r="1271">
          <cell r="A1271">
            <v>1267</v>
          </cell>
          <cell r="B1271">
            <v>1</v>
          </cell>
          <cell r="D1271" t="str">
            <v>D</v>
          </cell>
          <cell r="E1271">
            <v>11247</v>
          </cell>
          <cell r="F1271" t="str">
            <v>Prop</v>
          </cell>
          <cell r="G1271">
            <v>1</v>
          </cell>
          <cell r="H1271">
            <v>39332</v>
          </cell>
          <cell r="K1271" t="str">
            <v>CT TOOTHBRUSH</v>
          </cell>
          <cell r="L1271" t="str">
            <v>0035</v>
          </cell>
          <cell r="M1271" t="str">
            <v>TNS NFO</v>
          </cell>
          <cell r="N1271" t="str">
            <v>ELIZABETH TAIT</v>
          </cell>
          <cell r="O1271" t="str">
            <v>TBD</v>
          </cell>
          <cell r="P1271" t="str">
            <v>NP</v>
          </cell>
          <cell r="Q1271" t="str">
            <v>LM</v>
          </cell>
          <cell r="S1271" t="str">
            <v>CONCEPT</v>
          </cell>
          <cell r="T1271" t="str">
            <v>CON-CUI</v>
          </cell>
          <cell r="U1271" t="str">
            <v>CEPILLO DIENTES</v>
          </cell>
          <cell r="V1271" t="str">
            <v>Casa por Casa</v>
          </cell>
          <cell r="W1271" t="str">
            <v>Papel</v>
          </cell>
          <cell r="X1271" t="str">
            <v>DF</v>
          </cell>
          <cell r="Y1271">
            <v>2</v>
          </cell>
          <cell r="Z1271">
            <v>70</v>
          </cell>
          <cell r="AA1271">
            <v>30</v>
          </cell>
          <cell r="AB1271">
            <v>35.166666666666664</v>
          </cell>
          <cell r="AD1271">
            <v>300</v>
          </cell>
          <cell r="AG1271">
            <v>300</v>
          </cell>
          <cell r="AH1271">
            <v>300</v>
          </cell>
        </row>
        <row r="1272">
          <cell r="A1272">
            <v>1268</v>
          </cell>
          <cell r="D1272" t="str">
            <v>A</v>
          </cell>
          <cell r="E1272">
            <v>11248</v>
          </cell>
          <cell r="F1272" t="str">
            <v>Proy</v>
          </cell>
          <cell r="G1272">
            <v>1</v>
          </cell>
          <cell r="H1272">
            <v>39332</v>
          </cell>
          <cell r="J1272">
            <v>39333</v>
          </cell>
          <cell r="K1272" t="str">
            <v>PRESTOBARBA 283</v>
          </cell>
          <cell r="L1272" t="str">
            <v>0012</v>
          </cell>
          <cell r="M1272" t="str">
            <v xml:space="preserve"> PROCTER &amp; GAMBLE</v>
          </cell>
          <cell r="N1272" t="str">
            <v>MARINA CERVANTES</v>
          </cell>
          <cell r="Q1272" t="str">
            <v>PG</v>
          </cell>
          <cell r="S1272" t="str">
            <v>AUDIPROM</v>
          </cell>
          <cell r="T1272" t="str">
            <v>CON-CUI</v>
          </cell>
          <cell r="U1272" t="str">
            <v>RASTRILLOS</v>
          </cell>
          <cell r="W1272" t="str">
            <v>Papel</v>
          </cell>
          <cell r="X1272" t="str">
            <v>DF,MTY,GDL Y FORANEAS</v>
          </cell>
          <cell r="AB1272"/>
          <cell r="AG1272">
            <v>325</v>
          </cell>
          <cell r="AH1272">
            <v>270</v>
          </cell>
          <cell r="AI1272">
            <v>55</v>
          </cell>
          <cell r="AM1272">
            <v>39340</v>
          </cell>
          <cell r="AO1272">
            <v>39343</v>
          </cell>
          <cell r="AQ1272">
            <v>57091</v>
          </cell>
        </row>
        <row r="1273">
          <cell r="A1273">
            <v>1269</v>
          </cell>
          <cell r="B1273">
            <v>1</v>
          </cell>
          <cell r="D1273" t="str">
            <v>C</v>
          </cell>
          <cell r="E1273">
            <v>11249</v>
          </cell>
          <cell r="F1273" t="str">
            <v>Prop</v>
          </cell>
          <cell r="G1273">
            <v>1</v>
          </cell>
          <cell r="K1273" t="str">
            <v>SLIM</v>
          </cell>
          <cell r="L1273" t="str">
            <v>0012</v>
          </cell>
          <cell r="M1273" t="str">
            <v xml:space="preserve"> PROCTER &amp; GAMBLE</v>
          </cell>
          <cell r="N1273" t="str">
            <v>Carlos Gonzalez</v>
          </cell>
          <cell r="O1273" t="str">
            <v>tbd</v>
          </cell>
          <cell r="P1273" t="str">
            <v>C&amp;U Always Ultra Pads</v>
          </cell>
          <cell r="Q1273" t="str">
            <v>LM</v>
          </cell>
          <cell r="S1273" t="str">
            <v>C&amp;P</v>
          </cell>
          <cell r="T1273" t="str">
            <v>CON-FEM</v>
          </cell>
          <cell r="U1273" t="str">
            <v>TOALLAS FEMENINAS</v>
          </cell>
          <cell r="AB1273"/>
        </row>
        <row r="1274">
          <cell r="A1274">
            <v>1270</v>
          </cell>
          <cell r="B1274">
            <v>1</v>
          </cell>
          <cell r="D1274" t="str">
            <v>D</v>
          </cell>
          <cell r="E1274">
            <v>11250</v>
          </cell>
          <cell r="F1274" t="str">
            <v>Prop</v>
          </cell>
          <cell r="G1274">
            <v>1</v>
          </cell>
          <cell r="K1274" t="str">
            <v>BISIP</v>
          </cell>
          <cell r="L1274" t="str">
            <v>0012</v>
          </cell>
          <cell r="M1274" t="str">
            <v>PROCTER &amp; GAMBLE</v>
          </cell>
          <cell r="N1274" t="str">
            <v>Jeanine Kenigstein</v>
          </cell>
          <cell r="O1274" t="str">
            <v>TBD</v>
          </cell>
          <cell r="P1274" t="str">
            <v>:Always Evolution Mexico BISIP Product Return</v>
          </cell>
          <cell r="Q1274" t="str">
            <v>LM</v>
          </cell>
          <cell r="AB1274"/>
        </row>
        <row r="1275">
          <cell r="A1275">
            <v>1271</v>
          </cell>
          <cell r="D1275" t="str">
            <v>A</v>
          </cell>
          <cell r="E1275">
            <v>11251</v>
          </cell>
          <cell r="F1275" t="str">
            <v>Prop</v>
          </cell>
          <cell r="G1275">
            <v>1</v>
          </cell>
          <cell r="H1275">
            <v>39332</v>
          </cell>
          <cell r="J1275">
            <v>39342</v>
          </cell>
          <cell r="K1275" t="str">
            <v>Anaqueles H&amp;S en CHEDRAUI</v>
          </cell>
          <cell r="L1275" t="str">
            <v>0012</v>
          </cell>
          <cell r="M1275" t="str">
            <v xml:space="preserve"> PROCTER &amp; GAMBLE</v>
          </cell>
          <cell r="N1275" t="str">
            <v>MA EUGENIA PENSADO</v>
          </cell>
          <cell r="Q1275" t="str">
            <v>PG</v>
          </cell>
          <cell r="S1275" t="str">
            <v>AUDIPROM</v>
          </cell>
          <cell r="T1275" t="str">
            <v>CON-CUI</v>
          </cell>
          <cell r="U1275" t="str">
            <v>SHAMPOO</v>
          </cell>
          <cell r="W1275" t="str">
            <v>Papel</v>
          </cell>
          <cell r="X1275" t="str">
            <v>DF,MTY,GDL Y FORANEAS</v>
          </cell>
          <cell r="AB1275"/>
          <cell r="AG1275">
            <v>107</v>
          </cell>
          <cell r="AH1275">
            <v>19</v>
          </cell>
          <cell r="AI1275">
            <v>88</v>
          </cell>
          <cell r="AM1275">
            <v>39352</v>
          </cell>
          <cell r="AO1275">
            <v>39357</v>
          </cell>
          <cell r="AQ1275">
            <v>47388</v>
          </cell>
        </row>
        <row r="1276">
          <cell r="A1276">
            <v>1272</v>
          </cell>
          <cell r="D1276" t="str">
            <v>C</v>
          </cell>
          <cell r="E1276">
            <v>11252</v>
          </cell>
          <cell r="F1276" t="str">
            <v>Prop</v>
          </cell>
          <cell r="G1276">
            <v>1</v>
          </cell>
          <cell r="H1276">
            <v>39332</v>
          </cell>
          <cell r="K1276" t="str">
            <v>RECLU EJEC</v>
          </cell>
          <cell r="L1276" t="str">
            <v>0209</v>
          </cell>
          <cell r="M1276" t="str">
            <v>Datosclaros</v>
          </cell>
          <cell r="N1276" t="str">
            <v>Natalia Gitelman</v>
          </cell>
          <cell r="O1276" t="str">
            <v>NA</v>
          </cell>
          <cell r="P1276" t="str">
            <v>NA</v>
          </cell>
          <cell r="Q1276" t="str">
            <v>EVAL</v>
          </cell>
          <cell r="T1276" t="str">
            <v>SER-BAN</v>
          </cell>
          <cell r="U1276" t="str">
            <v>ND</v>
          </cell>
          <cell r="V1276" t="str">
            <v>Pre -Reclutamiento</v>
          </cell>
          <cell r="W1276" t="str">
            <v>Focus groups</v>
          </cell>
          <cell r="X1276" t="str">
            <v>DF</v>
          </cell>
          <cell r="AB1276"/>
          <cell r="AD1276">
            <v>7</v>
          </cell>
          <cell r="AG1276">
            <v>7</v>
          </cell>
          <cell r="AH1276">
            <v>7</v>
          </cell>
          <cell r="AQ1276">
            <v>15340</v>
          </cell>
        </row>
        <row r="1277">
          <cell r="A1277">
            <v>1273</v>
          </cell>
          <cell r="D1277" t="str">
            <v>D</v>
          </cell>
          <cell r="E1277">
            <v>11253</v>
          </cell>
          <cell r="F1277" t="str">
            <v>Prop</v>
          </cell>
          <cell r="G1277">
            <v>1</v>
          </cell>
          <cell r="H1277">
            <v>39332</v>
          </cell>
          <cell r="K1277" t="str">
            <v>RE-CONTACTO TGI MÉXICO</v>
          </cell>
          <cell r="L1277" t="str">
            <v>0200</v>
          </cell>
          <cell r="M1277" t="str">
            <v>TGI MÉXICO</v>
          </cell>
          <cell r="N1277" t="str">
            <v>BERTHA RAMOS</v>
          </cell>
          <cell r="O1277" t="str">
            <v>NA</v>
          </cell>
          <cell r="P1277" t="str">
            <v>NA</v>
          </cell>
          <cell r="Q1277" t="str">
            <v>MIP</v>
          </cell>
          <cell r="S1277" t="str">
            <v>U&amp;A</v>
          </cell>
          <cell r="T1277" t="str">
            <v>CON-BEB</v>
          </cell>
          <cell r="U1277" t="str">
            <v>REFRESCOS</v>
          </cell>
          <cell r="V1277" t="str">
            <v>Casa por Casa</v>
          </cell>
          <cell r="W1277" t="str">
            <v>Papel</v>
          </cell>
          <cell r="X1277" t="str">
            <v>DF, GDL, MTY</v>
          </cell>
          <cell r="Z1277">
            <v>55</v>
          </cell>
          <cell r="AA1277">
            <v>60</v>
          </cell>
          <cell r="AB1277">
            <v>30.916666666666668</v>
          </cell>
          <cell r="AD1277">
            <v>400</v>
          </cell>
          <cell r="AH1277">
            <v>400</v>
          </cell>
          <cell r="AI1277">
            <v>400</v>
          </cell>
        </row>
        <row r="1278">
          <cell r="A1278">
            <v>1274</v>
          </cell>
          <cell r="D1278" t="str">
            <v>I</v>
          </cell>
          <cell r="E1278">
            <v>11254</v>
          </cell>
          <cell r="F1278" t="str">
            <v>Proy</v>
          </cell>
          <cell r="G1278">
            <v>2</v>
          </cell>
          <cell r="H1278">
            <v>39332</v>
          </cell>
          <cell r="I1278">
            <v>39337</v>
          </cell>
          <cell r="J1278">
            <v>39343</v>
          </cell>
          <cell r="K1278" t="str">
            <v>LIVING IT SORIANA MTY</v>
          </cell>
          <cell r="L1278" t="str">
            <v>0012</v>
          </cell>
          <cell r="M1278" t="str">
            <v xml:space="preserve"> PROCTER &amp; GAMBLE</v>
          </cell>
          <cell r="N1278" t="str">
            <v>LIZ HUERTA</v>
          </cell>
          <cell r="Q1278" t="str">
            <v>AA</v>
          </cell>
          <cell r="T1278" t="str">
            <v xml:space="preserve">NEC-NEC </v>
          </cell>
          <cell r="V1278" t="str">
            <v>Pre -Reclutamiento</v>
          </cell>
          <cell r="W1278" t="str">
            <v>In home visits/ Etnográficos</v>
          </cell>
          <cell r="X1278" t="str">
            <v>MTY</v>
          </cell>
          <cell r="AB1278"/>
          <cell r="AM1278">
            <v>39343</v>
          </cell>
          <cell r="AO1278">
            <v>39343</v>
          </cell>
          <cell r="AQ1278">
            <v>37050</v>
          </cell>
        </row>
        <row r="1279">
          <cell r="A1279">
            <v>1275</v>
          </cell>
          <cell r="D1279" t="str">
            <v>A</v>
          </cell>
          <cell r="E1279">
            <v>11255</v>
          </cell>
          <cell r="F1279" t="str">
            <v>Proy</v>
          </cell>
          <cell r="G1279">
            <v>1</v>
          </cell>
          <cell r="H1279">
            <v>39335</v>
          </cell>
          <cell r="I1279">
            <v>39343</v>
          </cell>
          <cell r="J1279">
            <v>39373</v>
          </cell>
          <cell r="K1279" t="str">
            <v>SAMPLEO LISO EXTREMO</v>
          </cell>
          <cell r="L1279" t="str">
            <v>0012</v>
          </cell>
          <cell r="M1279" t="str">
            <v xml:space="preserve"> PROCTER &amp; GAMBLE</v>
          </cell>
          <cell r="N1279" t="str">
            <v>ADAN RAMOS</v>
          </cell>
          <cell r="Q1279" t="str">
            <v>PG</v>
          </cell>
          <cell r="S1279" t="str">
            <v>AUDIPROM</v>
          </cell>
          <cell r="T1279" t="str">
            <v>CON-CUI</v>
          </cell>
          <cell r="U1279" t="str">
            <v>SHAMPOO</v>
          </cell>
          <cell r="W1279" t="str">
            <v>Papel</v>
          </cell>
          <cell r="X1279" t="str">
            <v>DF,MTY,GDL Y FORANEAS</v>
          </cell>
          <cell r="AB1279"/>
          <cell r="AG1279">
            <v>112</v>
          </cell>
          <cell r="AH1279">
            <v>80</v>
          </cell>
          <cell r="AI1279">
            <v>32</v>
          </cell>
          <cell r="AM1279">
            <v>39376</v>
          </cell>
          <cell r="AO1279">
            <v>39378</v>
          </cell>
          <cell r="AQ1279">
            <v>18952</v>
          </cell>
        </row>
        <row r="1280">
          <cell r="A1280">
            <v>1276</v>
          </cell>
          <cell r="D1280" t="str">
            <v>D</v>
          </cell>
          <cell r="E1280">
            <v>11256</v>
          </cell>
          <cell r="F1280" t="str">
            <v>Prop</v>
          </cell>
          <cell r="G1280">
            <v>1</v>
          </cell>
          <cell r="H1280">
            <v>39329</v>
          </cell>
          <cell r="K1280" t="str">
            <v>MONADIC</v>
          </cell>
          <cell r="L1280" t="str">
            <v>0076</v>
          </cell>
          <cell r="M1280" t="str">
            <v>MARKET TOOLS INC</v>
          </cell>
          <cell r="N1280" t="str">
            <v>STUART WOOD</v>
          </cell>
          <cell r="Q1280" t="str">
            <v>IP</v>
          </cell>
          <cell r="S1280" t="str">
            <v>CONCEPT</v>
          </cell>
          <cell r="T1280" t="str">
            <v>CON-ALI</v>
          </cell>
          <cell r="U1280" t="str">
            <v>CEREALES</v>
          </cell>
          <cell r="V1280" t="str">
            <v>Intercept</v>
          </cell>
          <cell r="W1280" t="str">
            <v>CAWI / Web</v>
          </cell>
          <cell r="X1280" t="str">
            <v>MEXICO</v>
          </cell>
          <cell r="Z1280">
            <v>50</v>
          </cell>
          <cell r="AB1280">
            <v>20.833333333333332</v>
          </cell>
          <cell r="AC1280">
            <v>3</v>
          </cell>
          <cell r="AD1280">
            <v>1500</v>
          </cell>
          <cell r="AG1280">
            <v>1500</v>
          </cell>
          <cell r="AH1280">
            <v>1500</v>
          </cell>
          <cell r="AR1280">
            <v>27350</v>
          </cell>
        </row>
        <row r="1281">
          <cell r="A1281">
            <v>1277</v>
          </cell>
          <cell r="D1281" t="str">
            <v>D</v>
          </cell>
          <cell r="E1281">
            <v>11257</v>
          </cell>
          <cell r="F1281" t="str">
            <v>Prop</v>
          </cell>
          <cell r="G1281">
            <v>1</v>
          </cell>
          <cell r="H1281">
            <v>39332</v>
          </cell>
          <cell r="K1281" t="str">
            <v>FRASES</v>
          </cell>
          <cell r="L1281" t="str">
            <v>0076</v>
          </cell>
          <cell r="M1281" t="str">
            <v>MARKET TOOLS INC</v>
          </cell>
          <cell r="N1281" t="str">
            <v>STUART WOOD</v>
          </cell>
          <cell r="Q1281" t="str">
            <v>IP</v>
          </cell>
          <cell r="S1281" t="str">
            <v>CONCEPT</v>
          </cell>
          <cell r="T1281" t="str">
            <v>CON-ALI</v>
          </cell>
          <cell r="U1281" t="str">
            <v>CEREALES</v>
          </cell>
          <cell r="V1281" t="str">
            <v>Intercept</v>
          </cell>
          <cell r="W1281" t="str">
            <v>CAWI / Web</v>
          </cell>
          <cell r="X1281" t="str">
            <v>MEXICO</v>
          </cell>
          <cell r="Z1281">
            <v>50</v>
          </cell>
          <cell r="AB1281">
            <v>20.833333333333332</v>
          </cell>
          <cell r="AC1281">
            <v>3</v>
          </cell>
          <cell r="AD1281">
            <v>600</v>
          </cell>
          <cell r="AG1281">
            <v>600</v>
          </cell>
          <cell r="AH1281">
            <v>600</v>
          </cell>
          <cell r="AR1281">
            <v>20100</v>
          </cell>
        </row>
        <row r="1282">
          <cell r="A1282">
            <v>1278</v>
          </cell>
          <cell r="D1282" t="str">
            <v>C</v>
          </cell>
          <cell r="E1282">
            <v>11258</v>
          </cell>
          <cell r="F1282" t="str">
            <v>Proy</v>
          </cell>
          <cell r="G1282">
            <v>1</v>
          </cell>
          <cell r="H1282">
            <v>39335</v>
          </cell>
          <cell r="K1282" t="str">
            <v>MSL FRIDA</v>
          </cell>
          <cell r="L1282" t="str">
            <v>0012</v>
          </cell>
          <cell r="M1282" t="str">
            <v xml:space="preserve"> PROCTER &amp; GAMBLE</v>
          </cell>
          <cell r="N1282" t="str">
            <v>RUBEN LEO</v>
          </cell>
          <cell r="Q1282" t="str">
            <v>AA</v>
          </cell>
          <cell r="R1282" t="str">
            <v>MG</v>
          </cell>
          <cell r="S1282" t="str">
            <v>MST</v>
          </cell>
          <cell r="T1282" t="str">
            <v>CON-CUI</v>
          </cell>
          <cell r="U1282" t="str">
            <v>TINTES</v>
          </cell>
          <cell r="V1282" t="str">
            <v>Intercept</v>
          </cell>
          <cell r="W1282" t="str">
            <v>CAWI / Web</v>
          </cell>
          <cell r="X1282" t="str">
            <v>DF</v>
          </cell>
          <cell r="AB1282"/>
          <cell r="AD1282">
            <v>300</v>
          </cell>
          <cell r="AG1282">
            <v>300</v>
          </cell>
          <cell r="AH1282">
            <v>300</v>
          </cell>
        </row>
        <row r="1283">
          <cell r="A1283">
            <v>1279</v>
          </cell>
          <cell r="D1283" t="str">
            <v>C</v>
          </cell>
          <cell r="E1283">
            <v>11259</v>
          </cell>
          <cell r="F1283" t="str">
            <v>Proy</v>
          </cell>
          <cell r="G1283">
            <v>1</v>
          </cell>
          <cell r="H1283">
            <v>39335</v>
          </cell>
          <cell r="I1283">
            <v>39342</v>
          </cell>
          <cell r="J1283">
            <v>39345</v>
          </cell>
          <cell r="K1283" t="str">
            <v>MSL FIVE STARS</v>
          </cell>
          <cell r="L1283" t="str">
            <v>0012</v>
          </cell>
          <cell r="M1283" t="str">
            <v xml:space="preserve"> PROCTER &amp; GAMBLE</v>
          </cell>
          <cell r="N1283" t="str">
            <v>PILAR GONZALEZ PACHECO</v>
          </cell>
          <cell r="O1283" t="str">
            <v>MX07B163</v>
          </cell>
          <cell r="P1283" t="str">
            <v>Ariel Five stars message screener</v>
          </cell>
          <cell r="Q1283" t="str">
            <v>AA</v>
          </cell>
          <cell r="R1283" t="str">
            <v>TBD</v>
          </cell>
          <cell r="S1283" t="str">
            <v>MST</v>
          </cell>
          <cell r="T1283" t="str">
            <v>CON-CRO</v>
          </cell>
          <cell r="U1283" t="str">
            <v>DETERGENTE</v>
          </cell>
          <cell r="V1283" t="str">
            <v>Intercept</v>
          </cell>
          <cell r="W1283" t="str">
            <v>CAWI / Web</v>
          </cell>
          <cell r="X1283" t="str">
            <v>DF</v>
          </cell>
          <cell r="AB1283"/>
          <cell r="AD1283">
            <v>300</v>
          </cell>
          <cell r="AG1283">
            <v>300</v>
          </cell>
          <cell r="AH1283">
            <v>300</v>
          </cell>
        </row>
        <row r="1284">
          <cell r="A1284">
            <v>1280</v>
          </cell>
          <cell r="D1284" t="str">
            <v>A</v>
          </cell>
          <cell r="E1284">
            <v>11260</v>
          </cell>
          <cell r="F1284" t="str">
            <v>Proy</v>
          </cell>
          <cell r="G1284">
            <v>1</v>
          </cell>
          <cell r="H1284">
            <v>39335</v>
          </cell>
          <cell r="I1284">
            <v>39337</v>
          </cell>
          <cell r="J1284">
            <v>39342</v>
          </cell>
          <cell r="K1284" t="str">
            <v>SAMPLEO FOTOSEPOMEX</v>
          </cell>
          <cell r="L1284" t="str">
            <v>0012</v>
          </cell>
          <cell r="M1284" t="str">
            <v xml:space="preserve"> PROCTER &amp; GAMBLE</v>
          </cell>
          <cell r="N1284" t="str">
            <v>ADAN RAMOS</v>
          </cell>
          <cell r="Q1284" t="str">
            <v>PG</v>
          </cell>
          <cell r="S1284" t="str">
            <v>AUDIPROM</v>
          </cell>
          <cell r="T1284" t="str">
            <v>CON-CUI</v>
          </cell>
          <cell r="U1284" t="str">
            <v>S/E</v>
          </cell>
          <cell r="W1284" t="str">
            <v>Papel</v>
          </cell>
          <cell r="X1284" t="str">
            <v>DF</v>
          </cell>
          <cell r="AB1284"/>
          <cell r="AG1284">
            <v>600</v>
          </cell>
          <cell r="AH1284">
            <v>600</v>
          </cell>
          <cell r="AM1284">
            <v>39351</v>
          </cell>
          <cell r="AO1284">
            <v>39357</v>
          </cell>
          <cell r="AQ1284">
            <v>95516</v>
          </cell>
        </row>
        <row r="1285">
          <cell r="A1285">
            <v>1281</v>
          </cell>
          <cell r="D1285" t="str">
            <v>D</v>
          </cell>
          <cell r="E1285">
            <v>11261</v>
          </cell>
          <cell r="F1285" t="str">
            <v>Prop</v>
          </cell>
          <cell r="G1285">
            <v>1</v>
          </cell>
          <cell r="H1285">
            <v>39335</v>
          </cell>
          <cell r="K1285" t="str">
            <v>ALCOHOL</v>
          </cell>
          <cell r="L1285" t="str">
            <v>0090</v>
          </cell>
          <cell r="M1285" t="str">
            <v>TNS SOFRES</v>
          </cell>
          <cell r="N1285" t="str">
            <v>JEANETTE DIXON</v>
          </cell>
          <cell r="O1285" t="str">
            <v>NA</v>
          </cell>
          <cell r="P1285" t="str">
            <v>NA</v>
          </cell>
          <cell r="Q1285" t="str">
            <v>EVAL</v>
          </cell>
          <cell r="S1285" t="str">
            <v>NEEDSCOPE</v>
          </cell>
          <cell r="T1285" t="str">
            <v>CON-BAL</v>
          </cell>
          <cell r="U1285" t="str">
            <v>ND</v>
          </cell>
          <cell r="V1285" t="str">
            <v>Intercept</v>
          </cell>
          <cell r="W1285" t="str">
            <v>CAWI / Web</v>
          </cell>
          <cell r="X1285" t="str">
            <v>MGM</v>
          </cell>
          <cell r="Z1285">
            <v>180</v>
          </cell>
          <cell r="AA1285">
            <v>80</v>
          </cell>
          <cell r="AB1285">
            <v>85.666666666666671</v>
          </cell>
          <cell r="AD1285">
            <v>1800</v>
          </cell>
          <cell r="AG1285">
            <v>1800</v>
          </cell>
          <cell r="AH1285">
            <v>1800</v>
          </cell>
        </row>
        <row r="1286">
          <cell r="A1286">
            <v>1282</v>
          </cell>
          <cell r="D1286" t="str">
            <v>C</v>
          </cell>
          <cell r="E1286">
            <v>11262</v>
          </cell>
          <cell r="F1286" t="str">
            <v>Prop</v>
          </cell>
          <cell r="G1286">
            <v>1</v>
          </cell>
          <cell r="H1286">
            <v>39335</v>
          </cell>
          <cell r="K1286" t="str">
            <v>EVALUACION</v>
          </cell>
          <cell r="L1286" t="str">
            <v>0210</v>
          </cell>
          <cell r="M1286" t="str">
            <v>PALACIO DE HIERRO</v>
          </cell>
          <cell r="N1286" t="str">
            <v>ANA LAURA FINK</v>
          </cell>
          <cell r="Q1286" t="str">
            <v>IP</v>
          </cell>
          <cell r="S1286" t="str">
            <v>TRIM</v>
          </cell>
          <cell r="T1286" t="str">
            <v>COM-DEP</v>
          </cell>
          <cell r="U1286" t="str">
            <v>CAT, SEG. GNP, CREDITO</v>
          </cell>
          <cell r="V1286" t="str">
            <v>Telefonico</v>
          </cell>
          <cell r="W1286" t="str">
            <v>CATI / In2Form</v>
          </cell>
          <cell r="X1286" t="str">
            <v>DF, PUEBLA, MTY</v>
          </cell>
          <cell r="Y1286">
            <v>3</v>
          </cell>
          <cell r="Z1286">
            <v>25</v>
          </cell>
          <cell r="AA1286">
            <v>20</v>
          </cell>
          <cell r="AB1286">
            <v>16.083333333333332</v>
          </cell>
          <cell r="AC1286">
            <v>10</v>
          </cell>
          <cell r="AD1286">
            <v>16800</v>
          </cell>
          <cell r="AG1286">
            <v>16800</v>
          </cell>
          <cell r="AH1286">
            <v>16800</v>
          </cell>
          <cell r="AQ1286">
            <v>1342260</v>
          </cell>
        </row>
        <row r="1287">
          <cell r="A1287">
            <v>1283</v>
          </cell>
          <cell r="D1287" t="str">
            <v>D</v>
          </cell>
          <cell r="E1287">
            <v>11263</v>
          </cell>
          <cell r="F1287" t="str">
            <v>Prop</v>
          </cell>
          <cell r="G1287">
            <v>1</v>
          </cell>
          <cell r="H1287">
            <v>39335</v>
          </cell>
          <cell r="J1287">
            <v>39370</v>
          </cell>
          <cell r="K1287" t="str">
            <v>OCTUBRE</v>
          </cell>
          <cell r="L1287" t="str">
            <v>0076</v>
          </cell>
          <cell r="M1287" t="str">
            <v>MARKET TOOLS INC</v>
          </cell>
          <cell r="N1287" t="str">
            <v>ERIN PYATT</v>
          </cell>
          <cell r="Q1287" t="str">
            <v>IP</v>
          </cell>
          <cell r="S1287" t="str">
            <v>CONCEPT</v>
          </cell>
          <cell r="T1287" t="str">
            <v>CON-ALI</v>
          </cell>
          <cell r="U1287" t="str">
            <v>CEREALES</v>
          </cell>
          <cell r="V1287" t="str">
            <v>Intercept</v>
          </cell>
          <cell r="W1287" t="str">
            <v>CAWI / Web</v>
          </cell>
          <cell r="X1287" t="str">
            <v>DF, GDL, MTY</v>
          </cell>
          <cell r="Y1287">
            <v>6</v>
          </cell>
          <cell r="Z1287">
            <v>54</v>
          </cell>
          <cell r="AA1287">
            <v>50</v>
          </cell>
          <cell r="AB1287">
            <v>35.166666666666664</v>
          </cell>
          <cell r="AC1287">
            <v>4</v>
          </cell>
          <cell r="AD1287">
            <v>1200</v>
          </cell>
          <cell r="AG1287">
            <v>1200</v>
          </cell>
          <cell r="AH1287">
            <v>1200</v>
          </cell>
          <cell r="AR1287">
            <v>28455</v>
          </cell>
        </row>
        <row r="1288">
          <cell r="A1288">
            <v>1284</v>
          </cell>
          <cell r="B1288">
            <v>1</v>
          </cell>
          <cell r="D1288" t="str">
            <v>C</v>
          </cell>
          <cell r="E1288">
            <v>11264</v>
          </cell>
          <cell r="F1288" t="str">
            <v>Prop</v>
          </cell>
          <cell r="G1288">
            <v>1</v>
          </cell>
          <cell r="H1288">
            <v>39337</v>
          </cell>
          <cell r="K1288" t="str">
            <v>ULTRA C&amp;U</v>
          </cell>
          <cell r="L1288" t="str">
            <v>0012</v>
          </cell>
          <cell r="M1288" t="str">
            <v xml:space="preserve"> PROCTER &amp; GAMBLE</v>
          </cell>
          <cell r="N1288" t="str">
            <v>Jeanine Kenigstein</v>
          </cell>
          <cell r="P1288" t="str">
            <v>TBD</v>
          </cell>
          <cell r="Q1288" t="str">
            <v>LM</v>
          </cell>
          <cell r="R1288" t="str">
            <v>TBD</v>
          </cell>
          <cell r="S1288" t="str">
            <v>C&amp;P</v>
          </cell>
          <cell r="T1288" t="str">
            <v>CON-FEM</v>
          </cell>
          <cell r="U1288" t="str">
            <v>TOALLAS FEMENINAS</v>
          </cell>
          <cell r="V1288" t="str">
            <v>Casa por Casa</v>
          </cell>
          <cell r="W1288" t="str">
            <v>Papel</v>
          </cell>
          <cell r="X1288" t="str">
            <v>DF</v>
          </cell>
          <cell r="Y1288">
            <v>6</v>
          </cell>
          <cell r="Z1288">
            <v>160</v>
          </cell>
          <cell r="AA1288">
            <v>60</v>
          </cell>
          <cell r="AB1288">
            <v>80.666666666666671</v>
          </cell>
        </row>
        <row r="1289">
          <cell r="A1289">
            <v>1285</v>
          </cell>
          <cell r="B1289">
            <v>1</v>
          </cell>
          <cell r="D1289" t="str">
            <v>C</v>
          </cell>
          <cell r="E1289">
            <v>11265</v>
          </cell>
          <cell r="F1289" t="str">
            <v>Prop</v>
          </cell>
          <cell r="H1289">
            <v>39337</v>
          </cell>
          <cell r="K1289" t="str">
            <v>C&amp;U Respiratorios</v>
          </cell>
          <cell r="L1289" t="str">
            <v>0012</v>
          </cell>
          <cell r="M1289" t="str">
            <v>CLAUDIA CIARDELLO</v>
          </cell>
          <cell r="N1289" t="str">
            <v>CLAUDIA CIARDELLO</v>
          </cell>
          <cell r="AB1289"/>
        </row>
        <row r="1290">
          <cell r="A1290">
            <v>1286</v>
          </cell>
          <cell r="D1290" t="str">
            <v>D</v>
          </cell>
          <cell r="E1290">
            <v>11266</v>
          </cell>
          <cell r="F1290" t="str">
            <v>PROY</v>
          </cell>
          <cell r="G1290">
            <v>1</v>
          </cell>
          <cell r="H1290">
            <v>39332</v>
          </cell>
          <cell r="I1290">
            <v>39335</v>
          </cell>
          <cell r="J1290">
            <v>39337</v>
          </cell>
          <cell r="K1290" t="str">
            <v>SMK</v>
          </cell>
          <cell r="L1290" t="str">
            <v>0211</v>
          </cell>
          <cell r="M1290" t="str">
            <v>SMARTKETING</v>
          </cell>
          <cell r="N1290" t="str">
            <v>CARMEN MONTIEL</v>
          </cell>
          <cell r="Q1290" t="str">
            <v>EV</v>
          </cell>
          <cell r="S1290" t="str">
            <v>C&amp;P</v>
          </cell>
          <cell r="T1290" t="str">
            <v>CON-ALI</v>
          </cell>
          <cell r="U1290" t="str">
            <v>CEREALES</v>
          </cell>
          <cell r="V1290" t="str">
            <v>CASA POR CASA</v>
          </cell>
          <cell r="W1290" t="str">
            <v>PAPEL</v>
          </cell>
          <cell r="X1290" t="str">
            <v>DF</v>
          </cell>
          <cell r="AB1290"/>
          <cell r="AG1290">
            <v>910</v>
          </cell>
          <cell r="AH1290">
            <v>910</v>
          </cell>
          <cell r="AM1290">
            <v>39357</v>
          </cell>
          <cell r="AO1290">
            <v>39358</v>
          </cell>
          <cell r="AQ1290">
            <v>149725</v>
          </cell>
        </row>
        <row r="1291">
          <cell r="A1291">
            <v>1287</v>
          </cell>
          <cell r="D1291" t="str">
            <v>A</v>
          </cell>
          <cell r="E1291">
            <v>11267</v>
          </cell>
          <cell r="F1291" t="str">
            <v>Prop</v>
          </cell>
          <cell r="H1291">
            <v>39337</v>
          </cell>
          <cell r="J1291">
            <v>39370</v>
          </cell>
          <cell r="K1291" t="str">
            <v>DEMOS ACE NATURALS</v>
          </cell>
          <cell r="L1291" t="str">
            <v>0012</v>
          </cell>
          <cell r="M1291" t="str">
            <v xml:space="preserve"> PROCTER &amp; GAMBLE</v>
          </cell>
          <cell r="N1291" t="str">
            <v>VIRIDIANA GARDUÑO</v>
          </cell>
          <cell r="Q1291" t="str">
            <v>PG</v>
          </cell>
          <cell r="S1291" t="str">
            <v>AUDIPROM</v>
          </cell>
          <cell r="T1291" t="str">
            <v>CON-HOG</v>
          </cell>
          <cell r="U1291" t="str">
            <v>DETERGENTES</v>
          </cell>
          <cell r="W1291" t="str">
            <v>PAPEL</v>
          </cell>
          <cell r="X1291" t="str">
            <v>DF,MTY,GDL Y FORANEAS</v>
          </cell>
          <cell r="AB1291"/>
          <cell r="AG1291">
            <v>440</v>
          </cell>
          <cell r="AH1291">
            <v>308</v>
          </cell>
          <cell r="AI1291">
            <v>132</v>
          </cell>
          <cell r="AM1291">
            <v>39446</v>
          </cell>
          <cell r="AO1291">
            <v>39448</v>
          </cell>
          <cell r="AQ1291">
            <v>78177</v>
          </cell>
        </row>
        <row r="1292">
          <cell r="A1292">
            <v>1288</v>
          </cell>
          <cell r="D1292" t="str">
            <v>F</v>
          </cell>
          <cell r="E1292">
            <v>11268</v>
          </cell>
          <cell r="F1292" t="str">
            <v>Proy</v>
          </cell>
          <cell r="G1292">
            <v>1</v>
          </cell>
          <cell r="H1292">
            <v>39338</v>
          </cell>
          <cell r="I1292">
            <v>39346</v>
          </cell>
          <cell r="J1292">
            <v>39356</v>
          </cell>
          <cell r="K1292" t="str">
            <v>CLASSIC DISEÑOS</v>
          </cell>
          <cell r="L1292" t="str">
            <v>0161</v>
          </cell>
          <cell r="M1292" t="str">
            <v>MABE, S.A.</v>
          </cell>
          <cell r="N1292" t="str">
            <v>PATRICIA SANCHEZ</v>
          </cell>
          <cell r="Q1292" t="str">
            <v>PG</v>
          </cell>
          <cell r="S1292" t="str">
            <v>EMPAQUE/ETIQUETA</v>
          </cell>
          <cell r="T1292" t="str">
            <v>CON-BAB</v>
          </cell>
          <cell r="U1292" t="str">
            <v>PAÑALES</v>
          </cell>
          <cell r="V1292" t="str">
            <v>Pre -Reclutamiento</v>
          </cell>
          <cell r="W1292" t="str">
            <v>Focus groups</v>
          </cell>
          <cell r="X1292" t="str">
            <v>DF</v>
          </cell>
          <cell r="AB1292"/>
          <cell r="AG1292">
            <v>2</v>
          </cell>
          <cell r="AH1292">
            <v>2</v>
          </cell>
          <cell r="AM1292">
            <v>39356</v>
          </cell>
          <cell r="AO1292">
            <v>39359</v>
          </cell>
          <cell r="AQ1292">
            <v>50000</v>
          </cell>
        </row>
        <row r="1293">
          <cell r="A1293">
            <v>1289</v>
          </cell>
          <cell r="D1293" t="str">
            <v>D</v>
          </cell>
          <cell r="E1293">
            <v>11269</v>
          </cell>
          <cell r="F1293" t="str">
            <v>Prop</v>
          </cell>
          <cell r="G1293">
            <v>1</v>
          </cell>
          <cell r="H1293">
            <v>39338</v>
          </cell>
          <cell r="J1293">
            <v>39352</v>
          </cell>
          <cell r="K1293" t="str">
            <v>NEW VEHICLE BUYER SURVEY (NVBS)</v>
          </cell>
          <cell r="L1293" t="str">
            <v>0178</v>
          </cell>
          <cell r="M1293" t="str">
            <v>TNS México</v>
          </cell>
          <cell r="N1293" t="str">
            <v>XAVIER RODRIGUEZ</v>
          </cell>
          <cell r="O1293" t="str">
            <v>NA</v>
          </cell>
          <cell r="P1293" t="str">
            <v>NA</v>
          </cell>
          <cell r="Q1293" t="str">
            <v>EVAL</v>
          </cell>
          <cell r="R1293" t="str">
            <v>NA</v>
          </cell>
          <cell r="S1293" t="str">
            <v>SEGMENTA</v>
          </cell>
          <cell r="T1293" t="str">
            <v>AUT-FAB</v>
          </cell>
          <cell r="U1293" t="str">
            <v>AUTOS</v>
          </cell>
          <cell r="V1293" t="str">
            <v>Intercept</v>
          </cell>
          <cell r="W1293" t="str">
            <v>Papel</v>
          </cell>
          <cell r="X1293" t="str">
            <v>DF, GDL, MTY, MERIDA, CULIACAN</v>
          </cell>
          <cell r="Y1293">
            <v>10</v>
          </cell>
          <cell r="Z1293">
            <v>72</v>
          </cell>
          <cell r="AB1293">
            <v>40</v>
          </cell>
          <cell r="AD1293">
            <v>3500</v>
          </cell>
          <cell r="AG1293">
            <v>3500</v>
          </cell>
          <cell r="AM1293">
            <v>39421</v>
          </cell>
        </row>
        <row r="1294">
          <cell r="A1294">
            <v>1290</v>
          </cell>
          <cell r="D1294" t="str">
            <v>C</v>
          </cell>
          <cell r="E1294">
            <v>11270</v>
          </cell>
          <cell r="F1294" t="str">
            <v>Prop</v>
          </cell>
          <cell r="G1294">
            <v>1</v>
          </cell>
          <cell r="J1294">
            <v>39373</v>
          </cell>
          <cell r="K1294" t="str">
            <v>Trial Matrix WM LISO SAMPLING CAJERAS III SET</v>
          </cell>
          <cell r="L1294" t="str">
            <v>0012</v>
          </cell>
          <cell r="M1294" t="str">
            <v xml:space="preserve"> PROCTER &amp; GAMBLE</v>
          </cell>
          <cell r="N1294" t="str">
            <v>SALVADOR NIETO</v>
          </cell>
          <cell r="O1294" t="str">
            <v>TBD</v>
          </cell>
          <cell r="P1294" t="str">
            <v>TBD</v>
          </cell>
          <cell r="Q1294" t="str">
            <v>LE</v>
          </cell>
          <cell r="R1294" t="str">
            <v>TBD</v>
          </cell>
          <cell r="S1294" t="str">
            <v>PSE</v>
          </cell>
          <cell r="T1294" t="str">
            <v>CON-CUI</v>
          </cell>
          <cell r="U1294" t="str">
            <v>SHAMPOO</v>
          </cell>
          <cell r="V1294" t="str">
            <v>Intercept</v>
          </cell>
          <cell r="W1294" t="str">
            <v>Papel</v>
          </cell>
          <cell r="X1294" t="str">
            <v>GDL / MTY</v>
          </cell>
          <cell r="AB1294"/>
          <cell r="AD1294">
            <v>1200</v>
          </cell>
          <cell r="AE1294">
            <v>400</v>
          </cell>
          <cell r="AG1294">
            <v>1600</v>
          </cell>
          <cell r="AH1294">
            <v>1600</v>
          </cell>
        </row>
        <row r="1295">
          <cell r="A1295">
            <v>1291</v>
          </cell>
          <cell r="D1295" t="str">
            <v>C</v>
          </cell>
          <cell r="E1295">
            <v>11271</v>
          </cell>
          <cell r="F1295" t="str">
            <v>Prop</v>
          </cell>
          <cell r="G1295">
            <v>1</v>
          </cell>
          <cell r="H1295">
            <v>39339</v>
          </cell>
          <cell r="K1295" t="str">
            <v>LOGOS FOR BODEGA AURRERA</v>
          </cell>
          <cell r="L1295" t="str">
            <v>0012</v>
          </cell>
          <cell r="M1295" t="str">
            <v xml:space="preserve"> PROCTER &amp; GAMBLE</v>
          </cell>
          <cell r="N1295" t="str">
            <v>RUBEN LEO</v>
          </cell>
          <cell r="O1295" t="str">
            <v>TBD</v>
          </cell>
          <cell r="P1295" t="str">
            <v>TBD</v>
          </cell>
          <cell r="Q1295" t="str">
            <v>MEV</v>
          </cell>
          <cell r="R1295" t="str">
            <v>TBD</v>
          </cell>
          <cell r="S1295" t="str">
            <v>PCT</v>
          </cell>
          <cell r="T1295" t="str">
            <v>CON-CUI</v>
          </cell>
          <cell r="U1295" t="str">
            <v>VARIOS</v>
          </cell>
          <cell r="V1295" t="str">
            <v>Intercept</v>
          </cell>
          <cell r="W1295" t="str">
            <v>Papel</v>
          </cell>
          <cell r="X1295" t="str">
            <v>DF</v>
          </cell>
          <cell r="Y1295">
            <v>4</v>
          </cell>
          <cell r="Z1295">
            <v>20</v>
          </cell>
          <cell r="AA1295">
            <v>20</v>
          </cell>
          <cell r="AB1295">
            <v>15</v>
          </cell>
          <cell r="AC1295">
            <v>8.8000000000000007</v>
          </cell>
          <cell r="AD1295">
            <v>200</v>
          </cell>
          <cell r="AG1295">
            <v>200</v>
          </cell>
          <cell r="AH1295">
            <v>200</v>
          </cell>
          <cell r="AQ1295">
            <v>53500</v>
          </cell>
        </row>
        <row r="1296">
          <cell r="A1296">
            <v>1292</v>
          </cell>
          <cell r="D1296" t="str">
            <v>A</v>
          </cell>
          <cell r="E1296">
            <v>11272</v>
          </cell>
          <cell r="F1296" t="str">
            <v>Proy</v>
          </cell>
          <cell r="G1296">
            <v>2</v>
          </cell>
          <cell r="H1296">
            <v>39339</v>
          </cell>
          <cell r="I1296">
            <v>39339</v>
          </cell>
          <cell r="J1296">
            <v>39342</v>
          </cell>
          <cell r="K1296" t="str">
            <v>CHARMIN ELEVATION (DEMOSTRADORAS)</v>
          </cell>
          <cell r="L1296" t="str">
            <v>0012</v>
          </cell>
          <cell r="M1296" t="str">
            <v xml:space="preserve"> PROCTER &amp; GAMBLE</v>
          </cell>
          <cell r="N1296" t="str">
            <v>MONIQUE AROCHI</v>
          </cell>
          <cell r="Q1296" t="str">
            <v>PG</v>
          </cell>
          <cell r="S1296" t="str">
            <v>AUDIPROM</v>
          </cell>
          <cell r="T1296" t="str">
            <v>CON-HOG</v>
          </cell>
          <cell r="U1296" t="str">
            <v xml:space="preserve">PAPEL DE BAÑO </v>
          </cell>
          <cell r="W1296" t="str">
            <v>Papel</v>
          </cell>
          <cell r="X1296" t="str">
            <v>DF,MTY,GDL Y FORANEAS</v>
          </cell>
          <cell r="AB1296"/>
          <cell r="AG1296">
            <v>352</v>
          </cell>
          <cell r="AH1296">
            <v>224</v>
          </cell>
          <cell r="AI1296">
            <v>128</v>
          </cell>
          <cell r="AM1296">
            <v>39397</v>
          </cell>
          <cell r="AO1296">
            <v>39399</v>
          </cell>
          <cell r="AQ1296">
            <v>65664</v>
          </cell>
        </row>
        <row r="1297">
          <cell r="A1297">
            <v>1293</v>
          </cell>
          <cell r="B1297">
            <v>1</v>
          </cell>
          <cell r="D1297" t="str">
            <v>F</v>
          </cell>
          <cell r="E1297">
            <v>11273</v>
          </cell>
          <cell r="F1297" t="str">
            <v>Proy</v>
          </cell>
          <cell r="G1297">
            <v>1</v>
          </cell>
          <cell r="H1297">
            <v>39343</v>
          </cell>
          <cell r="J1297">
            <v>39350</v>
          </cell>
          <cell r="K1297" t="str">
            <v>CLAIMS FOR PAMPERS CRUISERS AND T. DRY</v>
          </cell>
          <cell r="L1297" t="str">
            <v>0012</v>
          </cell>
          <cell r="M1297" t="str">
            <v xml:space="preserve"> PROCTER &amp; GAMBLE</v>
          </cell>
          <cell r="N1297" t="str">
            <v>MAITE ERTZE</v>
          </cell>
          <cell r="O1297" t="str">
            <v>MX07B267</v>
          </cell>
          <cell r="P1297" t="str">
            <v>PAMPERS CRUISER MESSAGE SCREENER</v>
          </cell>
          <cell r="Q1297" t="str">
            <v>MEV</v>
          </cell>
          <cell r="S1297" t="str">
            <v>MST</v>
          </cell>
          <cell r="T1297" t="str">
            <v>CON-BAB</v>
          </cell>
          <cell r="U1297" t="str">
            <v>PAÑALES DESECHABLES</v>
          </cell>
          <cell r="V1297" t="str">
            <v>Pre -Reclutamiento</v>
          </cell>
          <cell r="W1297" t="str">
            <v>Focus groups</v>
          </cell>
          <cell r="X1297" t="str">
            <v>DF</v>
          </cell>
          <cell r="AB1297"/>
        </row>
        <row r="1298">
          <cell r="A1298">
            <v>1294</v>
          </cell>
          <cell r="D1298" t="str">
            <v>C</v>
          </cell>
          <cell r="E1298">
            <v>11274</v>
          </cell>
          <cell r="F1298" t="str">
            <v>Prop</v>
          </cell>
          <cell r="H1298">
            <v>39343</v>
          </cell>
          <cell r="K1298" t="str">
            <v>MESSAGE SCREENER PAMPERS CRUISERS AND . DRY</v>
          </cell>
          <cell r="L1298" t="str">
            <v>0012</v>
          </cell>
          <cell r="M1298" t="str">
            <v xml:space="preserve"> PROCTER &amp; GAMBLE</v>
          </cell>
          <cell r="N1298" t="str">
            <v>MAITE ERTZE</v>
          </cell>
          <cell r="O1298" t="str">
            <v>MX07B266</v>
          </cell>
          <cell r="P1298" t="str">
            <v>PAMPERS T. DRYMESSAGE SCREENER</v>
          </cell>
          <cell r="Q1298" t="str">
            <v>MEV</v>
          </cell>
          <cell r="S1298" t="str">
            <v>MST</v>
          </cell>
          <cell r="T1298" t="str">
            <v>CON-BAB</v>
          </cell>
          <cell r="U1298" t="str">
            <v>PAÑALES DESECHABLES</v>
          </cell>
          <cell r="V1298" t="str">
            <v>Pre -Reclutamiento</v>
          </cell>
          <cell r="W1298" t="str">
            <v>Focus groups</v>
          </cell>
          <cell r="X1298" t="str">
            <v>DF</v>
          </cell>
          <cell r="AB1298"/>
        </row>
        <row r="1299">
          <cell r="A1299">
            <v>1295</v>
          </cell>
          <cell r="D1299" t="str">
            <v>C</v>
          </cell>
          <cell r="E1299">
            <v>11275</v>
          </cell>
          <cell r="F1299" t="str">
            <v>Prop</v>
          </cell>
          <cell r="G1299">
            <v>1</v>
          </cell>
          <cell r="H1299">
            <v>39344</v>
          </cell>
          <cell r="K1299" t="str">
            <v>PERCEPCIONES DESPENSAS FAMILIARES</v>
          </cell>
          <cell r="L1299" t="str">
            <v>0012</v>
          </cell>
          <cell r="M1299" t="str">
            <v xml:space="preserve"> PROCTER &amp; GAMBLE</v>
          </cell>
          <cell r="N1299" t="str">
            <v>VICTOR DEL CID</v>
          </cell>
          <cell r="O1299" t="str">
            <v>GT07A960</v>
          </cell>
          <cell r="P1299" t="str">
            <v>PRICE PERCEPCION STUDY FOR DESPENSAS FAMILIARES</v>
          </cell>
          <cell r="Q1299" t="str">
            <v>MEV</v>
          </cell>
          <cell r="R1299" t="str">
            <v>TBD</v>
          </cell>
          <cell r="S1299" t="str">
            <v>SHOPPER</v>
          </cell>
          <cell r="AB1299"/>
        </row>
        <row r="1300">
          <cell r="A1300">
            <v>1296</v>
          </cell>
          <cell r="D1300" t="str">
            <v>C</v>
          </cell>
          <cell r="E1300">
            <v>11276</v>
          </cell>
          <cell r="F1300" t="str">
            <v>Prop</v>
          </cell>
          <cell r="G1300">
            <v>1</v>
          </cell>
          <cell r="H1300">
            <v>39344</v>
          </cell>
          <cell r="J1300">
            <v>39372</v>
          </cell>
          <cell r="K1300" t="str">
            <v>Trial Matrix WM H&amp;S RENOVA CAJERAS IV SET</v>
          </cell>
          <cell r="L1300" t="str">
            <v>0012</v>
          </cell>
          <cell r="M1300" t="str">
            <v xml:space="preserve"> PROCTER &amp; GAMBLE</v>
          </cell>
          <cell r="N1300" t="str">
            <v>SALVADOR NIETO</v>
          </cell>
          <cell r="O1300" t="str">
            <v xml:space="preserve">MX07B099 </v>
          </cell>
          <cell r="P1300" t="str">
            <v>H&amp;S Wal-Mart Cashiers Sampling Effectiveness Test</v>
          </cell>
          <cell r="Q1300" t="str">
            <v>LE</v>
          </cell>
          <cell r="R1300" t="str">
            <v>TBD</v>
          </cell>
          <cell r="S1300" t="str">
            <v>PSE</v>
          </cell>
          <cell r="T1300" t="str">
            <v>CON-CUI</v>
          </cell>
          <cell r="U1300" t="str">
            <v>SHAMPOO</v>
          </cell>
          <cell r="V1300" t="str">
            <v>Intercept</v>
          </cell>
          <cell r="W1300" t="str">
            <v>Papel</v>
          </cell>
          <cell r="X1300" t="str">
            <v>DF</v>
          </cell>
          <cell r="AB1300"/>
          <cell r="AD1300">
            <v>1200</v>
          </cell>
          <cell r="AE1300">
            <v>400</v>
          </cell>
          <cell r="AG1300">
            <v>1600</v>
          </cell>
          <cell r="AH1300">
            <v>1600</v>
          </cell>
        </row>
        <row r="1301">
          <cell r="A1301">
            <v>1297</v>
          </cell>
          <cell r="B1301">
            <v>1</v>
          </cell>
          <cell r="D1301" t="str">
            <v>T</v>
          </cell>
          <cell r="E1301">
            <v>11277</v>
          </cell>
          <cell r="F1301" t="str">
            <v>Prop</v>
          </cell>
          <cell r="G1301">
            <v>1</v>
          </cell>
          <cell r="H1301">
            <v>39344</v>
          </cell>
          <cell r="J1301">
            <v>39405</v>
          </cell>
          <cell r="K1301" t="str">
            <v>EXCELSIOR C&amp;SPIT México</v>
          </cell>
          <cell r="L1301" t="str">
            <v>0012</v>
          </cell>
          <cell r="M1301" t="str">
            <v xml:space="preserve"> PROCTER &amp; GAMBLE</v>
          </cell>
          <cell r="N1301" t="str">
            <v>Francisco Garcés</v>
          </cell>
          <cell r="O1301" t="str">
            <v>TBD</v>
          </cell>
          <cell r="P1301" t="str">
            <v>Excelsior C&amp;SPIT México</v>
          </cell>
          <cell r="Q1301" t="str">
            <v>MJO</v>
          </cell>
          <cell r="R1301" t="str">
            <v>TBD</v>
          </cell>
          <cell r="S1301" t="str">
            <v>C&amp;P</v>
          </cell>
          <cell r="T1301" t="str">
            <v>CON-CRO</v>
          </cell>
          <cell r="U1301" t="str">
            <v>Detergente</v>
          </cell>
          <cell r="V1301" t="str">
            <v>Casa por Casa</v>
          </cell>
          <cell r="W1301" t="str">
            <v>Papel</v>
          </cell>
          <cell r="X1301" t="str">
            <v>DF</v>
          </cell>
          <cell r="Y1301">
            <v>5</v>
          </cell>
          <cell r="Z1301">
            <v>220</v>
          </cell>
          <cell r="AB1301">
            <v>96.666666666666671</v>
          </cell>
          <cell r="AC1301">
            <v>4</v>
          </cell>
          <cell r="AD1301">
            <v>900</v>
          </cell>
          <cell r="AE1301">
            <v>750</v>
          </cell>
          <cell r="AG1301">
            <v>1650</v>
          </cell>
          <cell r="AH1301">
            <v>1650</v>
          </cell>
          <cell r="AM1301">
            <v>39436</v>
          </cell>
          <cell r="AO1301">
            <v>39085</v>
          </cell>
          <cell r="AQ1301">
            <v>421290</v>
          </cell>
        </row>
        <row r="1302">
          <cell r="A1302">
            <v>1298</v>
          </cell>
          <cell r="B1302">
            <v>1</v>
          </cell>
          <cell r="D1302" t="str">
            <v>T</v>
          </cell>
          <cell r="E1302">
            <v>11278</v>
          </cell>
          <cell r="F1302" t="str">
            <v>Prop</v>
          </cell>
          <cell r="G1302">
            <v>1</v>
          </cell>
          <cell r="H1302">
            <v>39344</v>
          </cell>
          <cell r="J1302">
            <v>39363</v>
          </cell>
          <cell r="K1302" t="str">
            <v>EXCELSIOR C&amp;SPIT Argentina</v>
          </cell>
          <cell r="L1302" t="str">
            <v>0012</v>
          </cell>
          <cell r="M1302" t="str">
            <v xml:space="preserve"> PROCTER &amp; GAMBLE</v>
          </cell>
          <cell r="N1302" t="str">
            <v>Francisco Garcés</v>
          </cell>
          <cell r="O1302" t="str">
            <v>TBD</v>
          </cell>
          <cell r="P1302" t="str">
            <v>Excelsior C&amp;SPIT Argentina</v>
          </cell>
          <cell r="Q1302" t="str">
            <v>MJO</v>
          </cell>
          <cell r="R1302" t="str">
            <v>TBD</v>
          </cell>
          <cell r="S1302" t="str">
            <v>C&amp;P</v>
          </cell>
          <cell r="T1302" t="str">
            <v>CON-CRO</v>
          </cell>
          <cell r="U1302" t="str">
            <v>Detergente</v>
          </cell>
          <cell r="V1302" t="str">
            <v>Casa por Casa</v>
          </cell>
          <cell r="W1302" t="str">
            <v>Papel</v>
          </cell>
          <cell r="X1302" t="str">
            <v>ARGENTINA</v>
          </cell>
          <cell r="Y1302">
            <v>5</v>
          </cell>
          <cell r="Z1302">
            <v>220</v>
          </cell>
          <cell r="AB1302">
            <v>96.666666666666671</v>
          </cell>
          <cell r="AC1302">
            <v>4</v>
          </cell>
          <cell r="AD1302">
            <v>1800</v>
          </cell>
          <cell r="AE1302">
            <v>1500</v>
          </cell>
          <cell r="AG1302">
            <v>3300</v>
          </cell>
          <cell r="AK1302">
            <v>3300</v>
          </cell>
        </row>
        <row r="1303">
          <cell r="A1303">
            <v>1299</v>
          </cell>
          <cell r="B1303">
            <v>1</v>
          </cell>
          <cell r="D1303" t="str">
            <v>T</v>
          </cell>
          <cell r="E1303">
            <v>11279</v>
          </cell>
          <cell r="F1303" t="str">
            <v>Proy</v>
          </cell>
          <cell r="G1303">
            <v>2</v>
          </cell>
          <cell r="H1303">
            <v>39316</v>
          </cell>
          <cell r="I1303">
            <v>39344</v>
          </cell>
          <cell r="J1303">
            <v>39358</v>
          </cell>
          <cell r="K1303" t="str">
            <v>INNOVATION GLOBAL - GLOBAL</v>
          </cell>
          <cell r="L1303" t="str">
            <v>0012</v>
          </cell>
          <cell r="M1303" t="str">
            <v xml:space="preserve"> PROCTER &amp; GAMBLE</v>
          </cell>
          <cell r="N1303" t="str">
            <v>Mercedes Gondelles</v>
          </cell>
          <cell r="O1303" t="str">
            <v>WW07B258</v>
          </cell>
          <cell r="P1303" t="str">
            <v>Innovation Screener</v>
          </cell>
          <cell r="Q1303" t="str">
            <v>MJO</v>
          </cell>
          <cell r="R1303" t="str">
            <v>ADV</v>
          </cell>
          <cell r="S1303" t="str">
            <v>C/I SCREENING</v>
          </cell>
          <cell r="T1303" t="str">
            <v>CON-CRO</v>
          </cell>
          <cell r="U1303" t="str">
            <v>Detergente</v>
          </cell>
          <cell r="V1303" t="str">
            <v>Casa por Casa</v>
          </cell>
          <cell r="W1303" t="str">
            <v>Papel</v>
          </cell>
          <cell r="X1303" t="str">
            <v>CHI / FIL / EGI / RUS</v>
          </cell>
          <cell r="Y1303">
            <v>2</v>
          </cell>
          <cell r="Z1303">
            <v>120</v>
          </cell>
          <cell r="AB1303">
            <v>52</v>
          </cell>
          <cell r="AD1303">
            <v>3600</v>
          </cell>
          <cell r="AG1303">
            <v>3600</v>
          </cell>
          <cell r="AK1303">
            <v>3600</v>
          </cell>
          <cell r="AR1303">
            <v>108891</v>
          </cell>
          <cell r="AS1303">
            <v>95891</v>
          </cell>
          <cell r="AT1303">
            <v>13000</v>
          </cell>
        </row>
        <row r="1304">
          <cell r="A1304">
            <v>1300</v>
          </cell>
          <cell r="D1304" t="str">
            <v>D</v>
          </cell>
          <cell r="E1304">
            <v>11280</v>
          </cell>
          <cell r="F1304" t="str">
            <v>Prop</v>
          </cell>
          <cell r="G1304">
            <v>1</v>
          </cell>
          <cell r="H1304">
            <v>39344</v>
          </cell>
          <cell r="K1304" t="str">
            <v>PREVU VENEZUELA</v>
          </cell>
          <cell r="L1304" t="str">
            <v>0001</v>
          </cell>
          <cell r="M1304" t="str">
            <v>CPW MEXICO, S. DE R.L. DE C.V</v>
          </cell>
          <cell r="N1304" t="str">
            <v>Rishi Shrivastava</v>
          </cell>
          <cell r="Q1304" t="str">
            <v>IP</v>
          </cell>
          <cell r="S1304" t="str">
            <v>CONCEPT</v>
          </cell>
          <cell r="T1304" t="str">
            <v>CON-ALI</v>
          </cell>
          <cell r="U1304" t="str">
            <v>comida</v>
          </cell>
          <cell r="V1304" t="str">
            <v>Casa por Casa</v>
          </cell>
          <cell r="W1304" t="str">
            <v>Papel</v>
          </cell>
          <cell r="X1304" t="str">
            <v>CARACAS</v>
          </cell>
          <cell r="Y1304">
            <v>3</v>
          </cell>
          <cell r="Z1304">
            <v>50</v>
          </cell>
          <cell r="AA1304">
            <v>40</v>
          </cell>
          <cell r="AB1304">
            <v>29.166666666666668</v>
          </cell>
          <cell r="AD1304">
            <v>400</v>
          </cell>
          <cell r="AG1304">
            <v>400</v>
          </cell>
          <cell r="AK1304">
            <v>400</v>
          </cell>
          <cell r="AR1304">
            <v>15000</v>
          </cell>
          <cell r="AT1304">
            <v>3500</v>
          </cell>
        </row>
        <row r="1305">
          <cell r="A1305">
            <v>1301</v>
          </cell>
          <cell r="D1305" t="str">
            <v>A</v>
          </cell>
          <cell r="E1305">
            <v>11281</v>
          </cell>
          <cell r="F1305" t="str">
            <v>Prop</v>
          </cell>
          <cell r="G1305">
            <v>1</v>
          </cell>
          <cell r="H1305">
            <v>40076</v>
          </cell>
          <cell r="J1305">
            <v>39373</v>
          </cell>
          <cell r="K1305" t="str">
            <v>MUESTRO CAJERAS H&amp;S DF</v>
          </cell>
          <cell r="L1305" t="str">
            <v>0012</v>
          </cell>
          <cell r="M1305" t="str">
            <v xml:space="preserve"> PROCTER &amp; GAMBLE</v>
          </cell>
          <cell r="N1305" t="str">
            <v>DIEGO SOTELO</v>
          </cell>
          <cell r="Q1305" t="str">
            <v>PG</v>
          </cell>
          <cell r="S1305" t="str">
            <v>AUDIPROM</v>
          </cell>
          <cell r="T1305" t="str">
            <v>CON-CUI</v>
          </cell>
          <cell r="U1305" t="str">
            <v>SHAMPOO</v>
          </cell>
          <cell r="W1305" t="str">
            <v>Papel</v>
          </cell>
          <cell r="X1305" t="str">
            <v>DF</v>
          </cell>
          <cell r="AB1305"/>
          <cell r="AG1305">
            <v>120</v>
          </cell>
          <cell r="AH1305">
            <v>120</v>
          </cell>
          <cell r="AM1305">
            <v>39376</v>
          </cell>
          <cell r="AO1305">
            <v>39378</v>
          </cell>
          <cell r="AQ1305">
            <v>39308</v>
          </cell>
        </row>
        <row r="1306">
          <cell r="A1306">
            <v>1302</v>
          </cell>
          <cell r="D1306" t="str">
            <v>A</v>
          </cell>
          <cell r="E1306">
            <v>11282</v>
          </cell>
          <cell r="F1306" t="str">
            <v>Proy</v>
          </cell>
          <cell r="G1306">
            <v>1</v>
          </cell>
          <cell r="H1306">
            <v>39346</v>
          </cell>
          <cell r="I1306">
            <v>39349</v>
          </cell>
          <cell r="J1306">
            <v>39387</v>
          </cell>
          <cell r="K1306" t="str">
            <v>MARATHON MATERIAL</v>
          </cell>
          <cell r="L1306" t="str">
            <v>0012</v>
          </cell>
          <cell r="M1306" t="str">
            <v xml:space="preserve"> PROCTER &amp; GAMBLE</v>
          </cell>
          <cell r="N1306" t="str">
            <v>ANDREI LEPIAVKA</v>
          </cell>
          <cell r="Q1306" t="str">
            <v>PG</v>
          </cell>
          <cell r="S1306" t="str">
            <v>AUDIPROM</v>
          </cell>
          <cell r="T1306" t="str">
            <v>CON-CUI</v>
          </cell>
          <cell r="U1306" t="str">
            <v>ORAL CARE</v>
          </cell>
          <cell r="W1306" t="str">
            <v>Papel</v>
          </cell>
          <cell r="X1306" t="str">
            <v>DF,MTY,GDL Y FORANEAS</v>
          </cell>
          <cell r="AB1306"/>
          <cell r="AG1306">
            <v>490</v>
          </cell>
          <cell r="AH1306">
            <v>266</v>
          </cell>
          <cell r="AI1306">
            <v>168</v>
          </cell>
          <cell r="AJ1306">
            <v>56</v>
          </cell>
          <cell r="AM1306">
            <v>39431</v>
          </cell>
          <cell r="AO1306">
            <v>39434</v>
          </cell>
          <cell r="AQ1306">
            <v>103155</v>
          </cell>
        </row>
        <row r="1307">
          <cell r="A1307">
            <v>1303</v>
          </cell>
          <cell r="D1307" t="str">
            <v>A</v>
          </cell>
          <cell r="E1307">
            <v>11283</v>
          </cell>
          <cell r="F1307" t="str">
            <v>Proy</v>
          </cell>
          <cell r="G1307">
            <v>1</v>
          </cell>
          <cell r="H1307">
            <v>39346</v>
          </cell>
          <cell r="I1307">
            <v>39349</v>
          </cell>
          <cell r="J1307">
            <v>39382</v>
          </cell>
          <cell r="K1307" t="str">
            <v>DEMOS SWAN</v>
          </cell>
          <cell r="L1307" t="str">
            <v>0012</v>
          </cell>
          <cell r="M1307" t="str">
            <v xml:space="preserve"> PROCTER &amp; GAMBLE</v>
          </cell>
          <cell r="N1307" t="str">
            <v>DIEGO SOTELO</v>
          </cell>
          <cell r="Q1307" t="str">
            <v>PG</v>
          </cell>
          <cell r="S1307" t="str">
            <v>AUDIPROM</v>
          </cell>
          <cell r="T1307" t="str">
            <v>CON-CUI</v>
          </cell>
          <cell r="U1307" t="str">
            <v>SHAMPOO</v>
          </cell>
          <cell r="X1307" t="str">
            <v>DF,MTY,GDL Y FORANEAS</v>
          </cell>
          <cell r="AB1307"/>
          <cell r="AG1307">
            <v>360</v>
          </cell>
          <cell r="AH1307">
            <v>288</v>
          </cell>
          <cell r="AI1307">
            <v>72</v>
          </cell>
          <cell r="AM1307">
            <v>39411</v>
          </cell>
          <cell r="AO1307">
            <v>39413</v>
          </cell>
          <cell r="AQ1307">
            <v>65466</v>
          </cell>
        </row>
        <row r="1308">
          <cell r="A1308">
            <v>1304</v>
          </cell>
          <cell r="B1308">
            <v>1</v>
          </cell>
          <cell r="D1308" t="str">
            <v>K</v>
          </cell>
          <cell r="E1308">
            <v>11284</v>
          </cell>
          <cell r="F1308" t="str">
            <v>Prop</v>
          </cell>
          <cell r="G1308">
            <v>1</v>
          </cell>
          <cell r="H1308">
            <v>39349</v>
          </cell>
          <cell r="K1308" t="str">
            <v>DREFT C&amp;SPIT GLOBAL</v>
          </cell>
          <cell r="L1308" t="str">
            <v>0012</v>
          </cell>
          <cell r="M1308" t="str">
            <v xml:space="preserve"> PROCTER &amp; GAMBLE</v>
          </cell>
          <cell r="N1308" t="str">
            <v>Mercedes Gondelles</v>
          </cell>
          <cell r="O1308" t="str">
            <v>TBD</v>
          </cell>
          <cell r="P1308" t="str">
            <v>WW07B433</v>
          </cell>
          <cell r="Q1308" t="str">
            <v>MJO</v>
          </cell>
          <cell r="R1308" t="str">
            <v>TBD</v>
          </cell>
          <cell r="S1308" t="str">
            <v>C&amp;P</v>
          </cell>
          <cell r="T1308" t="str">
            <v>CON-CRO</v>
          </cell>
          <cell r="U1308" t="str">
            <v>DETERGENT</v>
          </cell>
          <cell r="V1308" t="str">
            <v>Casa por Casa</v>
          </cell>
          <cell r="W1308" t="str">
            <v>Papel</v>
          </cell>
          <cell r="X1308" t="str">
            <v>CHI / MEX / EGI / TAI</v>
          </cell>
          <cell r="Y1308">
            <v>6</v>
          </cell>
          <cell r="Z1308">
            <v>200</v>
          </cell>
          <cell r="AB1308">
            <v>89.333333333333329</v>
          </cell>
          <cell r="AC1308">
            <v>4</v>
          </cell>
        </row>
        <row r="1309">
          <cell r="A1309">
            <v>1305</v>
          </cell>
          <cell r="D1309" t="str">
            <v>A</v>
          </cell>
          <cell r="E1309">
            <v>11285</v>
          </cell>
          <cell r="F1309" t="str">
            <v>Proy</v>
          </cell>
          <cell r="G1309">
            <v>1</v>
          </cell>
          <cell r="H1309">
            <v>39346</v>
          </cell>
          <cell r="I1309">
            <v>39349</v>
          </cell>
          <cell r="J1309">
            <v>39349</v>
          </cell>
          <cell r="K1309" t="str">
            <v>DEMOS  TANGO SELL-FLYER</v>
          </cell>
          <cell r="L1309" t="str">
            <v>0012</v>
          </cell>
          <cell r="M1309" t="str">
            <v xml:space="preserve"> PROCTER &amp; GAMBLE</v>
          </cell>
          <cell r="N1309" t="str">
            <v>ROSALINDA GOMEZ</v>
          </cell>
          <cell r="Q1309" t="str">
            <v>PG</v>
          </cell>
          <cell r="T1309" t="str">
            <v>CON-CRO</v>
          </cell>
          <cell r="U1309" t="str">
            <v>SUAVIZANTES</v>
          </cell>
          <cell r="W1309" t="str">
            <v>Papel</v>
          </cell>
          <cell r="X1309" t="str">
            <v>DF,MTY,GDL Y FORANEAS</v>
          </cell>
          <cell r="AB1309"/>
          <cell r="AG1309">
            <v>300</v>
          </cell>
          <cell r="AH1309">
            <v>204</v>
          </cell>
          <cell r="AI1309">
            <v>96</v>
          </cell>
          <cell r="AM1309">
            <v>39390</v>
          </cell>
          <cell r="AO1309">
            <v>39392</v>
          </cell>
          <cell r="AQ1309">
            <v>51150</v>
          </cell>
        </row>
        <row r="1310">
          <cell r="A1310">
            <v>1306</v>
          </cell>
          <cell r="D1310" t="str">
            <v>D</v>
          </cell>
          <cell r="E1310">
            <v>11286</v>
          </cell>
          <cell r="F1310" t="str">
            <v>Prop</v>
          </cell>
          <cell r="G1310">
            <v>1</v>
          </cell>
          <cell r="H1310">
            <v>39346</v>
          </cell>
          <cell r="K1310" t="str">
            <v>FIELD TNS</v>
          </cell>
          <cell r="L1310" t="str">
            <v>0212</v>
          </cell>
          <cell r="M1310" t="str">
            <v>TNS-GALLUP ARGENTINA</v>
          </cell>
          <cell r="N1310" t="str">
            <v>GEORGES HATCHERIAN</v>
          </cell>
          <cell r="Q1310" t="str">
            <v>EVAL</v>
          </cell>
          <cell r="U1310" t="str">
            <v>TBD</v>
          </cell>
          <cell r="V1310" t="str">
            <v>Casa por Casa</v>
          </cell>
          <cell r="W1310" t="str">
            <v>Papel</v>
          </cell>
          <cell r="X1310" t="str">
            <v>DF</v>
          </cell>
          <cell r="Y1310">
            <v>0</v>
          </cell>
          <cell r="Z1310">
            <v>65</v>
          </cell>
          <cell r="AA1310">
            <v>30</v>
          </cell>
          <cell r="AB1310">
            <v>31.083333333333332</v>
          </cell>
          <cell r="AD1310">
            <v>500</v>
          </cell>
          <cell r="AG1310">
            <v>500</v>
          </cell>
          <cell r="AH1310">
            <v>500</v>
          </cell>
        </row>
        <row r="1311">
          <cell r="A1311">
            <v>1307</v>
          </cell>
          <cell r="D1311" t="str">
            <v>T</v>
          </cell>
          <cell r="E1311">
            <v>11287</v>
          </cell>
          <cell r="F1311" t="str">
            <v>Prop</v>
          </cell>
          <cell r="G1311">
            <v>1</v>
          </cell>
          <cell r="H1311">
            <v>39349</v>
          </cell>
          <cell r="K1311" t="str">
            <v>GT Waterfall SE</v>
          </cell>
          <cell r="L1311" t="str">
            <v>0012</v>
          </cell>
          <cell r="M1311" t="str">
            <v xml:space="preserve"> PROCTER &amp; GAMBLE</v>
          </cell>
          <cell r="N1311" t="str">
            <v>DANIELA SANCHEZ</v>
          </cell>
          <cell r="O1311" t="str">
            <v>TBD</v>
          </cell>
          <cell r="P1311" t="str">
            <v>TBD</v>
          </cell>
          <cell r="Q1311" t="str">
            <v>LE</v>
          </cell>
          <cell r="S1311" t="str">
            <v>PSE</v>
          </cell>
          <cell r="T1311" t="str">
            <v>CON-CUI</v>
          </cell>
          <cell r="U1311" t="str">
            <v>SHAMPOO</v>
          </cell>
          <cell r="V1311" t="str">
            <v>Intercept</v>
          </cell>
          <cell r="W1311" t="str">
            <v>Papel</v>
          </cell>
          <cell r="X1311" t="str">
            <v>GT</v>
          </cell>
          <cell r="AB1311"/>
        </row>
        <row r="1312">
          <cell r="A1312">
            <v>1308</v>
          </cell>
          <cell r="D1312" t="str">
            <v>A</v>
          </cell>
          <cell r="E1312">
            <v>11288</v>
          </cell>
          <cell r="F1312" t="str">
            <v>Prop</v>
          </cell>
          <cell r="G1312">
            <v>1</v>
          </cell>
          <cell r="H1312">
            <v>39349</v>
          </cell>
          <cell r="J1312">
            <v>39356</v>
          </cell>
          <cell r="K1312" t="str">
            <v>PRECIOS Y FRENTES VANISH</v>
          </cell>
          <cell r="L1312" t="str">
            <v>0012</v>
          </cell>
          <cell r="M1312" t="str">
            <v xml:space="preserve"> PROCTER &amp; GAMBLE</v>
          </cell>
          <cell r="N1312" t="str">
            <v>PAOLA ELIZAGA</v>
          </cell>
          <cell r="Q1312" t="str">
            <v>PG</v>
          </cell>
          <cell r="S1312" t="str">
            <v>AUDIPROM</v>
          </cell>
          <cell r="T1312" t="str">
            <v>CON-CRO</v>
          </cell>
          <cell r="U1312" t="str">
            <v>DESMANCHADOR</v>
          </cell>
          <cell r="W1312" t="str">
            <v>Papel</v>
          </cell>
          <cell r="X1312" t="str">
            <v>DF,MTY,GDL Y FORANEAS</v>
          </cell>
          <cell r="AB1312"/>
          <cell r="AG1312">
            <v>350</v>
          </cell>
          <cell r="AH1312">
            <v>182</v>
          </cell>
          <cell r="AI1312">
            <v>134</v>
          </cell>
          <cell r="AJ1312">
            <v>34</v>
          </cell>
          <cell r="AM1312">
            <v>39369</v>
          </cell>
          <cell r="AO1312">
            <v>39371</v>
          </cell>
          <cell r="AQ1312">
            <v>72968</v>
          </cell>
        </row>
        <row r="1313">
          <cell r="A1313">
            <v>1309</v>
          </cell>
          <cell r="D1313" t="str">
            <v>A</v>
          </cell>
          <cell r="E1313">
            <v>11289</v>
          </cell>
          <cell r="F1313" t="str">
            <v>Prop</v>
          </cell>
          <cell r="G1313">
            <v>1</v>
          </cell>
          <cell r="H1313">
            <v>39349</v>
          </cell>
          <cell r="J1313">
            <v>39359</v>
          </cell>
          <cell r="K1313" t="str">
            <v>SAMPLEO DOWNY TANGO</v>
          </cell>
          <cell r="L1313" t="str">
            <v>0012</v>
          </cell>
          <cell r="M1313" t="str">
            <v xml:space="preserve"> PROCTER &amp; GAMBLE</v>
          </cell>
          <cell r="N1313" t="str">
            <v>DIEGO SOTELO</v>
          </cell>
          <cell r="Q1313" t="str">
            <v>PG</v>
          </cell>
          <cell r="S1313" t="str">
            <v>AUDIPROM</v>
          </cell>
          <cell r="T1313" t="str">
            <v>CON-CRO</v>
          </cell>
          <cell r="U1313" t="str">
            <v>SUAVIZANTE</v>
          </cell>
          <cell r="W1313" t="str">
            <v>Papel</v>
          </cell>
          <cell r="X1313" t="str">
            <v>DF</v>
          </cell>
          <cell r="AB1313"/>
          <cell r="AG1313">
            <v>46</v>
          </cell>
          <cell r="AH1313">
            <v>46</v>
          </cell>
          <cell r="AM1313">
            <v>39362</v>
          </cell>
          <cell r="AO1313">
            <v>39364</v>
          </cell>
          <cell r="AQ1313">
            <v>16484</v>
          </cell>
        </row>
        <row r="1314">
          <cell r="A1314">
            <v>1311</v>
          </cell>
          <cell r="D1314" t="str">
            <v>A</v>
          </cell>
          <cell r="E1314">
            <v>11290</v>
          </cell>
          <cell r="F1314" t="str">
            <v>Proy</v>
          </cell>
          <cell r="G1314">
            <v>2</v>
          </cell>
          <cell r="H1314">
            <v>39345</v>
          </cell>
          <cell r="I1314">
            <v>39345</v>
          </cell>
          <cell r="J1314">
            <v>39361</v>
          </cell>
          <cell r="K1314" t="str">
            <v>SHOPPER UTT</v>
          </cell>
          <cell r="L1314" t="str">
            <v>0012</v>
          </cell>
          <cell r="M1314" t="str">
            <v xml:space="preserve"> PROCTER &amp; GAMBLE</v>
          </cell>
          <cell r="N1314" t="str">
            <v>MA. EUGENIA PENSADO</v>
          </cell>
          <cell r="Q1314" t="str">
            <v>PG</v>
          </cell>
          <cell r="S1314" t="str">
            <v>AUDIPROM</v>
          </cell>
          <cell r="T1314" t="str">
            <v>CON-CUI</v>
          </cell>
          <cell r="U1314" t="str">
            <v>BEAUTY CARE</v>
          </cell>
          <cell r="W1314" t="str">
            <v>Papel</v>
          </cell>
          <cell r="X1314" t="str">
            <v>DF,MTY, CHIHUAHUA</v>
          </cell>
          <cell r="AB1314"/>
          <cell r="AG1314">
            <v>36</v>
          </cell>
          <cell r="AH1314">
            <v>20</v>
          </cell>
          <cell r="AI1314">
            <v>16</v>
          </cell>
          <cell r="AM1314">
            <v>39383</v>
          </cell>
          <cell r="AO1314">
            <v>39386</v>
          </cell>
          <cell r="AQ1314">
            <v>11126</v>
          </cell>
        </row>
        <row r="1315">
          <cell r="A1315">
            <v>1312</v>
          </cell>
          <cell r="E1315">
            <v>11291</v>
          </cell>
          <cell r="M1315"/>
          <cell r="AB1315"/>
        </row>
        <row r="1316">
          <cell r="A1316">
            <v>1313</v>
          </cell>
          <cell r="E1316">
            <v>11292</v>
          </cell>
          <cell r="M1316"/>
          <cell r="AB1316"/>
        </row>
        <row r="1317">
          <cell r="A1317">
            <v>1314</v>
          </cell>
          <cell r="E1317">
            <v>11293</v>
          </cell>
          <cell r="M1317"/>
          <cell r="AB1317"/>
        </row>
        <row r="1318">
          <cell r="A1318">
            <v>1315</v>
          </cell>
          <cell r="E1318">
            <v>11294</v>
          </cell>
          <cell r="M1318"/>
          <cell r="AB1318"/>
        </row>
        <row r="1319">
          <cell r="A1319">
            <v>1316</v>
          </cell>
          <cell r="E1319">
            <v>11295</v>
          </cell>
          <cell r="M1319"/>
          <cell r="AB1319"/>
        </row>
        <row r="1320">
          <cell r="A1320">
            <v>1317</v>
          </cell>
          <cell r="E1320">
            <v>11296</v>
          </cell>
          <cell r="M1320"/>
          <cell r="AB1320"/>
        </row>
        <row r="1321">
          <cell r="A1321">
            <v>1318</v>
          </cell>
          <cell r="E1321">
            <v>11297</v>
          </cell>
          <cell r="M1321"/>
          <cell r="AB1321"/>
        </row>
        <row r="1322">
          <cell r="A1322">
            <v>1319</v>
          </cell>
          <cell r="E1322">
            <v>11298</v>
          </cell>
          <cell r="M1322"/>
          <cell r="AB1322"/>
        </row>
        <row r="1323">
          <cell r="A1323">
            <v>1320</v>
          </cell>
          <cell r="E1323">
            <v>11299</v>
          </cell>
          <cell r="M1323"/>
          <cell r="AB1323"/>
        </row>
        <row r="1324">
          <cell r="A1324">
            <v>1321</v>
          </cell>
          <cell r="E1324">
            <v>11300</v>
          </cell>
          <cell r="M1324"/>
          <cell r="AB1324"/>
        </row>
        <row r="1325">
          <cell r="A1325">
            <v>1322</v>
          </cell>
          <cell r="E1325">
            <v>11301</v>
          </cell>
          <cell r="M1325"/>
          <cell r="AB1325"/>
        </row>
        <row r="1326">
          <cell r="A1326">
            <v>1323</v>
          </cell>
          <cell r="E1326">
            <v>11302</v>
          </cell>
          <cell r="M1326"/>
          <cell r="AB1326"/>
        </row>
        <row r="1327">
          <cell r="A1327">
            <v>1324</v>
          </cell>
          <cell r="E1327">
            <v>11303</v>
          </cell>
          <cell r="M1327"/>
          <cell r="AB1327"/>
        </row>
        <row r="1328">
          <cell r="A1328">
            <v>1325</v>
          </cell>
          <cell r="E1328">
            <v>11304</v>
          </cell>
          <cell r="M1328"/>
          <cell r="AB1328"/>
        </row>
        <row r="1329">
          <cell r="A1329">
            <v>1326</v>
          </cell>
          <cell r="E1329">
            <v>11305</v>
          </cell>
          <cell r="M1329"/>
          <cell r="AB1329"/>
        </row>
        <row r="1330">
          <cell r="A1330">
            <v>1327</v>
          </cell>
          <cell r="E1330">
            <v>11306</v>
          </cell>
          <cell r="M1330"/>
          <cell r="AB1330"/>
        </row>
        <row r="1331">
          <cell r="A1331">
            <v>1328</v>
          </cell>
          <cell r="E1331">
            <v>11307</v>
          </cell>
          <cell r="M1331"/>
          <cell r="AB1331"/>
        </row>
        <row r="1332">
          <cell r="A1332">
            <v>1329</v>
          </cell>
          <cell r="E1332">
            <v>11308</v>
          </cell>
          <cell r="M1332"/>
          <cell r="AB1332"/>
        </row>
        <row r="1333">
          <cell r="A1333">
            <v>1330</v>
          </cell>
          <cell r="E1333">
            <v>11309</v>
          </cell>
          <cell r="M1333"/>
          <cell r="AB1333"/>
        </row>
        <row r="1334">
          <cell r="A1334">
            <v>1331</v>
          </cell>
          <cell r="E1334">
            <v>11310</v>
          </cell>
          <cell r="M1334"/>
          <cell r="AB1334"/>
        </row>
        <row r="1335">
          <cell r="A1335">
            <v>1332</v>
          </cell>
          <cell r="E1335">
            <v>11311</v>
          </cell>
          <cell r="M1335"/>
          <cell r="AB1335"/>
        </row>
        <row r="1336">
          <cell r="A1336">
            <v>1333</v>
          </cell>
          <cell r="E1336">
            <v>11312</v>
          </cell>
          <cell r="M1336"/>
          <cell r="AB1336"/>
        </row>
        <row r="1337">
          <cell r="A1337">
            <v>1334</v>
          </cell>
          <cell r="E1337">
            <v>11313</v>
          </cell>
          <cell r="M1337"/>
          <cell r="AB1337"/>
        </row>
        <row r="1338">
          <cell r="A1338">
            <v>1335</v>
          </cell>
          <cell r="E1338">
            <v>11314</v>
          </cell>
          <cell r="M1338"/>
          <cell r="AB1338"/>
        </row>
        <row r="1339">
          <cell r="A1339">
            <v>1336</v>
          </cell>
          <cell r="E1339">
            <v>11315</v>
          </cell>
          <cell r="M1339"/>
          <cell r="AB1339"/>
        </row>
        <row r="1340">
          <cell r="A1340">
            <v>1337</v>
          </cell>
          <cell r="E1340">
            <v>11316</v>
          </cell>
          <cell r="M1340"/>
          <cell r="AB1340"/>
        </row>
        <row r="1341">
          <cell r="A1341">
            <v>1338</v>
          </cell>
          <cell r="E1341">
            <v>11317</v>
          </cell>
          <cell r="M1341"/>
          <cell r="AB1341"/>
        </row>
        <row r="1342">
          <cell r="A1342">
            <v>1339</v>
          </cell>
          <cell r="E1342">
            <v>11318</v>
          </cell>
          <cell r="M1342"/>
          <cell r="AB1342"/>
        </row>
        <row r="1343">
          <cell r="A1343">
            <v>1340</v>
          </cell>
          <cell r="E1343">
            <v>11319</v>
          </cell>
          <cell r="M1343"/>
          <cell r="AB1343"/>
        </row>
        <row r="1344">
          <cell r="A1344">
            <v>1341</v>
          </cell>
          <cell r="E1344">
            <v>11320</v>
          </cell>
          <cell r="M1344"/>
          <cell r="AB1344"/>
        </row>
        <row r="1345">
          <cell r="A1345">
            <v>1342</v>
          </cell>
          <cell r="E1345">
            <v>11321</v>
          </cell>
          <cell r="M1345"/>
          <cell r="AB1345"/>
        </row>
        <row r="1346">
          <cell r="A1346">
            <v>1343</v>
          </cell>
          <cell r="E1346">
            <v>11322</v>
          </cell>
          <cell r="M1346"/>
          <cell r="AB1346"/>
        </row>
        <row r="1347">
          <cell r="A1347">
            <v>1344</v>
          </cell>
          <cell r="E1347">
            <v>11323</v>
          </cell>
          <cell r="M1347"/>
          <cell r="AB1347"/>
        </row>
        <row r="1348">
          <cell r="A1348">
            <v>1345</v>
          </cell>
          <cell r="E1348">
            <v>11324</v>
          </cell>
          <cell r="M1348"/>
          <cell r="AB1348"/>
        </row>
        <row r="1349">
          <cell r="A1349">
            <v>1346</v>
          </cell>
          <cell r="E1349">
            <v>11325</v>
          </cell>
          <cell r="M1349"/>
          <cell r="AB1349"/>
        </row>
        <row r="1350">
          <cell r="A1350">
            <v>1347</v>
          </cell>
          <cell r="E1350">
            <v>11326</v>
          </cell>
          <cell r="M1350"/>
          <cell r="AB1350"/>
        </row>
        <row r="1351">
          <cell r="A1351">
            <v>1348</v>
          </cell>
          <cell r="E1351">
            <v>11327</v>
          </cell>
          <cell r="M1351"/>
          <cell r="AB1351"/>
        </row>
        <row r="1352">
          <cell r="A1352">
            <v>1349</v>
          </cell>
          <cell r="E1352">
            <v>11328</v>
          </cell>
          <cell r="M1352"/>
          <cell r="AB1352"/>
        </row>
        <row r="1353">
          <cell r="A1353">
            <v>1350</v>
          </cell>
          <cell r="E1353">
            <v>11329</v>
          </cell>
          <cell r="M1353"/>
          <cell r="AB1353"/>
        </row>
        <row r="1354">
          <cell r="A1354">
            <v>1351</v>
          </cell>
          <cell r="E1354">
            <v>11330</v>
          </cell>
          <cell r="M1354"/>
          <cell r="AB1354"/>
        </row>
        <row r="1355">
          <cell r="A1355">
            <v>1352</v>
          </cell>
          <cell r="E1355">
            <v>11331</v>
          </cell>
          <cell r="M1355"/>
          <cell r="AB1355"/>
        </row>
        <row r="1356">
          <cell r="A1356">
            <v>1353</v>
          </cell>
          <cell r="E1356">
            <v>11332</v>
          </cell>
          <cell r="M1356"/>
          <cell r="AB1356"/>
        </row>
        <row r="1357">
          <cell r="A1357">
            <v>1354</v>
          </cell>
          <cell r="E1357">
            <v>11333</v>
          </cell>
          <cell r="M1357"/>
          <cell r="AB1357"/>
        </row>
        <row r="1358">
          <cell r="A1358">
            <v>1355</v>
          </cell>
          <cell r="E1358">
            <v>11334</v>
          </cell>
          <cell r="M1358"/>
          <cell r="AB1358"/>
        </row>
        <row r="1359">
          <cell r="A1359">
            <v>1356</v>
          </cell>
          <cell r="E1359">
            <v>11335</v>
          </cell>
          <cell r="M1359"/>
          <cell r="AB1359"/>
        </row>
        <row r="1360">
          <cell r="A1360">
            <v>1357</v>
          </cell>
          <cell r="E1360">
            <v>11336</v>
          </cell>
          <cell r="M1360"/>
          <cell r="AB1360"/>
        </row>
        <row r="1361">
          <cell r="A1361">
            <v>1358</v>
          </cell>
          <cell r="E1361">
            <v>11337</v>
          </cell>
          <cell r="M1361"/>
          <cell r="AB1361"/>
        </row>
        <row r="1362">
          <cell r="A1362">
            <v>1359</v>
          </cell>
          <cell r="E1362">
            <v>11338</v>
          </cell>
          <cell r="M1362"/>
          <cell r="AB1362"/>
        </row>
        <row r="1363">
          <cell r="A1363">
            <v>1360</v>
          </cell>
          <cell r="E1363">
            <v>11339</v>
          </cell>
          <cell r="M1363"/>
          <cell r="AB1363"/>
        </row>
        <row r="1364">
          <cell r="A1364">
            <v>1361</v>
          </cell>
          <cell r="E1364">
            <v>11340</v>
          </cell>
          <cell r="M1364"/>
          <cell r="AB1364"/>
        </row>
        <row r="1365">
          <cell r="A1365">
            <v>1362</v>
          </cell>
          <cell r="E1365">
            <v>11341</v>
          </cell>
          <cell r="M1365"/>
          <cell r="AB1365"/>
        </row>
        <row r="1366">
          <cell r="A1366">
            <v>1363</v>
          </cell>
          <cell r="E1366">
            <v>11342</v>
          </cell>
          <cell r="M1366"/>
          <cell r="AB1366"/>
        </row>
        <row r="1367">
          <cell r="A1367">
            <v>1364</v>
          </cell>
          <cell r="E1367">
            <v>11343</v>
          </cell>
          <cell r="M1367"/>
          <cell r="AB1367"/>
        </row>
        <row r="1368">
          <cell r="A1368">
            <v>1365</v>
          </cell>
          <cell r="E1368">
            <v>11344</v>
          </cell>
          <cell r="M1368"/>
          <cell r="AB1368"/>
        </row>
        <row r="1369">
          <cell r="A1369">
            <v>1366</v>
          </cell>
          <cell r="E1369">
            <v>11345</v>
          </cell>
          <cell r="M1369"/>
          <cell r="AB1369"/>
        </row>
        <row r="1370">
          <cell r="A1370">
            <v>1367</v>
          </cell>
          <cell r="E1370">
            <v>11346</v>
          </cell>
          <cell r="M1370"/>
          <cell r="AB1370"/>
        </row>
        <row r="1371">
          <cell r="A1371">
            <v>1368</v>
          </cell>
          <cell r="E1371">
            <v>11347</v>
          </cell>
          <cell r="M1371"/>
          <cell r="AB1371"/>
        </row>
        <row r="1372">
          <cell r="A1372">
            <v>1369</v>
          </cell>
          <cell r="E1372">
            <v>11348</v>
          </cell>
          <cell r="M1372"/>
          <cell r="AB1372"/>
        </row>
        <row r="1373">
          <cell r="A1373">
            <v>1370</v>
          </cell>
          <cell r="E1373">
            <v>11349</v>
          </cell>
          <cell r="M1373"/>
          <cell r="AB1373"/>
        </row>
        <row r="1374">
          <cell r="A1374">
            <v>1371</v>
          </cell>
          <cell r="E1374">
            <v>11350</v>
          </cell>
          <cell r="M1374"/>
          <cell r="AB1374"/>
        </row>
        <row r="1375">
          <cell r="A1375">
            <v>1372</v>
          </cell>
          <cell r="E1375">
            <v>11351</v>
          </cell>
          <cell r="M1375"/>
          <cell r="AB1375"/>
        </row>
        <row r="1376">
          <cell r="A1376">
            <v>1373</v>
          </cell>
          <cell r="E1376">
            <v>11352</v>
          </cell>
          <cell r="M1376"/>
          <cell r="AB1376"/>
        </row>
        <row r="1377">
          <cell r="A1377">
            <v>1374</v>
          </cell>
          <cell r="E1377">
            <v>11353</v>
          </cell>
          <cell r="M1377"/>
          <cell r="AB1377"/>
        </row>
        <row r="1378">
          <cell r="A1378">
            <v>1375</v>
          </cell>
          <cell r="E1378">
            <v>11354</v>
          </cell>
          <cell r="M1378"/>
          <cell r="AB1378"/>
        </row>
        <row r="1379">
          <cell r="A1379">
            <v>1376</v>
          </cell>
          <cell r="E1379">
            <v>11355</v>
          </cell>
          <cell r="M1379"/>
          <cell r="AB1379"/>
        </row>
        <row r="1380">
          <cell r="A1380">
            <v>1377</v>
          </cell>
          <cell r="E1380">
            <v>11356</v>
          </cell>
          <cell r="M1380"/>
          <cell r="AB1380"/>
        </row>
        <row r="1381">
          <cell r="A1381">
            <v>1378</v>
          </cell>
          <cell r="E1381">
            <v>11357</v>
          </cell>
          <cell r="M1381"/>
          <cell r="AB1381"/>
        </row>
        <row r="1382">
          <cell r="A1382">
            <v>1379</v>
          </cell>
          <cell r="E1382">
            <v>11358</v>
          </cell>
          <cell r="M1382"/>
          <cell r="AB1382"/>
        </row>
        <row r="1383">
          <cell r="A1383">
            <v>1380</v>
          </cell>
          <cell r="E1383">
            <v>11359</v>
          </cell>
          <cell r="M1383"/>
          <cell r="AB1383"/>
        </row>
        <row r="1384">
          <cell r="A1384">
            <v>1381</v>
          </cell>
          <cell r="E1384">
            <v>11360</v>
          </cell>
          <cell r="M1384"/>
          <cell r="AB1384"/>
        </row>
        <row r="1385">
          <cell r="A1385">
            <v>1382</v>
          </cell>
          <cell r="E1385">
            <v>11361</v>
          </cell>
          <cell r="M1385"/>
          <cell r="AB1385"/>
        </row>
        <row r="1386">
          <cell r="A1386">
            <v>1383</v>
          </cell>
          <cell r="E1386">
            <v>11362</v>
          </cell>
          <cell r="M1386"/>
          <cell r="AB1386"/>
        </row>
        <row r="1387">
          <cell r="A1387">
            <v>1384</v>
          </cell>
          <cell r="E1387">
            <v>11363</v>
          </cell>
          <cell r="M1387"/>
          <cell r="AB1387"/>
        </row>
        <row r="1388">
          <cell r="A1388">
            <v>1385</v>
          </cell>
          <cell r="E1388">
            <v>11364</v>
          </cell>
          <cell r="M1388"/>
          <cell r="AB1388"/>
        </row>
        <row r="1389">
          <cell r="A1389">
            <v>1386</v>
          </cell>
          <cell r="E1389">
            <v>11365</v>
          </cell>
          <cell r="M1389"/>
          <cell r="AB1389"/>
        </row>
        <row r="1390">
          <cell r="A1390">
            <v>1387</v>
          </cell>
          <cell r="E1390">
            <v>11366</v>
          </cell>
          <cell r="M1390"/>
          <cell r="AB1390"/>
        </row>
        <row r="1391">
          <cell r="A1391">
            <v>1388</v>
          </cell>
          <cell r="E1391">
            <v>11367</v>
          </cell>
          <cell r="M1391"/>
          <cell r="AB1391"/>
        </row>
        <row r="1392">
          <cell r="A1392">
            <v>1389</v>
          </cell>
          <cell r="E1392">
            <v>11368</v>
          </cell>
          <cell r="M1392"/>
          <cell r="AB1392"/>
        </row>
        <row r="1393">
          <cell r="A1393">
            <v>1390</v>
          </cell>
          <cell r="E1393">
            <v>11369</v>
          </cell>
          <cell r="M1393"/>
          <cell r="AB1393"/>
        </row>
        <row r="1394">
          <cell r="A1394">
            <v>1391</v>
          </cell>
          <cell r="E1394">
            <v>11370</v>
          </cell>
          <cell r="M1394"/>
          <cell r="AB1394"/>
        </row>
        <row r="1395">
          <cell r="A1395">
            <v>1392</v>
          </cell>
          <cell r="E1395">
            <v>11371</v>
          </cell>
          <cell r="M1395"/>
          <cell r="AB1395"/>
        </row>
        <row r="1396">
          <cell r="A1396">
            <v>1393</v>
          </cell>
          <cell r="E1396">
            <v>11372</v>
          </cell>
          <cell r="M1396"/>
          <cell r="AB1396"/>
        </row>
        <row r="1397">
          <cell r="A1397">
            <v>1394</v>
          </cell>
          <cell r="E1397">
            <v>11373</v>
          </cell>
          <cell r="M1397"/>
          <cell r="AB1397"/>
        </row>
        <row r="1398">
          <cell r="A1398">
            <v>1395</v>
          </cell>
          <cell r="E1398">
            <v>11374</v>
          </cell>
          <cell r="M1398"/>
          <cell r="AB1398"/>
        </row>
        <row r="1399">
          <cell r="A1399">
            <v>1396</v>
          </cell>
          <cell r="E1399">
            <v>11375</v>
          </cell>
          <cell r="M1399"/>
          <cell r="AB1399"/>
        </row>
        <row r="1400">
          <cell r="A1400">
            <v>1397</v>
          </cell>
          <cell r="E1400">
            <v>11376</v>
          </cell>
          <cell r="M1400"/>
          <cell r="AB1400"/>
        </row>
        <row r="1401">
          <cell r="A1401">
            <v>1398</v>
          </cell>
          <cell r="E1401">
            <v>11377</v>
          </cell>
          <cell r="M1401"/>
          <cell r="AB1401"/>
        </row>
        <row r="1402">
          <cell r="A1402">
            <v>1399</v>
          </cell>
          <cell r="E1402">
            <v>11378</v>
          </cell>
          <cell r="M1402"/>
          <cell r="AB1402"/>
        </row>
        <row r="1403">
          <cell r="A1403">
            <v>1400</v>
          </cell>
          <cell r="E1403">
            <v>11379</v>
          </cell>
          <cell r="M1403"/>
          <cell r="AB1403"/>
        </row>
        <row r="1404">
          <cell r="A1404">
            <v>1401</v>
          </cell>
          <cell r="E1404">
            <v>11380</v>
          </cell>
          <cell r="M1404"/>
          <cell r="AB1404"/>
        </row>
        <row r="1405">
          <cell r="A1405">
            <v>1402</v>
          </cell>
          <cell r="E1405">
            <v>11381</v>
          </cell>
          <cell r="M1405"/>
          <cell r="AB1405"/>
        </row>
        <row r="1406">
          <cell r="A1406">
            <v>1403</v>
          </cell>
          <cell r="E1406">
            <v>11382</v>
          </cell>
          <cell r="M1406"/>
          <cell r="AB1406"/>
        </row>
        <row r="1407">
          <cell r="A1407">
            <v>1404</v>
          </cell>
          <cell r="E1407">
            <v>11383</v>
          </cell>
          <cell r="M1407"/>
          <cell r="AB1407"/>
        </row>
        <row r="1408">
          <cell r="A1408">
            <v>1405</v>
          </cell>
          <cell r="E1408">
            <v>11384</v>
          </cell>
          <cell r="M1408"/>
          <cell r="AB1408"/>
        </row>
        <row r="1409">
          <cell r="A1409">
            <v>1406</v>
          </cell>
          <cell r="E1409">
            <v>11385</v>
          </cell>
          <cell r="M1409"/>
          <cell r="AB1409"/>
        </row>
        <row r="1410">
          <cell r="A1410">
            <v>1407</v>
          </cell>
          <cell r="E1410">
            <v>11386</v>
          </cell>
          <cell r="M1410"/>
          <cell r="AB1410"/>
        </row>
        <row r="1411">
          <cell r="A1411">
            <v>1408</v>
          </cell>
          <cell r="E1411">
            <v>11387</v>
          </cell>
          <cell r="M1411"/>
          <cell r="AB1411"/>
        </row>
        <row r="1412">
          <cell r="A1412">
            <v>1409</v>
          </cell>
          <cell r="E1412">
            <v>11388</v>
          </cell>
          <cell r="M1412"/>
          <cell r="AB1412"/>
        </row>
        <row r="1413">
          <cell r="A1413">
            <v>1410</v>
          </cell>
          <cell r="E1413">
            <v>11389</v>
          </cell>
          <cell r="M1413"/>
          <cell r="AB1413"/>
        </row>
        <row r="1414">
          <cell r="A1414">
            <v>1411</v>
          </cell>
          <cell r="E1414">
            <v>11390</v>
          </cell>
          <cell r="M1414"/>
          <cell r="AB1414"/>
        </row>
        <row r="1415">
          <cell r="A1415">
            <v>1412</v>
          </cell>
          <cell r="E1415">
            <v>11391</v>
          </cell>
          <cell r="M1415"/>
          <cell r="AB1415"/>
        </row>
        <row r="1416">
          <cell r="A1416">
            <v>1413</v>
          </cell>
          <cell r="E1416">
            <v>11392</v>
          </cell>
          <cell r="M1416"/>
          <cell r="AB1416"/>
        </row>
        <row r="1417">
          <cell r="A1417">
            <v>1414</v>
          </cell>
          <cell r="E1417">
            <v>11393</v>
          </cell>
          <cell r="M1417"/>
          <cell r="AB1417"/>
        </row>
        <row r="1418">
          <cell r="A1418">
            <v>1415</v>
          </cell>
          <cell r="E1418">
            <v>11394</v>
          </cell>
          <cell r="M1418"/>
          <cell r="AB1418"/>
        </row>
        <row r="1419">
          <cell r="A1419">
            <v>1416</v>
          </cell>
          <cell r="E1419">
            <v>11395</v>
          </cell>
          <cell r="M1419"/>
          <cell r="AB1419"/>
        </row>
        <row r="1420">
          <cell r="A1420">
            <v>1417</v>
          </cell>
          <cell r="E1420">
            <v>11396</v>
          </cell>
          <cell r="M1420"/>
          <cell r="AB1420"/>
        </row>
        <row r="1421">
          <cell r="A1421">
            <v>1418</v>
          </cell>
          <cell r="E1421">
            <v>11397</v>
          </cell>
          <cell r="M1421"/>
          <cell r="AB1421"/>
        </row>
        <row r="1422">
          <cell r="A1422">
            <v>1419</v>
          </cell>
          <cell r="E1422">
            <v>11398</v>
          </cell>
          <cell r="M1422"/>
          <cell r="AB1422"/>
        </row>
        <row r="1423">
          <cell r="A1423">
            <v>1420</v>
          </cell>
          <cell r="E1423">
            <v>11399</v>
          </cell>
          <cell r="M1423"/>
          <cell r="AB1423"/>
        </row>
        <row r="1424">
          <cell r="A1424">
            <v>1421</v>
          </cell>
          <cell r="E1424">
            <v>11400</v>
          </cell>
          <cell r="M1424"/>
          <cell r="AB1424"/>
        </row>
        <row r="1425">
          <cell r="A1425">
            <v>1422</v>
          </cell>
          <cell r="E1425">
            <v>11401</v>
          </cell>
          <cell r="M1425"/>
          <cell r="AB1425"/>
        </row>
        <row r="1426">
          <cell r="A1426">
            <v>1423</v>
          </cell>
          <cell r="E1426">
            <v>11402</v>
          </cell>
          <cell r="M1426"/>
          <cell r="AB1426"/>
        </row>
        <row r="1427">
          <cell r="A1427">
            <v>1424</v>
          </cell>
          <cell r="E1427">
            <v>11403</v>
          </cell>
          <cell r="M1427"/>
          <cell r="AB1427"/>
        </row>
        <row r="1428">
          <cell r="A1428">
            <v>1425</v>
          </cell>
          <cell r="E1428">
            <v>11404</v>
          </cell>
          <cell r="M1428"/>
          <cell r="AB1428"/>
        </row>
        <row r="1429">
          <cell r="A1429">
            <v>1426</v>
          </cell>
          <cell r="E1429">
            <v>11405</v>
          </cell>
          <cell r="M1429"/>
          <cell r="AB1429"/>
        </row>
        <row r="1430">
          <cell r="A1430">
            <v>1427</v>
          </cell>
          <cell r="E1430">
            <v>11406</v>
          </cell>
          <cell r="M1430"/>
          <cell r="AB1430"/>
        </row>
        <row r="1431">
          <cell r="A1431">
            <v>1428</v>
          </cell>
          <cell r="E1431">
            <v>11407</v>
          </cell>
          <cell r="M1431"/>
          <cell r="AB1431"/>
        </row>
        <row r="1432">
          <cell r="A1432">
            <v>1429</v>
          </cell>
          <cell r="E1432">
            <v>11408</v>
          </cell>
          <cell r="M1432"/>
          <cell r="AB1432"/>
        </row>
        <row r="1433">
          <cell r="A1433">
            <v>1430</v>
          </cell>
          <cell r="E1433">
            <v>11409</v>
          </cell>
          <cell r="M1433"/>
          <cell r="AB1433"/>
        </row>
        <row r="1434">
          <cell r="A1434">
            <v>1431</v>
          </cell>
          <cell r="E1434">
            <v>11410</v>
          </cell>
          <cell r="M1434"/>
          <cell r="AB1434"/>
        </row>
        <row r="1435">
          <cell r="A1435">
            <v>1432</v>
          </cell>
          <cell r="E1435">
            <v>11411</v>
          </cell>
          <cell r="M1435"/>
          <cell r="AB1435"/>
        </row>
        <row r="1436">
          <cell r="A1436">
            <v>1433</v>
          </cell>
          <cell r="E1436">
            <v>11412</v>
          </cell>
          <cell r="M1436"/>
          <cell r="AB1436"/>
        </row>
        <row r="1437">
          <cell r="A1437">
            <v>1434</v>
          </cell>
          <cell r="E1437">
            <v>11413</v>
          </cell>
          <cell r="M1437"/>
          <cell r="AB1437"/>
        </row>
        <row r="1438">
          <cell r="A1438">
            <v>1435</v>
          </cell>
          <cell r="E1438">
            <v>11414</v>
          </cell>
          <cell r="M1438"/>
          <cell r="AB1438"/>
        </row>
        <row r="1439">
          <cell r="A1439">
            <v>1436</v>
          </cell>
          <cell r="E1439">
            <v>11415</v>
          </cell>
          <cell r="M1439"/>
          <cell r="AB1439"/>
        </row>
        <row r="1440">
          <cell r="A1440">
            <v>1437</v>
          </cell>
          <cell r="E1440">
            <v>11416</v>
          </cell>
          <cell r="M1440"/>
          <cell r="AB1440"/>
        </row>
        <row r="1441">
          <cell r="A1441">
            <v>1438</v>
          </cell>
          <cell r="E1441">
            <v>11417</v>
          </cell>
          <cell r="M1441"/>
          <cell r="AB1441"/>
        </row>
        <row r="1442">
          <cell r="A1442">
            <v>1439</v>
          </cell>
          <cell r="E1442">
            <v>11418</v>
          </cell>
          <cell r="M1442"/>
          <cell r="AB1442"/>
        </row>
        <row r="1443">
          <cell r="A1443">
            <v>1440</v>
          </cell>
          <cell r="E1443">
            <v>11419</v>
          </cell>
          <cell r="M1443"/>
          <cell r="AB1443"/>
        </row>
        <row r="1444">
          <cell r="A1444">
            <v>1441</v>
          </cell>
          <cell r="E1444">
            <v>11420</v>
          </cell>
          <cell r="M1444"/>
          <cell r="AB1444"/>
        </row>
        <row r="1445">
          <cell r="A1445">
            <v>1442</v>
          </cell>
          <cell r="E1445">
            <v>11421</v>
          </cell>
          <cell r="M1445"/>
          <cell r="AB1445"/>
        </row>
        <row r="1446">
          <cell r="A1446">
            <v>1443</v>
          </cell>
          <cell r="E1446">
            <v>11422</v>
          </cell>
          <cell r="M1446"/>
          <cell r="AB1446"/>
        </row>
        <row r="1447">
          <cell r="A1447">
            <v>1444</v>
          </cell>
          <cell r="E1447">
            <v>11423</v>
          </cell>
          <cell r="M1447"/>
          <cell r="AB1447"/>
        </row>
        <row r="1448">
          <cell r="A1448">
            <v>1445</v>
          </cell>
          <cell r="E1448">
            <v>11424</v>
          </cell>
          <cell r="M1448"/>
          <cell r="AB1448"/>
        </row>
        <row r="1449">
          <cell r="A1449">
            <v>1446</v>
          </cell>
          <cell r="E1449">
            <v>11425</v>
          </cell>
          <cell r="M1449"/>
          <cell r="AB1449"/>
        </row>
        <row r="1450">
          <cell r="A1450">
            <v>1447</v>
          </cell>
          <cell r="E1450">
            <v>11426</v>
          </cell>
          <cell r="M1450"/>
          <cell r="AB1450"/>
        </row>
        <row r="1451">
          <cell r="A1451">
            <v>1448</v>
          </cell>
          <cell r="E1451">
            <v>11427</v>
          </cell>
          <cell r="M1451"/>
          <cell r="AB1451"/>
        </row>
        <row r="1452">
          <cell r="A1452">
            <v>1449</v>
          </cell>
          <cell r="E1452">
            <v>11428</v>
          </cell>
          <cell r="M1452"/>
          <cell r="AB1452"/>
        </row>
        <row r="1453">
          <cell r="A1453">
            <v>1450</v>
          </cell>
          <cell r="E1453">
            <v>11429</v>
          </cell>
          <cell r="M1453"/>
          <cell r="AB1453"/>
        </row>
        <row r="1454">
          <cell r="A1454">
            <v>1451</v>
          </cell>
          <cell r="E1454">
            <v>11430</v>
          </cell>
          <cell r="M1454"/>
          <cell r="AB1454"/>
        </row>
        <row r="1455">
          <cell r="A1455">
            <v>1452</v>
          </cell>
          <cell r="E1455">
            <v>11431</v>
          </cell>
          <cell r="M1455"/>
          <cell r="AB1455"/>
        </row>
        <row r="1456">
          <cell r="A1456">
            <v>1453</v>
          </cell>
          <cell r="E1456">
            <v>11432</v>
          </cell>
          <cell r="M1456"/>
          <cell r="AB1456"/>
        </row>
        <row r="1457">
          <cell r="A1457">
            <v>1454</v>
          </cell>
          <cell r="E1457">
            <v>11433</v>
          </cell>
          <cell r="M1457"/>
          <cell r="AB1457"/>
        </row>
        <row r="1458">
          <cell r="A1458">
            <v>1455</v>
          </cell>
          <cell r="E1458">
            <v>11434</v>
          </cell>
          <cell r="M1458"/>
          <cell r="AB1458"/>
        </row>
        <row r="1459">
          <cell r="A1459">
            <v>1456</v>
          </cell>
          <cell r="E1459">
            <v>11435</v>
          </cell>
          <cell r="M1459"/>
          <cell r="AB1459"/>
        </row>
        <row r="1460">
          <cell r="A1460">
            <v>1457</v>
          </cell>
          <cell r="E1460">
            <v>11436</v>
          </cell>
          <cell r="M1460"/>
          <cell r="AB1460"/>
        </row>
        <row r="1461">
          <cell r="A1461">
            <v>1458</v>
          </cell>
          <cell r="E1461">
            <v>11437</v>
          </cell>
          <cell r="M1461"/>
          <cell r="AB1461"/>
        </row>
        <row r="1462">
          <cell r="A1462">
            <v>1459</v>
          </cell>
          <cell r="E1462">
            <v>11438</v>
          </cell>
          <cell r="M1462"/>
          <cell r="AB1462"/>
        </row>
        <row r="1463">
          <cell r="A1463">
            <v>1460</v>
          </cell>
          <cell r="E1463">
            <v>11439</v>
          </cell>
          <cell r="M1463"/>
          <cell r="AB1463"/>
        </row>
        <row r="1464">
          <cell r="A1464">
            <v>1461</v>
          </cell>
          <cell r="E1464">
            <v>11440</v>
          </cell>
          <cell r="M1464"/>
          <cell r="AB1464"/>
        </row>
        <row r="1465">
          <cell r="A1465">
            <v>1462</v>
          </cell>
          <cell r="E1465">
            <v>11441</v>
          </cell>
          <cell r="M1465"/>
          <cell r="AB1465"/>
        </row>
        <row r="1466">
          <cell r="A1466">
            <v>1463</v>
          </cell>
          <cell r="E1466">
            <v>11442</v>
          </cell>
          <cell r="M1466"/>
          <cell r="AB1466"/>
        </row>
        <row r="1467">
          <cell r="A1467">
            <v>1464</v>
          </cell>
          <cell r="E1467">
            <v>11443</v>
          </cell>
          <cell r="M1467"/>
          <cell r="AB1467"/>
        </row>
        <row r="1468">
          <cell r="A1468">
            <v>1465</v>
          </cell>
          <cell r="E1468">
            <v>11444</v>
          </cell>
          <cell r="M1468"/>
          <cell r="AB1468"/>
        </row>
        <row r="1469">
          <cell r="A1469">
            <v>1466</v>
          </cell>
          <cell r="E1469">
            <v>11445</v>
          </cell>
          <cell r="M1469"/>
          <cell r="AB1469"/>
        </row>
        <row r="1470">
          <cell r="A1470">
            <v>1467</v>
          </cell>
          <cell r="E1470">
            <v>11446</v>
          </cell>
          <cell r="M1470"/>
          <cell r="AB1470"/>
        </row>
        <row r="1471">
          <cell r="A1471">
            <v>1468</v>
          </cell>
          <cell r="E1471">
            <v>11447</v>
          </cell>
          <cell r="M1471"/>
          <cell r="AB1471"/>
        </row>
        <row r="1472">
          <cell r="A1472">
            <v>1469</v>
          </cell>
          <cell r="E1472">
            <v>11448</v>
          </cell>
          <cell r="M1472"/>
          <cell r="AB1472"/>
        </row>
        <row r="1473">
          <cell r="A1473">
            <v>1470</v>
          </cell>
          <cell r="E1473">
            <v>11449</v>
          </cell>
          <cell r="M1473"/>
          <cell r="AB1473"/>
        </row>
        <row r="1474">
          <cell r="A1474">
            <v>1471</v>
          </cell>
          <cell r="E1474">
            <v>11450</v>
          </cell>
          <cell r="M1474"/>
          <cell r="AB1474"/>
        </row>
        <row r="1475">
          <cell r="A1475">
            <v>1472</v>
          </cell>
          <cell r="E1475">
            <v>11451</v>
          </cell>
          <cell r="M1475"/>
          <cell r="AB1475"/>
        </row>
        <row r="1476">
          <cell r="A1476">
            <v>1473</v>
          </cell>
          <cell r="E1476">
            <v>11452</v>
          </cell>
          <cell r="M1476"/>
          <cell r="AB1476"/>
        </row>
        <row r="1477">
          <cell r="A1477">
            <v>1474</v>
          </cell>
          <cell r="E1477">
            <v>11453</v>
          </cell>
          <cell r="M1477"/>
          <cell r="AB1477"/>
        </row>
        <row r="1478">
          <cell r="A1478">
            <v>1475</v>
          </cell>
          <cell r="E1478">
            <v>11454</v>
          </cell>
          <cell r="M1478"/>
          <cell r="AB1478"/>
        </row>
        <row r="1479">
          <cell r="A1479">
            <v>1476</v>
          </cell>
          <cell r="E1479">
            <v>11455</v>
          </cell>
          <cell r="M1479"/>
          <cell r="AB1479"/>
        </row>
        <row r="1480">
          <cell r="A1480">
            <v>1477</v>
          </cell>
          <cell r="E1480">
            <v>11456</v>
          </cell>
          <cell r="M1480"/>
          <cell r="AB1480"/>
        </row>
        <row r="1481">
          <cell r="A1481">
            <v>1478</v>
          </cell>
          <cell r="E1481">
            <v>11457</v>
          </cell>
          <cell r="M1481"/>
          <cell r="AB1481"/>
        </row>
        <row r="1482">
          <cell r="A1482">
            <v>1479</v>
          </cell>
          <cell r="E1482">
            <v>11458</v>
          </cell>
          <cell r="M1482"/>
          <cell r="AB1482"/>
        </row>
        <row r="1483">
          <cell r="A1483">
            <v>1480</v>
          </cell>
          <cell r="E1483">
            <v>11459</v>
          </cell>
          <cell r="M1483"/>
          <cell r="AB1483"/>
        </row>
        <row r="1484">
          <cell r="A1484">
            <v>1481</v>
          </cell>
          <cell r="E1484">
            <v>11460</v>
          </cell>
          <cell r="M1484"/>
          <cell r="AB1484"/>
        </row>
        <row r="1485">
          <cell r="A1485">
            <v>1482</v>
          </cell>
          <cell r="E1485">
            <v>11461</v>
          </cell>
          <cell r="M1485"/>
          <cell r="AB1485"/>
        </row>
        <row r="1486">
          <cell r="A1486">
            <v>1483</v>
          </cell>
          <cell r="E1486">
            <v>11462</v>
          </cell>
          <cell r="M1486"/>
          <cell r="AB1486"/>
        </row>
        <row r="1487">
          <cell r="A1487">
            <v>1484</v>
          </cell>
          <cell r="E1487">
            <v>11463</v>
          </cell>
          <cell r="M1487"/>
          <cell r="AB1487"/>
        </row>
        <row r="1488">
          <cell r="A1488">
            <v>1485</v>
          </cell>
          <cell r="E1488">
            <v>11464</v>
          </cell>
          <cell r="M1488"/>
          <cell r="AB1488"/>
        </row>
        <row r="1489">
          <cell r="A1489">
            <v>1486</v>
          </cell>
          <cell r="E1489">
            <v>11465</v>
          </cell>
          <cell r="M1489"/>
          <cell r="AB1489"/>
        </row>
        <row r="1490">
          <cell r="A1490">
            <v>1487</v>
          </cell>
          <cell r="E1490">
            <v>11466</v>
          </cell>
          <cell r="M1490"/>
          <cell r="AB1490"/>
        </row>
        <row r="1491">
          <cell r="A1491">
            <v>1488</v>
          </cell>
          <cell r="E1491">
            <v>11467</v>
          </cell>
          <cell r="M1491"/>
          <cell r="AB1491"/>
        </row>
        <row r="1492">
          <cell r="A1492">
            <v>1489</v>
          </cell>
          <cell r="E1492">
            <v>11468</v>
          </cell>
          <cell r="M1492"/>
          <cell r="AB1492"/>
        </row>
        <row r="1493">
          <cell r="A1493">
            <v>1490</v>
          </cell>
          <cell r="E1493">
            <v>11469</v>
          </cell>
          <cell r="M1493"/>
          <cell r="AB1493"/>
        </row>
        <row r="1494">
          <cell r="A1494">
            <v>1491</v>
          </cell>
          <cell r="E1494">
            <v>11470</v>
          </cell>
          <cell r="M1494"/>
          <cell r="AB1494"/>
        </row>
        <row r="1495">
          <cell r="A1495">
            <v>1492</v>
          </cell>
          <cell r="E1495">
            <v>11471</v>
          </cell>
          <cell r="M1495"/>
          <cell r="AB1495"/>
        </row>
        <row r="1496">
          <cell r="A1496">
            <v>1493</v>
          </cell>
          <cell r="E1496">
            <v>11472</v>
          </cell>
          <cell r="M1496"/>
          <cell r="AB1496"/>
        </row>
        <row r="1497">
          <cell r="A1497">
            <v>1494</v>
          </cell>
          <cell r="E1497">
            <v>11473</v>
          </cell>
          <cell r="M1497"/>
          <cell r="AB1497"/>
        </row>
        <row r="1498">
          <cell r="A1498">
            <v>1495</v>
          </cell>
          <cell r="E1498">
            <v>11474</v>
          </cell>
          <cell r="M1498"/>
          <cell r="AB1498"/>
        </row>
        <row r="1499">
          <cell r="A1499">
            <v>1496</v>
          </cell>
          <cell r="E1499">
            <v>11475</v>
          </cell>
          <cell r="M1499"/>
          <cell r="AB1499"/>
        </row>
      </sheetData>
      <sheetData sheetId="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r"/>
      <sheetName val="Gastos"/>
      <sheetName val="IndOp"/>
      <sheetName val="IndCor"/>
      <sheetName val="PtoOP"/>
      <sheetName val="Viaje"/>
      <sheetName val="Sesiones"/>
      <sheetName val="Cal"/>
    </sheetNames>
    <sheetDataSet>
      <sheetData sheetId="0" refreshError="1">
        <row r="20">
          <cell r="E20">
            <v>617.54470240384626</v>
          </cell>
        </row>
        <row r="22">
          <cell r="E22">
            <v>256.9719736802885</v>
          </cell>
        </row>
      </sheetData>
      <sheetData sheetId="1" refreshError="1"/>
      <sheetData sheetId="2" refreshError="1"/>
      <sheetData sheetId="3" refreshError="1"/>
      <sheetData sheetId="4" refreshError="1"/>
      <sheetData sheetId="5" refreshError="1"/>
      <sheetData sheetId="6" refreshError="1"/>
      <sheetData sheetId="7" refreshError="1">
        <row r="3">
          <cell r="F3">
            <v>312</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RGETING"/>
      <sheetName val="Tablas (2)"/>
      <sheetName val="Tablas"/>
      <sheetName val="PRoject"/>
      <sheetName val="Hoja3"/>
      <sheetName val="Resumen X Periodo"/>
      <sheetName val="Resumen x Cliente"/>
      <sheetName val="Base"/>
      <sheetName val="Consecutivo"/>
      <sheetName val="Estrategia"/>
      <sheetName val="Hoja1"/>
      <sheetName val="Hoja2"/>
      <sheetName val="CATALOGO CONTABLE"/>
    </sheetNames>
    <sheetDataSet>
      <sheetData sheetId="0" refreshError="1"/>
      <sheetData sheetId="1"/>
      <sheetData sheetId="2" refreshError="1"/>
      <sheetData sheetId="3">
        <row r="112">
          <cell r="C112" t="str">
            <v>EV</v>
          </cell>
        </row>
        <row r="113">
          <cell r="C113" t="str">
            <v>FC</v>
          </cell>
        </row>
        <row r="114">
          <cell r="C114" t="str">
            <v>GDV</v>
          </cell>
        </row>
        <row r="115">
          <cell r="C115" t="str">
            <v>IP</v>
          </cell>
        </row>
        <row r="116">
          <cell r="C116" t="str">
            <v>LB</v>
          </cell>
        </row>
        <row r="117">
          <cell r="C117" t="str">
            <v>LC</v>
          </cell>
        </row>
        <row r="118">
          <cell r="C118" t="str">
            <v>LM</v>
          </cell>
        </row>
        <row r="119">
          <cell r="C119" t="str">
            <v>MEV</v>
          </cell>
        </row>
        <row r="120">
          <cell r="C120" t="str">
            <v>MJO</v>
          </cell>
        </row>
        <row r="121">
          <cell r="C121" t="str">
            <v>PG</v>
          </cell>
        </row>
        <row r="122">
          <cell r="C122" t="str">
            <v>LE</v>
          </cell>
        </row>
        <row r="123">
          <cell r="C123" t="str">
            <v>LP</v>
          </cell>
        </row>
        <row r="124">
          <cell r="C124" t="str">
            <v>AA</v>
          </cell>
        </row>
        <row r="125">
          <cell r="C125" t="str">
            <v>VP</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unicacion Interna"/>
      <sheetName val="RQ"/>
      <sheetName val="TAG1"/>
      <sheetName val="Hoja2"/>
      <sheetName val="Hoja3"/>
      <sheetName val="Hoja5"/>
      <sheetName val="COTIZA"/>
      <sheetName val="Resumen NvaVer"/>
      <sheetName val="ESPECIF. TECNICAS"/>
      <sheetName val="MUESTRA"/>
      <sheetName val="CRONOGRAMA"/>
      <sheetName val="AREAS A INVESTIGAR"/>
      <sheetName val="SPM"/>
      <sheetName val="REQUISICIÓN DE COMPRA"/>
      <sheetName val="OF"/>
      <sheetName val="TARIFAS"/>
      <sheetName val="BD CLIENTES"/>
      <sheetName val="BD GRUPOS"/>
      <sheetName val="BD CONTACTOS"/>
      <sheetName val="Analisis"/>
      <sheetName val="PAGO POR ENTREVISTA"/>
      <sheetName val="INSTRUCCIONES"/>
      <sheetName val="Calculo E-CUOTA"/>
      <sheetName val="Productividad SC"/>
      <sheetName val="TARIFAS PROY INTERNACIONALES"/>
      <sheetName val="PRODUCTIVIDAD2"/>
      <sheetName val="CALCULO PRODUCTIVIDAD CAMPO (I)"/>
      <sheetName val="PRODUCTIVIDAD"/>
      <sheetName val="CALCULO PRODUCTIVIDAD CAMPO"/>
      <sheetName val="CALCULO PRODUCTIVIDAD CAMPO (P)"/>
    </sheetNames>
    <sheetDataSet>
      <sheetData sheetId="0" refreshError="1"/>
      <sheetData sheetId="1">
        <row r="68">
          <cell r="D68">
            <v>100</v>
          </cell>
        </row>
      </sheetData>
      <sheetData sheetId="2" refreshError="1"/>
      <sheetData sheetId="3" refreshError="1"/>
      <sheetData sheetId="4" refreshError="1"/>
      <sheetData sheetId="5" refreshError="1"/>
      <sheetData sheetId="6" refreshError="1"/>
      <sheetData sheetId="7">
        <row r="42">
          <cell r="G42" t="str">
            <v>SUMA DE S.INVEST</v>
          </cell>
        </row>
        <row r="43">
          <cell r="G43" t="str">
            <v>SUMA DE S.SUPERV</v>
          </cell>
        </row>
        <row r="44">
          <cell r="G44" t="str">
            <v>SUMA DE S.COORD.</v>
          </cell>
        </row>
        <row r="45">
          <cell r="G45" t="str">
            <v>SUMA DE C.FIJOS</v>
          </cell>
        </row>
        <row r="46">
          <cell r="G46" t="str">
            <v>TOTAL IMPRESIÓN</v>
          </cell>
        </row>
        <row r="47">
          <cell r="G47" t="str">
            <v>TOTAL VIATICOS</v>
          </cell>
        </row>
        <row r="48">
          <cell r="G48" t="str">
            <v>TOTAL PASAJES</v>
          </cell>
        </row>
        <row r="49">
          <cell r="G49" t="str">
            <v>TOTAL RECLUTAMIENTO</v>
          </cell>
        </row>
        <row r="50">
          <cell r="G50" t="str">
            <v>ASESORIAS PROFESIONALES</v>
          </cell>
        </row>
        <row r="51">
          <cell r="G51" t="str">
            <v>SERVICIO A CLIENTES</v>
          </cell>
        </row>
        <row r="52">
          <cell r="G52" t="str">
            <v>GASTOS DE OFICINA</v>
          </cell>
        </row>
        <row r="53">
          <cell r="G53" t="str">
            <v>PAPELERIA</v>
          </cell>
        </row>
        <row r="54">
          <cell r="G54" t="str">
            <v>COMUNICACIONES</v>
          </cell>
        </row>
        <row r="55">
          <cell r="G55" t="str">
            <v>CODIFICACION Y CAPTURA</v>
          </cell>
        </row>
        <row r="56">
          <cell r="G56" t="str">
            <v>NO DEDUCIBLES</v>
          </cell>
        </row>
        <row r="57">
          <cell r="G57" t="str">
            <v>CALIDAD</v>
          </cell>
        </row>
        <row r="58">
          <cell r="G58" t="str">
            <v>DESARROLLO TECNICO</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secutivo"/>
      <sheetName val="Analisis Prop.Cancel"/>
      <sheetName val="Tablas"/>
      <sheetName val="Clientes"/>
      <sheetName val="Listaproy."/>
      <sheetName val="Carga de Trab"/>
      <sheetName val="ScoredCard"/>
    </sheetNames>
    <sheetDataSet>
      <sheetData sheetId="0">
        <row r="5">
          <cell r="B5" t="str">
            <v>C</v>
          </cell>
        </row>
      </sheetData>
      <sheetData sheetId="1"/>
      <sheetData sheetId="2"/>
      <sheetData sheetId="3">
        <row r="2">
          <cell r="A2" t="str">
            <v>0001</v>
          </cell>
        </row>
      </sheetData>
      <sheetData sheetId="4"/>
      <sheetData sheetId="5"/>
      <sheetData sheetId="6"/>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n"/>
      <sheetName val="DetHeadCount"/>
      <sheetName val="Centros de Costos"/>
      <sheetName val="Directorio Puestos"/>
      <sheetName val="Directorio Personal"/>
      <sheetName val="Tabuladores"/>
      <sheetName val="Puesto por Tabulador"/>
      <sheetName val="Vacaciones"/>
    </sheetNames>
    <sheetDataSet>
      <sheetData sheetId="0"/>
      <sheetData sheetId="1" refreshError="1"/>
      <sheetData sheetId="2" refreshError="1"/>
      <sheetData sheetId="3" refreshError="1"/>
      <sheetData sheetId="4">
        <row r="3">
          <cell r="A3">
            <v>1000</v>
          </cell>
        </row>
        <row r="4">
          <cell r="A4">
            <v>1002</v>
          </cell>
        </row>
        <row r="5">
          <cell r="A5">
            <v>1003</v>
          </cell>
        </row>
        <row r="6">
          <cell r="A6">
            <v>1004</v>
          </cell>
        </row>
        <row r="7">
          <cell r="A7">
            <v>1005</v>
          </cell>
        </row>
        <row r="8">
          <cell r="A8">
            <v>1007</v>
          </cell>
        </row>
        <row r="9">
          <cell r="A9">
            <v>1010</v>
          </cell>
        </row>
        <row r="10">
          <cell r="A10">
            <v>1011</v>
          </cell>
        </row>
        <row r="11">
          <cell r="A11">
            <v>1017</v>
          </cell>
        </row>
        <row r="12">
          <cell r="A12">
            <v>1018</v>
          </cell>
        </row>
        <row r="13">
          <cell r="A13">
            <v>1019</v>
          </cell>
        </row>
        <row r="14">
          <cell r="A14">
            <v>1021</v>
          </cell>
        </row>
        <row r="15">
          <cell r="A15">
            <v>1026</v>
          </cell>
        </row>
        <row r="16">
          <cell r="A16">
            <v>1027</v>
          </cell>
        </row>
        <row r="17">
          <cell r="A17">
            <v>1033</v>
          </cell>
        </row>
        <row r="18">
          <cell r="A18">
            <v>1035</v>
          </cell>
        </row>
        <row r="19">
          <cell r="A19">
            <v>1037</v>
          </cell>
        </row>
        <row r="20">
          <cell r="A20">
            <v>1038</v>
          </cell>
        </row>
        <row r="21">
          <cell r="A21">
            <v>1040</v>
          </cell>
        </row>
        <row r="22">
          <cell r="A22">
            <v>1041</v>
          </cell>
        </row>
        <row r="23">
          <cell r="A23">
            <v>1045</v>
          </cell>
        </row>
        <row r="24">
          <cell r="A24">
            <v>1046</v>
          </cell>
        </row>
        <row r="25">
          <cell r="A25">
            <v>1047</v>
          </cell>
        </row>
        <row r="26">
          <cell r="A26">
            <v>1048</v>
          </cell>
        </row>
        <row r="27">
          <cell r="A27">
            <v>1051</v>
          </cell>
        </row>
        <row r="28">
          <cell r="A28">
            <v>1052</v>
          </cell>
        </row>
        <row r="29">
          <cell r="A29">
            <v>1053</v>
          </cell>
        </row>
        <row r="30">
          <cell r="A30">
            <v>1054</v>
          </cell>
        </row>
        <row r="31">
          <cell r="A31">
            <v>1055</v>
          </cell>
        </row>
        <row r="32">
          <cell r="A32">
            <v>1094</v>
          </cell>
        </row>
        <row r="33">
          <cell r="A33">
            <v>1107</v>
          </cell>
        </row>
        <row r="34">
          <cell r="A34">
            <v>1108</v>
          </cell>
        </row>
        <row r="35">
          <cell r="A35">
            <v>1109</v>
          </cell>
        </row>
        <row r="36">
          <cell r="A36">
            <v>1113</v>
          </cell>
        </row>
        <row r="37">
          <cell r="A37">
            <v>1114</v>
          </cell>
        </row>
        <row r="38">
          <cell r="A38">
            <v>1116</v>
          </cell>
        </row>
        <row r="39">
          <cell r="A39">
            <v>1117</v>
          </cell>
        </row>
        <row r="40">
          <cell r="A40">
            <v>1118</v>
          </cell>
        </row>
        <row r="41">
          <cell r="A41">
            <v>1119</v>
          </cell>
        </row>
        <row r="42">
          <cell r="A42">
            <v>1122</v>
          </cell>
        </row>
        <row r="43">
          <cell r="A43">
            <v>1123</v>
          </cell>
        </row>
        <row r="44">
          <cell r="A44">
            <v>1124</v>
          </cell>
        </row>
        <row r="45">
          <cell r="A45">
            <v>1125</v>
          </cell>
        </row>
        <row r="46">
          <cell r="A46">
            <v>1126</v>
          </cell>
        </row>
        <row r="47">
          <cell r="A47">
            <v>1127</v>
          </cell>
        </row>
        <row r="48">
          <cell r="A48">
            <v>1128</v>
          </cell>
        </row>
        <row r="49">
          <cell r="A49">
            <v>1133</v>
          </cell>
        </row>
        <row r="50">
          <cell r="A50">
            <v>1151</v>
          </cell>
        </row>
        <row r="51">
          <cell r="A51">
            <v>1152</v>
          </cell>
        </row>
        <row r="52">
          <cell r="A52">
            <v>1153</v>
          </cell>
        </row>
        <row r="53">
          <cell r="A53">
            <v>1154</v>
          </cell>
        </row>
        <row r="54">
          <cell r="A54">
            <v>1155</v>
          </cell>
        </row>
        <row r="55">
          <cell r="A55">
            <v>1156</v>
          </cell>
        </row>
        <row r="56">
          <cell r="A56">
            <v>1157</v>
          </cell>
        </row>
        <row r="57">
          <cell r="A57">
            <v>1158</v>
          </cell>
        </row>
        <row r="58">
          <cell r="A58">
            <v>1159</v>
          </cell>
        </row>
        <row r="59">
          <cell r="A59">
            <v>1161</v>
          </cell>
        </row>
        <row r="60">
          <cell r="A60">
            <v>1162</v>
          </cell>
        </row>
        <row r="61">
          <cell r="A61">
            <v>1163</v>
          </cell>
        </row>
        <row r="62">
          <cell r="A62">
            <v>1164</v>
          </cell>
        </row>
        <row r="63">
          <cell r="A63">
            <v>1165</v>
          </cell>
        </row>
        <row r="64">
          <cell r="A64">
            <v>1357</v>
          </cell>
        </row>
        <row r="65">
          <cell r="A65">
            <v>1378</v>
          </cell>
        </row>
        <row r="66">
          <cell r="A66">
            <v>1381</v>
          </cell>
        </row>
        <row r="67">
          <cell r="A67">
            <v>1382</v>
          </cell>
        </row>
        <row r="68">
          <cell r="A68">
            <v>1383</v>
          </cell>
        </row>
        <row r="69">
          <cell r="A69">
            <v>1385</v>
          </cell>
        </row>
        <row r="70">
          <cell r="A70">
            <v>1386</v>
          </cell>
        </row>
        <row r="71">
          <cell r="A71">
            <v>1387</v>
          </cell>
        </row>
        <row r="72">
          <cell r="A72">
            <v>1389</v>
          </cell>
        </row>
        <row r="73">
          <cell r="A73">
            <v>1391</v>
          </cell>
        </row>
        <row r="74">
          <cell r="A74">
            <v>1392</v>
          </cell>
        </row>
        <row r="75">
          <cell r="A75">
            <v>1393</v>
          </cell>
        </row>
        <row r="76">
          <cell r="A76">
            <v>1394</v>
          </cell>
        </row>
        <row r="77">
          <cell r="A77">
            <v>1395</v>
          </cell>
        </row>
        <row r="78">
          <cell r="A78">
            <v>1401</v>
          </cell>
        </row>
        <row r="79">
          <cell r="A79">
            <v>1402</v>
          </cell>
        </row>
        <row r="80">
          <cell r="A80">
            <v>1403</v>
          </cell>
        </row>
        <row r="81">
          <cell r="A81">
            <v>1404</v>
          </cell>
        </row>
        <row r="82">
          <cell r="A82">
            <v>1405</v>
          </cell>
        </row>
        <row r="83">
          <cell r="A83">
            <v>1408</v>
          </cell>
        </row>
        <row r="84">
          <cell r="A84">
            <v>1410</v>
          </cell>
        </row>
        <row r="85">
          <cell r="A85">
            <v>1411</v>
          </cell>
        </row>
        <row r="86">
          <cell r="A86">
            <v>1413</v>
          </cell>
        </row>
        <row r="87">
          <cell r="A87">
            <v>1676</v>
          </cell>
        </row>
        <row r="88">
          <cell r="A88">
            <v>1678</v>
          </cell>
        </row>
        <row r="89">
          <cell r="A89">
            <v>1679</v>
          </cell>
        </row>
        <row r="90">
          <cell r="A90">
            <v>1680</v>
          </cell>
        </row>
        <row r="91">
          <cell r="A91">
            <v>1681</v>
          </cell>
        </row>
        <row r="92">
          <cell r="A92">
            <v>1683</v>
          </cell>
        </row>
        <row r="93">
          <cell r="A93">
            <v>1685</v>
          </cell>
        </row>
        <row r="94">
          <cell r="A94">
            <v>1686</v>
          </cell>
        </row>
        <row r="95">
          <cell r="A95">
            <v>1690</v>
          </cell>
        </row>
        <row r="96">
          <cell r="A96">
            <v>1695</v>
          </cell>
        </row>
        <row r="97">
          <cell r="A97">
            <v>1697</v>
          </cell>
        </row>
        <row r="98">
          <cell r="A98">
            <v>1699</v>
          </cell>
        </row>
        <row r="99">
          <cell r="A99">
            <v>1702</v>
          </cell>
        </row>
        <row r="100">
          <cell r="A100">
            <v>1703</v>
          </cell>
        </row>
        <row r="101">
          <cell r="A101">
            <v>1713</v>
          </cell>
        </row>
        <row r="102">
          <cell r="A102">
            <v>1714</v>
          </cell>
        </row>
        <row r="103">
          <cell r="A103">
            <v>1716</v>
          </cell>
        </row>
        <row r="104">
          <cell r="A104">
            <v>1719</v>
          </cell>
        </row>
        <row r="105">
          <cell r="A105">
            <v>1721</v>
          </cell>
        </row>
        <row r="106">
          <cell r="A106">
            <v>1723</v>
          </cell>
        </row>
        <row r="107">
          <cell r="A107">
            <v>1724</v>
          </cell>
        </row>
        <row r="108">
          <cell r="A108">
            <v>1725</v>
          </cell>
        </row>
        <row r="109">
          <cell r="A109">
            <v>1726</v>
          </cell>
        </row>
        <row r="110">
          <cell r="A110">
            <v>1728</v>
          </cell>
        </row>
        <row r="111">
          <cell r="A111">
            <v>1761</v>
          </cell>
        </row>
        <row r="112">
          <cell r="A112">
            <v>1772</v>
          </cell>
        </row>
        <row r="113">
          <cell r="A113">
            <v>1855</v>
          </cell>
        </row>
        <row r="114">
          <cell r="A114">
            <v>1857</v>
          </cell>
        </row>
        <row r="115">
          <cell r="A115">
            <v>1916</v>
          </cell>
        </row>
        <row r="116">
          <cell r="A116">
            <v>2011</v>
          </cell>
        </row>
        <row r="117">
          <cell r="A117">
            <v>2013</v>
          </cell>
        </row>
        <row r="118">
          <cell r="A118">
            <v>2018</v>
          </cell>
        </row>
        <row r="119">
          <cell r="A119">
            <v>2023</v>
          </cell>
        </row>
        <row r="120">
          <cell r="A120">
            <v>2024</v>
          </cell>
        </row>
        <row r="121">
          <cell r="A121">
            <v>2036</v>
          </cell>
        </row>
        <row r="122">
          <cell r="A122">
            <v>2079</v>
          </cell>
        </row>
        <row r="123">
          <cell r="A123">
            <v>2090</v>
          </cell>
        </row>
        <row r="124">
          <cell r="A124">
            <v>2101</v>
          </cell>
        </row>
        <row r="125">
          <cell r="A125">
            <v>2113</v>
          </cell>
        </row>
        <row r="126">
          <cell r="A126">
            <v>2120</v>
          </cell>
        </row>
        <row r="127">
          <cell r="A127">
            <v>2135</v>
          </cell>
        </row>
        <row r="128">
          <cell r="A128">
            <v>2147</v>
          </cell>
        </row>
        <row r="129">
          <cell r="A129">
            <v>2153</v>
          </cell>
        </row>
        <row r="130">
          <cell r="A130">
            <v>2164</v>
          </cell>
        </row>
        <row r="131">
          <cell r="A131">
            <v>2165</v>
          </cell>
        </row>
        <row r="132">
          <cell r="A132">
            <v>2172</v>
          </cell>
        </row>
        <row r="133">
          <cell r="A133">
            <v>2176</v>
          </cell>
        </row>
        <row r="134">
          <cell r="A134">
            <v>2180</v>
          </cell>
        </row>
        <row r="135">
          <cell r="A135">
            <v>2185</v>
          </cell>
        </row>
        <row r="136">
          <cell r="A136">
            <v>2201</v>
          </cell>
        </row>
        <row r="137">
          <cell r="A137">
            <v>2202</v>
          </cell>
        </row>
        <row r="138">
          <cell r="A138">
            <v>2203</v>
          </cell>
        </row>
        <row r="139">
          <cell r="A139">
            <v>2204</v>
          </cell>
        </row>
        <row r="140">
          <cell r="A140">
            <v>2205</v>
          </cell>
        </row>
        <row r="141">
          <cell r="A141">
            <v>2206</v>
          </cell>
        </row>
        <row r="142">
          <cell r="A142">
            <v>2207</v>
          </cell>
        </row>
        <row r="143">
          <cell r="A143">
            <v>2208</v>
          </cell>
        </row>
        <row r="144">
          <cell r="A144">
            <v>2209</v>
          </cell>
        </row>
        <row r="145">
          <cell r="A145">
            <v>2210</v>
          </cell>
        </row>
        <row r="146">
          <cell r="A146">
            <v>2211</v>
          </cell>
        </row>
        <row r="147">
          <cell r="A147">
            <v>2215</v>
          </cell>
        </row>
        <row r="148">
          <cell r="A148">
            <v>2216</v>
          </cell>
        </row>
        <row r="149">
          <cell r="A149">
            <v>2217</v>
          </cell>
        </row>
        <row r="150">
          <cell r="A150">
            <v>2218</v>
          </cell>
        </row>
        <row r="151">
          <cell r="A151">
            <v>2219</v>
          </cell>
        </row>
        <row r="152">
          <cell r="A152">
            <v>2220</v>
          </cell>
        </row>
        <row r="153">
          <cell r="A153">
            <v>2221</v>
          </cell>
        </row>
        <row r="154">
          <cell r="A154">
            <v>2222</v>
          </cell>
        </row>
        <row r="155">
          <cell r="A155">
            <v>2223</v>
          </cell>
        </row>
        <row r="156">
          <cell r="A156">
            <v>2224</v>
          </cell>
        </row>
        <row r="157">
          <cell r="A157">
            <v>2228</v>
          </cell>
        </row>
        <row r="158">
          <cell r="A158">
            <v>2229</v>
          </cell>
        </row>
        <row r="159">
          <cell r="A159">
            <v>2230</v>
          </cell>
        </row>
        <row r="160">
          <cell r="A160">
            <v>2231</v>
          </cell>
        </row>
        <row r="161">
          <cell r="A161">
            <v>2232</v>
          </cell>
        </row>
        <row r="162">
          <cell r="A162">
            <v>2233</v>
          </cell>
        </row>
        <row r="163">
          <cell r="A163">
            <v>2234</v>
          </cell>
        </row>
        <row r="164">
          <cell r="A164">
            <v>2235</v>
          </cell>
        </row>
        <row r="165">
          <cell r="A165">
            <v>2236</v>
          </cell>
        </row>
        <row r="166">
          <cell r="A166">
            <v>2237</v>
          </cell>
        </row>
        <row r="167">
          <cell r="A167">
            <v>2238</v>
          </cell>
        </row>
        <row r="168">
          <cell r="A168">
            <v>2239</v>
          </cell>
        </row>
        <row r="169">
          <cell r="A169">
            <v>2240</v>
          </cell>
        </row>
        <row r="170">
          <cell r="A170">
            <v>2241</v>
          </cell>
        </row>
        <row r="171">
          <cell r="A171">
            <v>2242</v>
          </cell>
        </row>
        <row r="172">
          <cell r="A172">
            <v>2243</v>
          </cell>
        </row>
        <row r="173">
          <cell r="A173">
            <v>2244</v>
          </cell>
        </row>
        <row r="174">
          <cell r="A174">
            <v>2245</v>
          </cell>
        </row>
        <row r="175">
          <cell r="A175">
            <v>2246</v>
          </cell>
        </row>
        <row r="176">
          <cell r="A176">
            <v>2247</v>
          </cell>
        </row>
        <row r="177">
          <cell r="A177">
            <v>2248</v>
          </cell>
        </row>
        <row r="178">
          <cell r="A178">
            <v>2249</v>
          </cell>
        </row>
        <row r="179">
          <cell r="A179">
            <v>2250</v>
          </cell>
        </row>
        <row r="180">
          <cell r="A180">
            <v>2251</v>
          </cell>
        </row>
        <row r="181">
          <cell r="A181">
            <v>2252</v>
          </cell>
        </row>
        <row r="182">
          <cell r="A182">
            <v>2253</v>
          </cell>
        </row>
        <row r="183">
          <cell r="A183">
            <v>2254</v>
          </cell>
        </row>
        <row r="184">
          <cell r="A184">
            <v>2255</v>
          </cell>
        </row>
        <row r="185">
          <cell r="A185">
            <v>2256</v>
          </cell>
        </row>
        <row r="186">
          <cell r="A186">
            <v>2257</v>
          </cell>
        </row>
        <row r="187">
          <cell r="A187">
            <v>2258</v>
          </cell>
        </row>
        <row r="188">
          <cell r="A188">
            <v>2259</v>
          </cell>
        </row>
        <row r="189">
          <cell r="A189">
            <v>2260</v>
          </cell>
        </row>
        <row r="190">
          <cell r="A190">
            <v>2261</v>
          </cell>
        </row>
        <row r="191">
          <cell r="A191">
            <v>2262</v>
          </cell>
        </row>
        <row r="192">
          <cell r="A192">
            <v>2263</v>
          </cell>
        </row>
        <row r="193">
          <cell r="A193">
            <v>2264</v>
          </cell>
        </row>
        <row r="194">
          <cell r="A194">
            <v>2265</v>
          </cell>
        </row>
        <row r="195">
          <cell r="A195">
            <v>2266</v>
          </cell>
        </row>
        <row r="196">
          <cell r="A196">
            <v>2267</v>
          </cell>
        </row>
        <row r="197">
          <cell r="A197">
            <v>2268</v>
          </cell>
        </row>
        <row r="198">
          <cell r="A198">
            <v>2269</v>
          </cell>
        </row>
        <row r="199">
          <cell r="A199">
            <v>2270</v>
          </cell>
        </row>
        <row r="200">
          <cell r="A200">
            <v>2271</v>
          </cell>
        </row>
        <row r="201">
          <cell r="A201">
            <v>2272</v>
          </cell>
        </row>
        <row r="202">
          <cell r="A202">
            <v>2273</v>
          </cell>
        </row>
        <row r="203">
          <cell r="A203">
            <v>2274</v>
          </cell>
        </row>
        <row r="204">
          <cell r="A204">
            <v>2275</v>
          </cell>
        </row>
        <row r="205">
          <cell r="A205">
            <v>2276</v>
          </cell>
        </row>
        <row r="206">
          <cell r="A206">
            <v>2277</v>
          </cell>
        </row>
        <row r="207">
          <cell r="A207">
            <v>2278</v>
          </cell>
        </row>
        <row r="208">
          <cell r="A208">
            <v>2279</v>
          </cell>
        </row>
        <row r="209">
          <cell r="A209">
            <v>2280</v>
          </cell>
        </row>
        <row r="210">
          <cell r="A210">
            <v>2281</v>
          </cell>
        </row>
        <row r="211">
          <cell r="A211">
            <v>2282</v>
          </cell>
        </row>
        <row r="212">
          <cell r="A212">
            <v>2283</v>
          </cell>
        </row>
        <row r="213">
          <cell r="A213">
            <v>2284</v>
          </cell>
        </row>
        <row r="214">
          <cell r="A214">
            <v>2285</v>
          </cell>
        </row>
        <row r="215">
          <cell r="A215">
            <v>2286</v>
          </cell>
        </row>
        <row r="216">
          <cell r="A216">
            <v>2287</v>
          </cell>
        </row>
        <row r="217">
          <cell r="A217">
            <v>2288</v>
          </cell>
        </row>
        <row r="218">
          <cell r="A218">
            <v>2289</v>
          </cell>
        </row>
        <row r="219">
          <cell r="A219">
            <v>2290</v>
          </cell>
        </row>
        <row r="220">
          <cell r="A220">
            <v>2291</v>
          </cell>
        </row>
        <row r="221">
          <cell r="A221">
            <v>2292</v>
          </cell>
        </row>
        <row r="222">
          <cell r="A222">
            <v>2293</v>
          </cell>
        </row>
        <row r="223">
          <cell r="A223">
            <v>2294</v>
          </cell>
        </row>
        <row r="224">
          <cell r="A224">
            <v>2295</v>
          </cell>
        </row>
        <row r="225">
          <cell r="A225">
            <v>2296</v>
          </cell>
        </row>
        <row r="226">
          <cell r="A226">
            <v>2297</v>
          </cell>
        </row>
        <row r="227">
          <cell r="A227">
            <v>2298</v>
          </cell>
        </row>
        <row r="228">
          <cell r="A228">
            <v>2299</v>
          </cell>
        </row>
        <row r="229">
          <cell r="A229">
            <v>2300</v>
          </cell>
        </row>
        <row r="230">
          <cell r="A230">
            <v>2301</v>
          </cell>
        </row>
        <row r="231">
          <cell r="A231">
            <v>2302</v>
          </cell>
        </row>
        <row r="232">
          <cell r="A232">
            <v>2303</v>
          </cell>
        </row>
        <row r="233">
          <cell r="A233">
            <v>2304</v>
          </cell>
        </row>
        <row r="234">
          <cell r="A234">
            <v>2305</v>
          </cell>
        </row>
        <row r="235">
          <cell r="A235">
            <v>2306</v>
          </cell>
        </row>
        <row r="236">
          <cell r="A236">
            <v>2307</v>
          </cell>
        </row>
        <row r="237">
          <cell r="A237">
            <v>2308</v>
          </cell>
        </row>
        <row r="238">
          <cell r="A238">
            <v>2309</v>
          </cell>
        </row>
        <row r="239">
          <cell r="A239">
            <v>2310</v>
          </cell>
        </row>
        <row r="240">
          <cell r="A240">
            <v>2311</v>
          </cell>
        </row>
        <row r="241">
          <cell r="A241">
            <v>2312</v>
          </cell>
        </row>
        <row r="242">
          <cell r="A242">
            <v>2313</v>
          </cell>
        </row>
        <row r="243">
          <cell r="A243">
            <v>2314</v>
          </cell>
        </row>
        <row r="244">
          <cell r="A244">
            <v>2315</v>
          </cell>
        </row>
        <row r="245">
          <cell r="A245">
            <v>2316</v>
          </cell>
        </row>
        <row r="246">
          <cell r="A246">
            <v>2317</v>
          </cell>
        </row>
        <row r="247">
          <cell r="A247">
            <v>2318</v>
          </cell>
        </row>
        <row r="248">
          <cell r="A248">
            <v>2319</v>
          </cell>
        </row>
        <row r="249">
          <cell r="A249">
            <v>2320</v>
          </cell>
        </row>
        <row r="250">
          <cell r="A250">
            <v>2321</v>
          </cell>
        </row>
        <row r="251">
          <cell r="A251">
            <v>2322</v>
          </cell>
        </row>
        <row r="252">
          <cell r="A252">
            <v>2323</v>
          </cell>
        </row>
        <row r="253">
          <cell r="A253">
            <v>2324</v>
          </cell>
        </row>
        <row r="254">
          <cell r="A254">
            <v>2325</v>
          </cell>
        </row>
        <row r="255">
          <cell r="A255">
            <v>2326</v>
          </cell>
        </row>
        <row r="256">
          <cell r="A256">
            <v>2327</v>
          </cell>
        </row>
        <row r="257">
          <cell r="A257">
            <v>2328</v>
          </cell>
        </row>
        <row r="258">
          <cell r="A258">
            <v>2329</v>
          </cell>
        </row>
        <row r="259">
          <cell r="A259">
            <v>2330</v>
          </cell>
        </row>
        <row r="260">
          <cell r="A260">
            <v>2331</v>
          </cell>
        </row>
        <row r="261">
          <cell r="A261">
            <v>2332</v>
          </cell>
        </row>
        <row r="262">
          <cell r="A262">
            <v>2333</v>
          </cell>
        </row>
        <row r="263">
          <cell r="A263">
            <v>2334</v>
          </cell>
        </row>
        <row r="264">
          <cell r="A264">
            <v>2335</v>
          </cell>
        </row>
        <row r="265">
          <cell r="A265">
            <v>2336</v>
          </cell>
        </row>
        <row r="266">
          <cell r="A266">
            <v>2337</v>
          </cell>
        </row>
        <row r="267">
          <cell r="A267">
            <v>2338</v>
          </cell>
        </row>
        <row r="268">
          <cell r="A268">
            <v>2339</v>
          </cell>
        </row>
        <row r="269">
          <cell r="A269">
            <v>2340</v>
          </cell>
        </row>
        <row r="270">
          <cell r="A270">
            <v>2341</v>
          </cell>
        </row>
        <row r="271">
          <cell r="A271">
            <v>2342</v>
          </cell>
        </row>
        <row r="272">
          <cell r="A272">
            <v>2343</v>
          </cell>
        </row>
        <row r="273">
          <cell r="A273">
            <v>2344</v>
          </cell>
        </row>
        <row r="274">
          <cell r="A274">
            <v>2345</v>
          </cell>
        </row>
        <row r="275">
          <cell r="A275">
            <v>2346</v>
          </cell>
        </row>
        <row r="276">
          <cell r="A276">
            <v>2347</v>
          </cell>
        </row>
        <row r="277">
          <cell r="A277">
            <v>2348</v>
          </cell>
        </row>
        <row r="278">
          <cell r="A278">
            <v>2349</v>
          </cell>
        </row>
        <row r="279">
          <cell r="A279">
            <v>2350</v>
          </cell>
        </row>
        <row r="280">
          <cell r="A280">
            <v>2351</v>
          </cell>
        </row>
        <row r="281">
          <cell r="A281">
            <v>2352</v>
          </cell>
        </row>
        <row r="282">
          <cell r="A282">
            <v>2353</v>
          </cell>
        </row>
        <row r="283">
          <cell r="A283">
            <v>2354</v>
          </cell>
        </row>
        <row r="284">
          <cell r="A284">
            <v>2355</v>
          </cell>
        </row>
        <row r="285">
          <cell r="A285">
            <v>2356</v>
          </cell>
        </row>
        <row r="286">
          <cell r="A286">
            <v>2357</v>
          </cell>
        </row>
        <row r="287">
          <cell r="A287">
            <v>2358</v>
          </cell>
        </row>
        <row r="288">
          <cell r="A288">
            <v>2359</v>
          </cell>
        </row>
        <row r="289">
          <cell r="A289">
            <v>2360</v>
          </cell>
        </row>
        <row r="290">
          <cell r="A290">
            <v>2361</v>
          </cell>
        </row>
        <row r="291">
          <cell r="A291">
            <v>2362</v>
          </cell>
        </row>
        <row r="292">
          <cell r="A292">
            <v>2363</v>
          </cell>
        </row>
        <row r="293">
          <cell r="A293">
            <v>2364</v>
          </cell>
        </row>
        <row r="294">
          <cell r="A294">
            <v>2365</v>
          </cell>
        </row>
        <row r="295">
          <cell r="A295">
            <v>2366</v>
          </cell>
        </row>
        <row r="296">
          <cell r="A296">
            <v>2367</v>
          </cell>
        </row>
        <row r="297">
          <cell r="A297">
            <v>2368</v>
          </cell>
        </row>
        <row r="298">
          <cell r="A298">
            <v>2369</v>
          </cell>
        </row>
        <row r="299">
          <cell r="A299">
            <v>2370</v>
          </cell>
        </row>
        <row r="300">
          <cell r="A300">
            <v>2371</v>
          </cell>
        </row>
        <row r="301">
          <cell r="A301">
            <v>2372</v>
          </cell>
        </row>
        <row r="302">
          <cell r="A302">
            <v>2373</v>
          </cell>
        </row>
        <row r="303">
          <cell r="A303">
            <v>2374</v>
          </cell>
        </row>
        <row r="304">
          <cell r="A304">
            <v>2375</v>
          </cell>
        </row>
        <row r="305">
          <cell r="A305">
            <v>2376</v>
          </cell>
        </row>
        <row r="306">
          <cell r="A306">
            <v>2377</v>
          </cell>
        </row>
        <row r="307">
          <cell r="A307">
            <v>2378</v>
          </cell>
        </row>
        <row r="308">
          <cell r="A308">
            <v>2379</v>
          </cell>
        </row>
        <row r="309">
          <cell r="A309">
            <v>2380</v>
          </cell>
        </row>
        <row r="310">
          <cell r="A310">
            <v>2381</v>
          </cell>
        </row>
        <row r="311">
          <cell r="A311">
            <v>2382</v>
          </cell>
        </row>
        <row r="312">
          <cell r="A312">
            <v>2383</v>
          </cell>
        </row>
        <row r="313">
          <cell r="A313">
            <v>2384</v>
          </cell>
        </row>
        <row r="314">
          <cell r="A314">
            <v>2385</v>
          </cell>
        </row>
        <row r="315">
          <cell r="A315">
            <v>2386</v>
          </cell>
        </row>
        <row r="316">
          <cell r="A316">
            <v>2387</v>
          </cell>
        </row>
        <row r="317">
          <cell r="A317">
            <v>2388</v>
          </cell>
        </row>
        <row r="318">
          <cell r="A318">
            <v>2389</v>
          </cell>
        </row>
        <row r="319">
          <cell r="A319">
            <v>2390</v>
          </cell>
        </row>
        <row r="320">
          <cell r="A320">
            <v>2391</v>
          </cell>
        </row>
        <row r="321">
          <cell r="A321">
            <v>2392</v>
          </cell>
        </row>
        <row r="322">
          <cell r="A322">
            <v>2393</v>
          </cell>
        </row>
        <row r="323">
          <cell r="A323">
            <v>2394</v>
          </cell>
        </row>
        <row r="324">
          <cell r="A324">
            <v>2395</v>
          </cell>
        </row>
        <row r="325">
          <cell r="A325">
            <v>2396</v>
          </cell>
        </row>
        <row r="326">
          <cell r="A326">
            <v>2397</v>
          </cell>
        </row>
        <row r="327">
          <cell r="A327">
            <v>2398</v>
          </cell>
        </row>
        <row r="328">
          <cell r="A328">
            <v>2399</v>
          </cell>
        </row>
        <row r="329">
          <cell r="A329">
            <v>2400</v>
          </cell>
        </row>
        <row r="330">
          <cell r="A330">
            <v>2401</v>
          </cell>
        </row>
        <row r="331">
          <cell r="A331">
            <v>2402</v>
          </cell>
        </row>
        <row r="332">
          <cell r="A332">
            <v>2403</v>
          </cell>
        </row>
        <row r="333">
          <cell r="A333">
            <v>2404</v>
          </cell>
        </row>
        <row r="334">
          <cell r="A334">
            <v>2405</v>
          </cell>
        </row>
        <row r="335">
          <cell r="A335">
            <v>2406</v>
          </cell>
        </row>
        <row r="336">
          <cell r="A336">
            <v>2407</v>
          </cell>
        </row>
        <row r="337">
          <cell r="A337">
            <v>2408</v>
          </cell>
        </row>
        <row r="338">
          <cell r="A338">
            <v>2409</v>
          </cell>
        </row>
        <row r="339">
          <cell r="A339">
            <v>2410</v>
          </cell>
        </row>
        <row r="340">
          <cell r="A340">
            <v>2411</v>
          </cell>
        </row>
        <row r="341">
          <cell r="A341">
            <v>2412</v>
          </cell>
        </row>
        <row r="342">
          <cell r="A342">
            <v>2413</v>
          </cell>
        </row>
        <row r="343">
          <cell r="A343">
            <v>2414</v>
          </cell>
        </row>
        <row r="344">
          <cell r="A344">
            <v>2415</v>
          </cell>
        </row>
        <row r="345">
          <cell r="A345">
            <v>2416</v>
          </cell>
        </row>
        <row r="346">
          <cell r="A346">
            <v>2417</v>
          </cell>
        </row>
        <row r="347">
          <cell r="A347">
            <v>2418</v>
          </cell>
        </row>
        <row r="348">
          <cell r="A348">
            <v>2419</v>
          </cell>
        </row>
        <row r="349">
          <cell r="A349">
            <v>2420</v>
          </cell>
        </row>
        <row r="350">
          <cell r="A350">
            <v>2421</v>
          </cell>
        </row>
        <row r="351">
          <cell r="A351">
            <v>2422</v>
          </cell>
        </row>
        <row r="352">
          <cell r="A352">
            <v>2423</v>
          </cell>
        </row>
        <row r="353">
          <cell r="A353">
            <v>2424</v>
          </cell>
        </row>
        <row r="354">
          <cell r="A354">
            <v>2425</v>
          </cell>
        </row>
        <row r="355">
          <cell r="A355">
            <v>2426</v>
          </cell>
        </row>
        <row r="356">
          <cell r="A356">
            <v>2427</v>
          </cell>
        </row>
        <row r="357">
          <cell r="A357">
            <v>2428</v>
          </cell>
        </row>
        <row r="358">
          <cell r="A358">
            <v>2429</v>
          </cell>
        </row>
        <row r="359">
          <cell r="A359">
            <v>2430</v>
          </cell>
        </row>
        <row r="360">
          <cell r="A360">
            <v>2431</v>
          </cell>
        </row>
        <row r="361">
          <cell r="A361">
            <v>2432</v>
          </cell>
        </row>
        <row r="362">
          <cell r="A362">
            <v>2433</v>
          </cell>
        </row>
        <row r="363">
          <cell r="A363">
            <v>2434</v>
          </cell>
        </row>
        <row r="364">
          <cell r="A364">
            <v>2435</v>
          </cell>
        </row>
        <row r="365">
          <cell r="A365">
            <v>2436</v>
          </cell>
        </row>
        <row r="366">
          <cell r="A366">
            <v>2437</v>
          </cell>
        </row>
        <row r="367">
          <cell r="A367">
            <v>2438</v>
          </cell>
        </row>
        <row r="368">
          <cell r="A368">
            <v>2439</v>
          </cell>
        </row>
        <row r="369">
          <cell r="A369">
            <v>2440</v>
          </cell>
        </row>
        <row r="370">
          <cell r="A370">
            <v>2441</v>
          </cell>
        </row>
        <row r="371">
          <cell r="A371">
            <v>2442</v>
          </cell>
        </row>
        <row r="372">
          <cell r="A372">
            <v>2443</v>
          </cell>
        </row>
        <row r="373">
          <cell r="A373">
            <v>2444</v>
          </cell>
        </row>
        <row r="374">
          <cell r="A374">
            <v>2445</v>
          </cell>
        </row>
        <row r="375">
          <cell r="A375">
            <v>2446</v>
          </cell>
        </row>
        <row r="376">
          <cell r="A376">
            <v>2447</v>
          </cell>
        </row>
        <row r="377">
          <cell r="A377">
            <v>2448</v>
          </cell>
        </row>
        <row r="378">
          <cell r="A378">
            <v>2449</v>
          </cell>
        </row>
        <row r="379">
          <cell r="A379">
            <v>2450</v>
          </cell>
        </row>
        <row r="380">
          <cell r="A380">
            <v>2451</v>
          </cell>
        </row>
        <row r="381">
          <cell r="A381">
            <v>2452</v>
          </cell>
        </row>
        <row r="382">
          <cell r="A382">
            <v>2453</v>
          </cell>
        </row>
        <row r="383">
          <cell r="A383">
            <v>2454</v>
          </cell>
        </row>
        <row r="384">
          <cell r="A384">
            <v>2455</v>
          </cell>
        </row>
        <row r="385">
          <cell r="A385">
            <v>2456</v>
          </cell>
        </row>
        <row r="386">
          <cell r="A386">
            <v>2457</v>
          </cell>
        </row>
        <row r="387">
          <cell r="A387">
            <v>2458</v>
          </cell>
        </row>
        <row r="388">
          <cell r="A388">
            <v>2459</v>
          </cell>
        </row>
        <row r="389">
          <cell r="A389">
            <v>2460</v>
          </cell>
        </row>
        <row r="390">
          <cell r="A390">
            <v>2461</v>
          </cell>
        </row>
        <row r="391">
          <cell r="A391">
            <v>2462</v>
          </cell>
        </row>
        <row r="392">
          <cell r="A392">
            <v>2463</v>
          </cell>
        </row>
        <row r="393">
          <cell r="A393">
            <v>2464</v>
          </cell>
        </row>
        <row r="394">
          <cell r="A394">
            <v>2465</v>
          </cell>
        </row>
        <row r="395">
          <cell r="A395">
            <v>2466</v>
          </cell>
        </row>
        <row r="396">
          <cell r="A396">
            <v>2467</v>
          </cell>
        </row>
        <row r="397">
          <cell r="A397">
            <v>2468</v>
          </cell>
        </row>
        <row r="398">
          <cell r="A398">
            <v>2469</v>
          </cell>
        </row>
        <row r="399">
          <cell r="A399">
            <v>2470</v>
          </cell>
        </row>
        <row r="400">
          <cell r="A400">
            <v>2471</v>
          </cell>
        </row>
        <row r="401">
          <cell r="A401">
            <v>2472</v>
          </cell>
        </row>
        <row r="402">
          <cell r="A402">
            <v>2473</v>
          </cell>
        </row>
        <row r="403">
          <cell r="A403">
            <v>2474</v>
          </cell>
        </row>
        <row r="404">
          <cell r="A404">
            <v>2475</v>
          </cell>
        </row>
        <row r="405">
          <cell r="A405">
            <v>2476</v>
          </cell>
        </row>
        <row r="406">
          <cell r="A406">
            <v>2477</v>
          </cell>
        </row>
        <row r="407">
          <cell r="A407">
            <v>2478</v>
          </cell>
        </row>
        <row r="408">
          <cell r="A408">
            <v>2479</v>
          </cell>
        </row>
        <row r="409">
          <cell r="A409">
            <v>2480</v>
          </cell>
        </row>
        <row r="410">
          <cell r="A410">
            <v>2481</v>
          </cell>
        </row>
        <row r="411">
          <cell r="A411">
            <v>2482</v>
          </cell>
        </row>
        <row r="412">
          <cell r="A412">
            <v>2483</v>
          </cell>
        </row>
        <row r="413">
          <cell r="A413">
            <v>2484</v>
          </cell>
        </row>
        <row r="414">
          <cell r="A414">
            <v>2485</v>
          </cell>
        </row>
        <row r="415">
          <cell r="A415">
            <v>2486</v>
          </cell>
        </row>
        <row r="416">
          <cell r="A416">
            <v>2487</v>
          </cell>
        </row>
        <row r="417">
          <cell r="A417">
            <v>2488</v>
          </cell>
        </row>
        <row r="418">
          <cell r="A418">
            <v>2489</v>
          </cell>
        </row>
        <row r="419">
          <cell r="A419">
            <v>2490</v>
          </cell>
        </row>
        <row r="420">
          <cell r="A420">
            <v>2491</v>
          </cell>
        </row>
        <row r="421">
          <cell r="A421">
            <v>2492</v>
          </cell>
        </row>
        <row r="422">
          <cell r="A422">
            <v>2493</v>
          </cell>
        </row>
        <row r="423">
          <cell r="A423">
            <v>2494</v>
          </cell>
        </row>
        <row r="424">
          <cell r="A424">
            <v>2495</v>
          </cell>
        </row>
        <row r="425">
          <cell r="A425">
            <v>2496</v>
          </cell>
        </row>
        <row r="426">
          <cell r="A426">
            <v>2497</v>
          </cell>
        </row>
        <row r="427">
          <cell r="A427">
            <v>2498</v>
          </cell>
        </row>
        <row r="428">
          <cell r="A428">
            <v>2499</v>
          </cell>
        </row>
        <row r="429">
          <cell r="A429">
            <v>2500</v>
          </cell>
        </row>
        <row r="430">
          <cell r="A430">
            <v>2501</v>
          </cell>
        </row>
        <row r="431">
          <cell r="A431">
            <v>2502</v>
          </cell>
        </row>
        <row r="432">
          <cell r="A432">
            <v>2503</v>
          </cell>
        </row>
        <row r="433">
          <cell r="A433">
            <v>2504</v>
          </cell>
        </row>
        <row r="434">
          <cell r="A434">
            <v>2505</v>
          </cell>
        </row>
        <row r="435">
          <cell r="A435">
            <v>2506</v>
          </cell>
        </row>
        <row r="436">
          <cell r="A436">
            <v>2507</v>
          </cell>
        </row>
        <row r="437">
          <cell r="A437">
            <v>2508</v>
          </cell>
        </row>
        <row r="438">
          <cell r="A438">
            <v>2509</v>
          </cell>
        </row>
        <row r="439">
          <cell r="A439">
            <v>2510</v>
          </cell>
        </row>
        <row r="440">
          <cell r="A440">
            <v>2511</v>
          </cell>
        </row>
        <row r="441">
          <cell r="A441">
            <v>2512</v>
          </cell>
        </row>
        <row r="442">
          <cell r="A442">
            <v>2513</v>
          </cell>
        </row>
        <row r="443">
          <cell r="A443">
            <v>2514</v>
          </cell>
        </row>
        <row r="444">
          <cell r="A444">
            <v>2515</v>
          </cell>
        </row>
        <row r="445">
          <cell r="A445">
            <v>2516</v>
          </cell>
        </row>
        <row r="446">
          <cell r="A446">
            <v>2517</v>
          </cell>
        </row>
        <row r="447">
          <cell r="A447">
            <v>2518</v>
          </cell>
        </row>
        <row r="448">
          <cell r="A448">
            <v>2519</v>
          </cell>
        </row>
        <row r="449">
          <cell r="A449">
            <v>2520</v>
          </cell>
        </row>
        <row r="450">
          <cell r="A450">
            <v>2521</v>
          </cell>
        </row>
        <row r="451">
          <cell r="A451">
            <v>2522</v>
          </cell>
        </row>
        <row r="452">
          <cell r="A452">
            <v>2523</v>
          </cell>
        </row>
        <row r="453">
          <cell r="A453">
            <v>2524</v>
          </cell>
        </row>
        <row r="454">
          <cell r="A454">
            <v>2525</v>
          </cell>
        </row>
        <row r="455">
          <cell r="A455">
            <v>2526</v>
          </cell>
        </row>
        <row r="456">
          <cell r="A456">
            <v>2527</v>
          </cell>
        </row>
        <row r="457">
          <cell r="A457">
            <v>2528</v>
          </cell>
        </row>
        <row r="458">
          <cell r="A458">
            <v>2529</v>
          </cell>
        </row>
        <row r="459">
          <cell r="A459">
            <v>2530</v>
          </cell>
        </row>
        <row r="460">
          <cell r="A460">
            <v>2531</v>
          </cell>
        </row>
        <row r="461">
          <cell r="A461">
            <v>2532</v>
          </cell>
        </row>
        <row r="462">
          <cell r="A462">
            <v>2533</v>
          </cell>
        </row>
        <row r="463">
          <cell r="A463">
            <v>2534</v>
          </cell>
        </row>
        <row r="464">
          <cell r="A464">
            <v>2535</v>
          </cell>
        </row>
        <row r="465">
          <cell r="A465">
            <v>2536</v>
          </cell>
        </row>
        <row r="466">
          <cell r="A466">
            <v>2537</v>
          </cell>
        </row>
        <row r="467">
          <cell r="A467">
            <v>2538</v>
          </cell>
        </row>
        <row r="468">
          <cell r="A468">
            <v>2539</v>
          </cell>
        </row>
        <row r="469">
          <cell r="A469">
            <v>2540</v>
          </cell>
        </row>
        <row r="470">
          <cell r="A470">
            <v>2541</v>
          </cell>
        </row>
        <row r="471">
          <cell r="A471">
            <v>2542</v>
          </cell>
        </row>
        <row r="472">
          <cell r="A472">
            <v>2543</v>
          </cell>
        </row>
        <row r="473">
          <cell r="A473">
            <v>2544</v>
          </cell>
        </row>
        <row r="474">
          <cell r="A474">
            <v>2545</v>
          </cell>
        </row>
        <row r="475">
          <cell r="A475">
            <v>2546</v>
          </cell>
        </row>
        <row r="476">
          <cell r="A476">
            <v>2547</v>
          </cell>
        </row>
        <row r="477">
          <cell r="A477">
            <v>2548</v>
          </cell>
        </row>
        <row r="478">
          <cell r="A478">
            <v>2549</v>
          </cell>
        </row>
        <row r="479">
          <cell r="A479">
            <v>2550</v>
          </cell>
        </row>
        <row r="480">
          <cell r="A480">
            <v>2551</v>
          </cell>
        </row>
        <row r="481">
          <cell r="A481">
            <v>2552</v>
          </cell>
        </row>
        <row r="482">
          <cell r="A482">
            <v>2553</v>
          </cell>
        </row>
        <row r="483">
          <cell r="A483">
            <v>2554</v>
          </cell>
        </row>
        <row r="484">
          <cell r="A484">
            <v>2555</v>
          </cell>
        </row>
        <row r="485">
          <cell r="A485">
            <v>2556</v>
          </cell>
        </row>
        <row r="486">
          <cell r="A486">
            <v>2557</v>
          </cell>
        </row>
        <row r="487">
          <cell r="A487">
            <v>2558</v>
          </cell>
        </row>
        <row r="488">
          <cell r="A488">
            <v>2559</v>
          </cell>
        </row>
        <row r="489">
          <cell r="A489">
            <v>2560</v>
          </cell>
        </row>
        <row r="490">
          <cell r="A490">
            <v>2561</v>
          </cell>
        </row>
        <row r="491">
          <cell r="A491">
            <v>2562</v>
          </cell>
        </row>
        <row r="492">
          <cell r="A492">
            <v>2563</v>
          </cell>
        </row>
        <row r="493">
          <cell r="A493">
            <v>2564</v>
          </cell>
        </row>
        <row r="494">
          <cell r="A494">
            <v>2565</v>
          </cell>
        </row>
        <row r="495">
          <cell r="A495">
            <v>2566</v>
          </cell>
        </row>
        <row r="496">
          <cell r="A496">
            <v>2567</v>
          </cell>
        </row>
        <row r="497">
          <cell r="A497">
            <v>2568</v>
          </cell>
        </row>
        <row r="498">
          <cell r="A498">
            <v>2569</v>
          </cell>
        </row>
        <row r="499">
          <cell r="A499">
            <v>2570</v>
          </cell>
        </row>
        <row r="500">
          <cell r="A500">
            <v>2571</v>
          </cell>
        </row>
        <row r="501">
          <cell r="A501">
            <v>2572</v>
          </cell>
        </row>
        <row r="502">
          <cell r="A502">
            <v>2573</v>
          </cell>
        </row>
        <row r="503">
          <cell r="A503">
            <v>2574</v>
          </cell>
        </row>
        <row r="504">
          <cell r="A504">
            <v>2575</v>
          </cell>
        </row>
        <row r="505">
          <cell r="A505">
            <v>2576</v>
          </cell>
        </row>
        <row r="506">
          <cell r="A506">
            <v>2577</v>
          </cell>
        </row>
        <row r="507">
          <cell r="A507">
            <v>2578</v>
          </cell>
        </row>
        <row r="508">
          <cell r="A508">
            <v>2579</v>
          </cell>
        </row>
        <row r="509">
          <cell r="A509">
            <v>2580</v>
          </cell>
        </row>
        <row r="510">
          <cell r="A510">
            <v>2581</v>
          </cell>
        </row>
      </sheetData>
      <sheetData sheetId="5">
        <row r="2">
          <cell r="A2" t="str">
            <v>I - A</v>
          </cell>
        </row>
        <row r="3">
          <cell r="A3" t="str">
            <v>I - B</v>
          </cell>
        </row>
        <row r="4">
          <cell r="A4" t="str">
            <v>I - C</v>
          </cell>
        </row>
        <row r="5">
          <cell r="A5" t="str">
            <v>I - D</v>
          </cell>
        </row>
        <row r="6">
          <cell r="A6" t="str">
            <v>II - A</v>
          </cell>
        </row>
        <row r="7">
          <cell r="A7" t="str">
            <v>II - B</v>
          </cell>
        </row>
        <row r="8">
          <cell r="A8" t="str">
            <v>II - C</v>
          </cell>
        </row>
        <row r="9">
          <cell r="A9" t="str">
            <v>II - D</v>
          </cell>
        </row>
        <row r="10">
          <cell r="A10" t="str">
            <v>III - A</v>
          </cell>
        </row>
        <row r="11">
          <cell r="A11" t="str">
            <v>III - B</v>
          </cell>
        </row>
        <row r="12">
          <cell r="A12" t="str">
            <v>III - C</v>
          </cell>
        </row>
        <row r="13">
          <cell r="A13" t="str">
            <v>III - D</v>
          </cell>
        </row>
        <row r="14">
          <cell r="A14" t="str">
            <v>IV - A</v>
          </cell>
        </row>
        <row r="15">
          <cell r="A15" t="str">
            <v>IV - B</v>
          </cell>
        </row>
        <row r="16">
          <cell r="A16" t="str">
            <v>IV - C</v>
          </cell>
        </row>
        <row r="17">
          <cell r="A17" t="str">
            <v>IV - D</v>
          </cell>
        </row>
        <row r="18">
          <cell r="A18" t="str">
            <v>V - A</v>
          </cell>
        </row>
        <row r="19">
          <cell r="A19" t="str">
            <v>V - B</v>
          </cell>
        </row>
        <row r="20">
          <cell r="A20" t="str">
            <v>V - C</v>
          </cell>
        </row>
        <row r="21">
          <cell r="A21" t="str">
            <v>V - D</v>
          </cell>
        </row>
        <row r="22">
          <cell r="A22" t="str">
            <v>VI - A</v>
          </cell>
        </row>
        <row r="23">
          <cell r="A23" t="str">
            <v>VI - B</v>
          </cell>
        </row>
        <row r="24">
          <cell r="A24" t="str">
            <v>VI - C</v>
          </cell>
        </row>
        <row r="25">
          <cell r="A25" t="str">
            <v>VI - D</v>
          </cell>
        </row>
        <row r="26">
          <cell r="A26" t="str">
            <v>VII - A</v>
          </cell>
        </row>
        <row r="27">
          <cell r="A27" t="str">
            <v>VII - B</v>
          </cell>
        </row>
        <row r="28">
          <cell r="A28" t="str">
            <v>VII - C</v>
          </cell>
        </row>
        <row r="29">
          <cell r="A29" t="str">
            <v>VII - D</v>
          </cell>
        </row>
        <row r="30">
          <cell r="A30" t="str">
            <v>VIII - A</v>
          </cell>
        </row>
        <row r="31">
          <cell r="A31" t="str">
            <v>VIII - B</v>
          </cell>
        </row>
        <row r="32">
          <cell r="A32" t="str">
            <v>VIII - C</v>
          </cell>
        </row>
        <row r="33">
          <cell r="A33" t="str">
            <v>VIII - D</v>
          </cell>
        </row>
        <row r="34">
          <cell r="A34" t="str">
            <v>IX - A</v>
          </cell>
        </row>
        <row r="35">
          <cell r="A35" t="str">
            <v>IX - B</v>
          </cell>
        </row>
        <row r="36">
          <cell r="A36" t="str">
            <v>IX - C</v>
          </cell>
        </row>
        <row r="37">
          <cell r="A37" t="str">
            <v>IX - D</v>
          </cell>
        </row>
        <row r="38">
          <cell r="A38" t="str">
            <v>X - A</v>
          </cell>
        </row>
        <row r="39">
          <cell r="A39" t="str">
            <v>X - B</v>
          </cell>
        </row>
        <row r="40">
          <cell r="A40" t="str">
            <v>X - C</v>
          </cell>
        </row>
        <row r="41">
          <cell r="A41" t="str">
            <v>X - D</v>
          </cell>
        </row>
        <row r="42">
          <cell r="A42" t="str">
            <v>XI - A</v>
          </cell>
        </row>
        <row r="43">
          <cell r="A43" t="str">
            <v>XI - B</v>
          </cell>
        </row>
        <row r="44">
          <cell r="A44" t="str">
            <v>XI - C</v>
          </cell>
        </row>
        <row r="45">
          <cell r="A45" t="str">
            <v>XI - D</v>
          </cell>
        </row>
      </sheetData>
      <sheetData sheetId="6" refreshError="1"/>
      <sheetData sheetId="7">
        <row r="2">
          <cell r="E2" t="str">
            <v>QUE</v>
          </cell>
        </row>
        <row r="3">
          <cell r="E3" t="str">
            <v>GDV</v>
          </cell>
        </row>
        <row r="4">
          <cell r="E4" t="str">
            <v>SC</v>
          </cell>
        </row>
        <row r="5">
          <cell r="E5" t="str">
            <v>HON</v>
          </cell>
        </row>
        <row r="11">
          <cell r="E11" t="str">
            <v>Tabulador</v>
          </cell>
        </row>
        <row r="12">
          <cell r="E12" t="str">
            <v>Real</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TÁLOGO"/>
      <sheetName val="NUEVO CATÁLOGO RESULTADOS (FIN)"/>
      <sheetName val="Balanza"/>
      <sheetName val="Gastos GdeVilla"/>
      <sheetName val="P&amp;L 2016 QNA"/>
      <sheetName val="P&amp;L 2016 GDEVILLA"/>
      <sheetName val="Personal GdeVilla"/>
      <sheetName val="Personal Questiona"/>
      <sheetName val="Gastos Questiona"/>
      <sheetName val="Costo Variable"/>
      <sheetName val="Software"/>
      <sheetName val="Cuotas"/>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456">
          <cell r="AB456">
            <v>0</v>
          </cell>
          <cell r="AC456">
            <v>0</v>
          </cell>
        </row>
        <row r="457">
          <cell r="AB457">
            <v>1</v>
          </cell>
          <cell r="AC457">
            <v>6</v>
          </cell>
        </row>
        <row r="458">
          <cell r="AB458">
            <v>2</v>
          </cell>
          <cell r="AC458">
            <v>8</v>
          </cell>
        </row>
        <row r="459">
          <cell r="AB459">
            <v>3</v>
          </cell>
          <cell r="AC459">
            <v>10</v>
          </cell>
        </row>
        <row r="460">
          <cell r="AB460">
            <v>4</v>
          </cell>
          <cell r="AC460">
            <v>12</v>
          </cell>
        </row>
        <row r="461">
          <cell r="AB461">
            <v>5</v>
          </cell>
          <cell r="AC461">
            <v>14</v>
          </cell>
        </row>
        <row r="462">
          <cell r="AB462">
            <v>6</v>
          </cell>
          <cell r="AC462">
            <v>14</v>
          </cell>
        </row>
        <row r="463">
          <cell r="AB463">
            <v>7</v>
          </cell>
          <cell r="AC463">
            <v>14</v>
          </cell>
        </row>
        <row r="464">
          <cell r="AB464">
            <v>8</v>
          </cell>
          <cell r="AC464">
            <v>14</v>
          </cell>
        </row>
        <row r="465">
          <cell r="AB465">
            <v>9</v>
          </cell>
          <cell r="AC465">
            <v>14</v>
          </cell>
        </row>
        <row r="466">
          <cell r="AB466">
            <v>10</v>
          </cell>
          <cell r="AC466">
            <v>16</v>
          </cell>
        </row>
        <row r="467">
          <cell r="AB467">
            <v>11</v>
          </cell>
          <cell r="AC467">
            <v>16</v>
          </cell>
        </row>
        <row r="468">
          <cell r="AB468">
            <v>12</v>
          </cell>
          <cell r="AC468">
            <v>16</v>
          </cell>
        </row>
        <row r="469">
          <cell r="AB469">
            <v>13</v>
          </cell>
          <cell r="AC469">
            <v>16</v>
          </cell>
        </row>
        <row r="470">
          <cell r="AB470">
            <v>14</v>
          </cell>
          <cell r="AC470">
            <v>16</v>
          </cell>
        </row>
        <row r="471">
          <cell r="AB471">
            <v>15</v>
          </cell>
          <cell r="AC471">
            <v>18</v>
          </cell>
        </row>
        <row r="472">
          <cell r="AB472">
            <v>16</v>
          </cell>
          <cell r="AC472">
            <v>18</v>
          </cell>
        </row>
        <row r="473">
          <cell r="AB473">
            <v>17</v>
          </cell>
          <cell r="AC473">
            <v>18</v>
          </cell>
        </row>
        <row r="474">
          <cell r="AB474">
            <v>18</v>
          </cell>
          <cell r="AC474">
            <v>18</v>
          </cell>
        </row>
        <row r="475">
          <cell r="AB475">
            <v>19</v>
          </cell>
          <cell r="AC475">
            <v>18</v>
          </cell>
        </row>
        <row r="476">
          <cell r="AB476">
            <v>20</v>
          </cell>
          <cell r="AC476">
            <v>20</v>
          </cell>
        </row>
        <row r="477">
          <cell r="AB477">
            <v>21</v>
          </cell>
          <cell r="AC477">
            <v>20</v>
          </cell>
        </row>
        <row r="478">
          <cell r="AB478">
            <v>22</v>
          </cell>
          <cell r="AC478">
            <v>20</v>
          </cell>
        </row>
        <row r="479">
          <cell r="AB479">
            <v>23</v>
          </cell>
          <cell r="AC479">
            <v>20</v>
          </cell>
        </row>
        <row r="480">
          <cell r="AB480">
            <v>24</v>
          </cell>
          <cell r="AC480">
            <v>20</v>
          </cell>
        </row>
        <row r="481">
          <cell r="AB481">
            <v>25</v>
          </cell>
          <cell r="AC481">
            <v>22</v>
          </cell>
        </row>
        <row r="482">
          <cell r="AB482">
            <v>26</v>
          </cell>
          <cell r="AC482">
            <v>22</v>
          </cell>
        </row>
        <row r="483">
          <cell r="AB483">
            <v>27</v>
          </cell>
          <cell r="AC483">
            <v>22</v>
          </cell>
        </row>
        <row r="484">
          <cell r="AB484">
            <v>28</v>
          </cell>
          <cell r="AC484">
            <v>22</v>
          </cell>
        </row>
        <row r="485">
          <cell r="AB485">
            <v>29</v>
          </cell>
          <cell r="AC485">
            <v>22</v>
          </cell>
        </row>
        <row r="486">
          <cell r="AB486">
            <v>99</v>
          </cell>
          <cell r="AC486">
            <v>22</v>
          </cell>
        </row>
      </sheetData>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Q339"/>
  <sheetViews>
    <sheetView tabSelected="1" topLeftCell="A10" zoomScale="90" zoomScaleNormal="90" workbookViewId="0">
      <selection activeCell="I6" sqref="I6"/>
    </sheetView>
  </sheetViews>
  <sheetFormatPr defaultColWidth="11.42578125" defaultRowHeight="15" x14ac:dyDescent="0.25"/>
  <cols>
    <col min="1" max="1" width="3.7109375" style="84" customWidth="1"/>
    <col min="2" max="2" width="46.85546875" customWidth="1"/>
    <col min="3" max="3" width="10.85546875" customWidth="1"/>
    <col min="4" max="4" width="15.5703125" style="84" customWidth="1"/>
    <col min="5" max="5" width="13.85546875" style="84" customWidth="1"/>
    <col min="6" max="6" width="12" style="84" customWidth="1"/>
    <col min="7" max="7" width="12.7109375" style="84" customWidth="1"/>
    <col min="8" max="8" width="12" style="84" customWidth="1"/>
    <col min="9" max="9" width="12.28515625" style="84" customWidth="1"/>
    <col min="10" max="11" width="12.5703125" style="84" customWidth="1"/>
    <col min="12" max="12" width="12" style="84" customWidth="1"/>
    <col min="13" max="13" width="12.42578125" style="84" customWidth="1"/>
    <col min="14" max="14" width="13" style="84" customWidth="1"/>
    <col min="15" max="15" width="12.5703125" style="84" customWidth="1"/>
    <col min="16" max="16" width="7" customWidth="1"/>
  </cols>
  <sheetData>
    <row r="5" spans="1:15" x14ac:dyDescent="0.25">
      <c r="A5" s="84">
        <v>1</v>
      </c>
      <c r="B5" s="1" t="s">
        <v>347</v>
      </c>
      <c r="C5" s="3" t="s">
        <v>0</v>
      </c>
      <c r="D5" s="4" t="s">
        <v>1</v>
      </c>
      <c r="E5" s="4" t="s">
        <v>2</v>
      </c>
      <c r="F5" s="4" t="s">
        <v>3</v>
      </c>
      <c r="G5" s="4" t="s">
        <v>4</v>
      </c>
      <c r="H5" s="4" t="s">
        <v>5</v>
      </c>
      <c r="I5" s="4" t="s">
        <v>6</v>
      </c>
      <c r="J5" s="4" t="s">
        <v>7</v>
      </c>
      <c r="K5" s="4" t="s">
        <v>8</v>
      </c>
      <c r="L5" s="4" t="s">
        <v>9</v>
      </c>
      <c r="M5" s="4" t="s">
        <v>10</v>
      </c>
      <c r="N5" s="4" t="s">
        <v>11</v>
      </c>
      <c r="O5" s="4" t="s">
        <v>12</v>
      </c>
    </row>
    <row r="6" spans="1:15" x14ac:dyDescent="0.25">
      <c r="A6" s="84">
        <v>2</v>
      </c>
      <c r="B6" s="5" t="s">
        <v>333</v>
      </c>
      <c r="C6" s="3"/>
      <c r="D6" s="6" t="s">
        <v>493</v>
      </c>
      <c r="E6" s="6" t="s">
        <v>494</v>
      </c>
      <c r="F6" s="6" t="s">
        <v>495</v>
      </c>
      <c r="G6" s="6" t="s">
        <v>496</v>
      </c>
      <c r="H6" s="6" t="s">
        <v>497</v>
      </c>
      <c r="I6" s="6"/>
      <c r="J6" s="6"/>
      <c r="K6" s="6"/>
      <c r="L6" s="6"/>
      <c r="M6" s="6"/>
      <c r="N6" s="6"/>
      <c r="O6" s="6"/>
    </row>
    <row r="7" spans="1:15" x14ac:dyDescent="0.25">
      <c r="A7" s="84">
        <v>3</v>
      </c>
      <c r="B7" s="5" t="s">
        <v>13</v>
      </c>
      <c r="C7" s="3"/>
      <c r="D7" s="6"/>
      <c r="E7" s="6"/>
      <c r="F7" s="6"/>
      <c r="G7" s="6"/>
      <c r="H7" s="6"/>
      <c r="I7" s="6"/>
      <c r="J7" s="6"/>
      <c r="K7" s="6"/>
      <c r="L7" s="6"/>
      <c r="M7" s="6"/>
      <c r="N7" s="6"/>
      <c r="O7" s="6"/>
    </row>
    <row r="8" spans="1:15" x14ac:dyDescent="0.25">
      <c r="A8" s="84">
        <v>4</v>
      </c>
      <c r="B8" s="5" t="s">
        <v>337</v>
      </c>
      <c r="C8" s="3"/>
      <c r="D8" s="6"/>
      <c r="E8" s="6"/>
      <c r="F8" s="6"/>
      <c r="G8" s="6"/>
      <c r="H8" s="6"/>
      <c r="I8" s="6"/>
      <c r="J8" s="6"/>
      <c r="K8" s="6"/>
      <c r="L8" s="6"/>
      <c r="M8" s="6"/>
      <c r="N8" s="6"/>
      <c r="O8" s="6"/>
    </row>
    <row r="9" spans="1:15" x14ac:dyDescent="0.25">
      <c r="A9" s="84">
        <v>5</v>
      </c>
      <c r="B9" s="5" t="s">
        <v>477</v>
      </c>
      <c r="C9" s="3"/>
      <c r="D9" s="6"/>
      <c r="E9" s="6"/>
      <c r="F9" s="6"/>
      <c r="G9" s="6"/>
      <c r="H9" s="6"/>
      <c r="I9" s="6"/>
      <c r="J9" s="6"/>
      <c r="K9" s="6"/>
      <c r="L9" s="6"/>
      <c r="M9" s="6"/>
      <c r="N9" s="6"/>
      <c r="O9" s="6"/>
    </row>
    <row r="10" spans="1:15" x14ac:dyDescent="0.25">
      <c r="A10" s="84">
        <v>7</v>
      </c>
      <c r="B10" s="5" t="s">
        <v>342</v>
      </c>
      <c r="C10" s="3"/>
      <c r="D10" s="6"/>
      <c r="E10" s="6"/>
      <c r="F10" s="6"/>
      <c r="G10" s="6"/>
      <c r="H10" s="6"/>
      <c r="I10" s="6"/>
      <c r="J10" s="6"/>
      <c r="K10" s="6"/>
      <c r="L10" s="6"/>
      <c r="M10" s="6"/>
      <c r="N10" s="6"/>
      <c r="O10" s="6"/>
    </row>
    <row r="11" spans="1:15" x14ac:dyDescent="0.25">
      <c r="B11" s="5" t="s">
        <v>14</v>
      </c>
      <c r="C11" s="7">
        <f>SUM(D11:O11)</f>
        <v>4800</v>
      </c>
      <c r="D11" s="8">
        <v>400</v>
      </c>
      <c r="E11" s="8">
        <v>400</v>
      </c>
      <c r="F11" s="8">
        <v>400</v>
      </c>
      <c r="G11" s="8">
        <v>400</v>
      </c>
      <c r="H11" s="8">
        <v>400</v>
      </c>
      <c r="I11" s="8">
        <v>400</v>
      </c>
      <c r="J11" s="8">
        <v>400</v>
      </c>
      <c r="K11" s="8">
        <v>400</v>
      </c>
      <c r="L11" s="8">
        <v>400</v>
      </c>
      <c r="M11" s="8">
        <v>400</v>
      </c>
      <c r="N11" s="8">
        <v>400</v>
      </c>
      <c r="O11" s="8">
        <v>400</v>
      </c>
    </row>
    <row r="12" spans="1:15" x14ac:dyDescent="0.25">
      <c r="B12" s="5" t="s">
        <v>491</v>
      </c>
      <c r="C12" s="7"/>
      <c r="D12" s="8">
        <v>1</v>
      </c>
      <c r="E12" s="8">
        <v>1</v>
      </c>
      <c r="F12" s="8">
        <v>1</v>
      </c>
      <c r="G12" s="8">
        <v>1</v>
      </c>
      <c r="H12" s="8">
        <v>1</v>
      </c>
      <c r="I12" s="8">
        <v>1</v>
      </c>
      <c r="J12" s="8">
        <v>1</v>
      </c>
      <c r="K12" s="8">
        <v>1</v>
      </c>
      <c r="L12" s="8">
        <v>1</v>
      </c>
      <c r="M12" s="8">
        <v>1</v>
      </c>
      <c r="N12" s="8">
        <v>1</v>
      </c>
      <c r="O12" s="8">
        <v>1</v>
      </c>
    </row>
    <row r="13" spans="1:15" x14ac:dyDescent="0.25">
      <c r="B13" s="5" t="s">
        <v>15</v>
      </c>
      <c r="C13" s="3"/>
      <c r="D13" s="8">
        <v>30</v>
      </c>
      <c r="E13" s="8">
        <v>30</v>
      </c>
      <c r="F13" s="8">
        <v>30</v>
      </c>
      <c r="G13" s="8">
        <v>30</v>
      </c>
      <c r="H13" s="8">
        <v>30</v>
      </c>
      <c r="I13" s="8">
        <v>30</v>
      </c>
      <c r="J13" s="8">
        <v>30</v>
      </c>
      <c r="K13" s="8">
        <v>30</v>
      </c>
      <c r="L13" s="8">
        <v>30</v>
      </c>
      <c r="M13" s="8">
        <v>30</v>
      </c>
      <c r="N13" s="8">
        <v>30</v>
      </c>
      <c r="O13" s="8">
        <v>30</v>
      </c>
    </row>
    <row r="14" spans="1:15" x14ac:dyDescent="0.25">
      <c r="B14" s="5" t="s">
        <v>16</v>
      </c>
      <c r="C14" s="3"/>
      <c r="D14" s="8">
        <v>2</v>
      </c>
      <c r="E14" s="8">
        <v>2</v>
      </c>
      <c r="F14" s="8">
        <v>2</v>
      </c>
      <c r="G14" s="8">
        <v>2</v>
      </c>
      <c r="H14" s="8">
        <v>2</v>
      </c>
      <c r="I14" s="8">
        <v>2</v>
      </c>
      <c r="J14" s="8">
        <v>2</v>
      </c>
      <c r="K14" s="8">
        <v>2</v>
      </c>
      <c r="L14" s="8">
        <v>2</v>
      </c>
      <c r="M14" s="8">
        <v>2</v>
      </c>
      <c r="N14" s="8">
        <v>2</v>
      </c>
      <c r="O14" s="8">
        <v>2</v>
      </c>
    </row>
    <row r="15" spans="1:15" x14ac:dyDescent="0.25">
      <c r="B15" s="5" t="s">
        <v>277</v>
      </c>
      <c r="C15" s="9"/>
      <c r="D15" s="10">
        <v>0.8</v>
      </c>
      <c r="E15" s="10">
        <v>0.8</v>
      </c>
      <c r="F15" s="10">
        <v>0.8</v>
      </c>
      <c r="G15" s="10">
        <v>0.8</v>
      </c>
      <c r="H15" s="10">
        <v>0.8</v>
      </c>
      <c r="I15" s="10">
        <v>0.8</v>
      </c>
      <c r="J15" s="10">
        <v>0.8</v>
      </c>
      <c r="K15" s="10">
        <v>0.8</v>
      </c>
      <c r="L15" s="10">
        <v>0.8</v>
      </c>
      <c r="M15" s="10">
        <v>0.8</v>
      </c>
      <c r="N15" s="10">
        <v>0.8</v>
      </c>
      <c r="O15" s="10">
        <v>0.8</v>
      </c>
    </row>
    <row r="16" spans="1:15" ht="18.75" x14ac:dyDescent="0.3">
      <c r="B16" s="90" t="s">
        <v>372</v>
      </c>
      <c r="C16" s="3"/>
      <c r="D16" s="11"/>
      <c r="E16" s="11"/>
      <c r="F16" s="11"/>
      <c r="G16" s="11"/>
      <c r="H16" s="11"/>
      <c r="I16" s="11"/>
      <c r="J16" s="11"/>
      <c r="K16" s="11"/>
      <c r="L16" s="11"/>
      <c r="M16" s="11"/>
      <c r="N16" s="11"/>
      <c r="O16" s="11"/>
    </row>
    <row r="17" spans="1:17" x14ac:dyDescent="0.25">
      <c r="B17" s="12" t="s">
        <v>302</v>
      </c>
      <c r="C17" s="3"/>
      <c r="D17" s="3"/>
      <c r="E17" s="3"/>
      <c r="F17" s="3"/>
      <c r="G17" s="3"/>
      <c r="H17" s="3"/>
      <c r="I17" s="3"/>
      <c r="J17" s="3"/>
      <c r="K17" s="3"/>
      <c r="L17" s="3"/>
      <c r="M17" s="3"/>
      <c r="N17" s="3"/>
      <c r="O17" s="3"/>
    </row>
    <row r="18" spans="1:17" x14ac:dyDescent="0.25">
      <c r="B18" s="5" t="s">
        <v>276</v>
      </c>
      <c r="C18" s="3"/>
      <c r="D18" s="13">
        <v>6</v>
      </c>
      <c r="E18" s="13">
        <v>6</v>
      </c>
      <c r="F18" s="13">
        <v>6</v>
      </c>
      <c r="G18" s="13">
        <v>6</v>
      </c>
      <c r="H18" s="13">
        <v>6</v>
      </c>
      <c r="I18" s="13">
        <v>6</v>
      </c>
      <c r="J18" s="13">
        <v>6</v>
      </c>
      <c r="K18" s="13">
        <v>6</v>
      </c>
      <c r="L18" s="13">
        <v>6</v>
      </c>
      <c r="M18" s="13">
        <v>6</v>
      </c>
      <c r="N18" s="13">
        <v>6</v>
      </c>
      <c r="O18" s="13">
        <v>6</v>
      </c>
    </row>
    <row r="19" spans="1:17" x14ac:dyDescent="0.25">
      <c r="B19" s="5" t="s">
        <v>18</v>
      </c>
      <c r="C19" s="3"/>
      <c r="D19" s="13">
        <v>5</v>
      </c>
      <c r="E19" s="13">
        <v>5</v>
      </c>
      <c r="F19" s="13">
        <v>5</v>
      </c>
      <c r="G19" s="13">
        <v>5</v>
      </c>
      <c r="H19" s="13">
        <v>5</v>
      </c>
      <c r="I19" s="13">
        <v>5</v>
      </c>
      <c r="J19" s="13">
        <v>5</v>
      </c>
      <c r="K19" s="13">
        <v>5</v>
      </c>
      <c r="L19" s="13">
        <v>5</v>
      </c>
      <c r="M19" s="13">
        <v>5</v>
      </c>
      <c r="N19" s="13">
        <v>5</v>
      </c>
      <c r="O19" s="13">
        <v>5</v>
      </c>
    </row>
    <row r="20" spans="1:17" x14ac:dyDescent="0.25">
      <c r="B20" s="5" t="s">
        <v>19</v>
      </c>
      <c r="C20" s="7">
        <f>SUM(D20:O20)</f>
        <v>160</v>
      </c>
      <c r="D20" s="58">
        <f t="shared" ref="D20:O20" si="0">+D$21/D$19</f>
        <v>13.333333333333334</v>
      </c>
      <c r="E20" s="58">
        <f t="shared" si="0"/>
        <v>13.333333333333334</v>
      </c>
      <c r="F20" s="58">
        <f t="shared" si="0"/>
        <v>13.333333333333334</v>
      </c>
      <c r="G20" s="58">
        <f t="shared" si="0"/>
        <v>13.333333333333334</v>
      </c>
      <c r="H20" s="58">
        <f t="shared" si="0"/>
        <v>13.333333333333334</v>
      </c>
      <c r="I20" s="58">
        <f t="shared" si="0"/>
        <v>13.333333333333334</v>
      </c>
      <c r="J20" s="58">
        <f t="shared" si="0"/>
        <v>13.333333333333334</v>
      </c>
      <c r="K20" s="58">
        <f t="shared" si="0"/>
        <v>13.333333333333334</v>
      </c>
      <c r="L20" s="58">
        <f t="shared" si="0"/>
        <v>13.333333333333334</v>
      </c>
      <c r="M20" s="58">
        <f t="shared" si="0"/>
        <v>13.333333333333334</v>
      </c>
      <c r="N20" s="58">
        <f t="shared" si="0"/>
        <v>13.333333333333334</v>
      </c>
      <c r="O20" s="58">
        <f t="shared" si="0"/>
        <v>13.333333333333334</v>
      </c>
    </row>
    <row r="21" spans="1:17" x14ac:dyDescent="0.25">
      <c r="B21" s="5" t="s">
        <v>20</v>
      </c>
      <c r="C21" s="7">
        <f t="shared" ref="C21:C28" si="1">SUM(D21:O21)</f>
        <v>799.99999999999989</v>
      </c>
      <c r="D21" s="58">
        <f t="shared" ref="D21:O21" si="2">+D11/D18</f>
        <v>66.666666666666671</v>
      </c>
      <c r="E21" s="58">
        <f t="shared" si="2"/>
        <v>66.666666666666671</v>
      </c>
      <c r="F21" s="58">
        <f t="shared" si="2"/>
        <v>66.666666666666671</v>
      </c>
      <c r="G21" s="58">
        <f t="shared" si="2"/>
        <v>66.666666666666671</v>
      </c>
      <c r="H21" s="58">
        <f t="shared" si="2"/>
        <v>66.666666666666671</v>
      </c>
      <c r="I21" s="58">
        <f t="shared" si="2"/>
        <v>66.666666666666671</v>
      </c>
      <c r="J21" s="58">
        <f t="shared" si="2"/>
        <v>66.666666666666671</v>
      </c>
      <c r="K21" s="58">
        <f t="shared" si="2"/>
        <v>66.666666666666671</v>
      </c>
      <c r="L21" s="58">
        <f t="shared" si="2"/>
        <v>66.666666666666671</v>
      </c>
      <c r="M21" s="58">
        <f t="shared" si="2"/>
        <v>66.666666666666671</v>
      </c>
      <c r="N21" s="58">
        <f t="shared" si="2"/>
        <v>66.666666666666671</v>
      </c>
      <c r="O21" s="58">
        <f t="shared" si="2"/>
        <v>66.666666666666671</v>
      </c>
    </row>
    <row r="22" spans="1:17" x14ac:dyDescent="0.25">
      <c r="B22" s="5" t="s">
        <v>21</v>
      </c>
      <c r="C22" s="7">
        <f t="shared" si="1"/>
        <v>12</v>
      </c>
      <c r="D22" s="59">
        <v>1</v>
      </c>
      <c r="E22" s="59">
        <v>1</v>
      </c>
      <c r="F22" s="59">
        <v>1</v>
      </c>
      <c r="G22" s="59">
        <v>1</v>
      </c>
      <c r="H22" s="59">
        <v>1</v>
      </c>
      <c r="I22" s="59">
        <v>1</v>
      </c>
      <c r="J22" s="59">
        <v>1</v>
      </c>
      <c r="K22" s="59">
        <v>1</v>
      </c>
      <c r="L22" s="59">
        <v>1</v>
      </c>
      <c r="M22" s="59">
        <v>1</v>
      </c>
      <c r="N22" s="59">
        <v>1</v>
      </c>
      <c r="O22" s="59">
        <v>1</v>
      </c>
    </row>
    <row r="23" spans="1:17" x14ac:dyDescent="0.25">
      <c r="B23" s="5" t="s">
        <v>22</v>
      </c>
      <c r="C23" s="7">
        <f t="shared" si="1"/>
        <v>160</v>
      </c>
      <c r="D23" s="58">
        <f>D$22*D$20</f>
        <v>13.333333333333334</v>
      </c>
      <c r="E23" s="58">
        <f t="shared" ref="E23:O23" si="3">E$22*E$20</f>
        <v>13.333333333333334</v>
      </c>
      <c r="F23" s="58">
        <f t="shared" si="3"/>
        <v>13.333333333333334</v>
      </c>
      <c r="G23" s="58">
        <f t="shared" si="3"/>
        <v>13.333333333333334</v>
      </c>
      <c r="H23" s="58">
        <f t="shared" si="3"/>
        <v>13.333333333333334</v>
      </c>
      <c r="I23" s="58">
        <f t="shared" si="3"/>
        <v>13.333333333333334</v>
      </c>
      <c r="J23" s="58">
        <f t="shared" si="3"/>
        <v>13.333333333333334</v>
      </c>
      <c r="K23" s="58">
        <f t="shared" si="3"/>
        <v>13.333333333333334</v>
      </c>
      <c r="L23" s="58">
        <f t="shared" si="3"/>
        <v>13.333333333333334</v>
      </c>
      <c r="M23" s="58">
        <f t="shared" si="3"/>
        <v>13.333333333333334</v>
      </c>
      <c r="N23" s="58">
        <f t="shared" si="3"/>
        <v>13.333333333333334</v>
      </c>
      <c r="O23" s="58">
        <f t="shared" si="3"/>
        <v>13.333333333333334</v>
      </c>
    </row>
    <row r="24" spans="1:17" x14ac:dyDescent="0.25">
      <c r="B24" s="5" t="s">
        <v>23</v>
      </c>
      <c r="C24" s="7">
        <f t="shared" si="1"/>
        <v>12</v>
      </c>
      <c r="D24" s="59">
        <v>1</v>
      </c>
      <c r="E24" s="59">
        <v>1</v>
      </c>
      <c r="F24" s="59">
        <v>1</v>
      </c>
      <c r="G24" s="59">
        <v>1</v>
      </c>
      <c r="H24" s="59">
        <v>1</v>
      </c>
      <c r="I24" s="59">
        <v>1</v>
      </c>
      <c r="J24" s="59">
        <v>1</v>
      </c>
      <c r="K24" s="59">
        <v>1</v>
      </c>
      <c r="L24" s="59">
        <v>1</v>
      </c>
      <c r="M24" s="59">
        <v>1</v>
      </c>
      <c r="N24" s="59">
        <v>1</v>
      </c>
      <c r="O24" s="59">
        <v>1</v>
      </c>
    </row>
    <row r="25" spans="1:17" x14ac:dyDescent="0.25">
      <c r="B25" s="5" t="s">
        <v>24</v>
      </c>
      <c r="C25" s="7">
        <f t="shared" si="1"/>
        <v>160</v>
      </c>
      <c r="D25" s="58">
        <f>D$24*D$20</f>
        <v>13.333333333333334</v>
      </c>
      <c r="E25" s="58">
        <f t="shared" ref="E25:O25" si="4">E$24*E$20</f>
        <v>13.333333333333334</v>
      </c>
      <c r="F25" s="58">
        <f t="shared" si="4"/>
        <v>13.333333333333334</v>
      </c>
      <c r="G25" s="58">
        <f t="shared" si="4"/>
        <v>13.333333333333334</v>
      </c>
      <c r="H25" s="58">
        <f t="shared" si="4"/>
        <v>13.333333333333334</v>
      </c>
      <c r="I25" s="58">
        <f t="shared" si="4"/>
        <v>13.333333333333334</v>
      </c>
      <c r="J25" s="58">
        <f t="shared" si="4"/>
        <v>13.333333333333334</v>
      </c>
      <c r="K25" s="58">
        <f t="shared" si="4"/>
        <v>13.333333333333334</v>
      </c>
      <c r="L25" s="58">
        <f t="shared" si="4"/>
        <v>13.333333333333334</v>
      </c>
      <c r="M25" s="58">
        <f t="shared" si="4"/>
        <v>13.333333333333334</v>
      </c>
      <c r="N25" s="58">
        <f t="shared" si="4"/>
        <v>13.333333333333334</v>
      </c>
      <c r="O25" s="58">
        <f t="shared" si="4"/>
        <v>13.333333333333334</v>
      </c>
    </row>
    <row r="26" spans="1:17" x14ac:dyDescent="0.25">
      <c r="B26" s="5" t="s">
        <v>25</v>
      </c>
      <c r="C26" s="7">
        <f t="shared" si="1"/>
        <v>1120</v>
      </c>
      <c r="D26" s="58">
        <f t="shared" ref="D26:O26" si="5">+D23+D21+D25</f>
        <v>93.333333333333329</v>
      </c>
      <c r="E26" s="58">
        <f t="shared" si="5"/>
        <v>93.333333333333329</v>
      </c>
      <c r="F26" s="58">
        <f t="shared" si="5"/>
        <v>93.333333333333329</v>
      </c>
      <c r="G26" s="58">
        <f t="shared" si="5"/>
        <v>93.333333333333329</v>
      </c>
      <c r="H26" s="58">
        <f t="shared" si="5"/>
        <v>93.333333333333329</v>
      </c>
      <c r="I26" s="58">
        <f t="shared" si="5"/>
        <v>93.333333333333329</v>
      </c>
      <c r="J26" s="58">
        <f t="shared" si="5"/>
        <v>93.333333333333329</v>
      </c>
      <c r="K26" s="58">
        <f t="shared" si="5"/>
        <v>93.333333333333329</v>
      </c>
      <c r="L26" s="58">
        <f t="shared" si="5"/>
        <v>93.333333333333329</v>
      </c>
      <c r="M26" s="58">
        <f t="shared" si="5"/>
        <v>93.333333333333329</v>
      </c>
      <c r="N26" s="58">
        <f t="shared" si="5"/>
        <v>93.333333333333329</v>
      </c>
      <c r="O26" s="58">
        <f t="shared" si="5"/>
        <v>93.333333333333329</v>
      </c>
    </row>
    <row r="27" spans="1:17" ht="30" x14ac:dyDescent="0.25">
      <c r="B27" s="5" t="s">
        <v>26</v>
      </c>
      <c r="C27" s="3"/>
      <c r="D27" s="16">
        <v>350</v>
      </c>
      <c r="E27" s="16">
        <v>350</v>
      </c>
      <c r="F27" s="16">
        <v>350</v>
      </c>
      <c r="G27" s="16">
        <v>350</v>
      </c>
      <c r="H27" s="16">
        <v>350</v>
      </c>
      <c r="I27" s="16">
        <v>350</v>
      </c>
      <c r="J27" s="16">
        <v>350</v>
      </c>
      <c r="K27" s="16">
        <v>350</v>
      </c>
      <c r="L27" s="16">
        <v>350</v>
      </c>
      <c r="M27" s="16">
        <v>350</v>
      </c>
      <c r="N27" s="16">
        <v>350</v>
      </c>
      <c r="O27" s="16">
        <v>350</v>
      </c>
    </row>
    <row r="28" spans="1:17" x14ac:dyDescent="0.25">
      <c r="A28" s="84" t="s">
        <v>279</v>
      </c>
      <c r="B28" s="5" t="s">
        <v>27</v>
      </c>
      <c r="C28" s="7">
        <f t="shared" si="1"/>
        <v>392000</v>
      </c>
      <c r="D28" s="60">
        <f t="shared" ref="D28:O28" si="6">+D$26*D$27</f>
        <v>32666.666666666664</v>
      </c>
      <c r="E28" s="60">
        <f t="shared" si="6"/>
        <v>32666.666666666664</v>
      </c>
      <c r="F28" s="60">
        <f t="shared" si="6"/>
        <v>32666.666666666664</v>
      </c>
      <c r="G28" s="60">
        <f t="shared" si="6"/>
        <v>32666.666666666664</v>
      </c>
      <c r="H28" s="60">
        <f t="shared" si="6"/>
        <v>32666.666666666664</v>
      </c>
      <c r="I28" s="60">
        <f t="shared" si="6"/>
        <v>32666.666666666664</v>
      </c>
      <c r="J28" s="60">
        <f t="shared" si="6"/>
        <v>32666.666666666664</v>
      </c>
      <c r="K28" s="60">
        <f t="shared" si="6"/>
        <v>32666.666666666664</v>
      </c>
      <c r="L28" s="60">
        <f t="shared" si="6"/>
        <v>32666.666666666664</v>
      </c>
      <c r="M28" s="60">
        <f t="shared" si="6"/>
        <v>32666.666666666664</v>
      </c>
      <c r="N28" s="60">
        <f t="shared" si="6"/>
        <v>32666.666666666664</v>
      </c>
      <c r="O28" s="60">
        <f t="shared" si="6"/>
        <v>32666.666666666664</v>
      </c>
    </row>
    <row r="29" spans="1:17" x14ac:dyDescent="0.25">
      <c r="B29" s="5"/>
      <c r="C29" s="7"/>
      <c r="D29" s="60"/>
      <c r="E29" s="60"/>
      <c r="F29" s="60"/>
      <c r="G29" s="60"/>
      <c r="H29" s="60"/>
      <c r="I29" s="60"/>
      <c r="J29" s="60"/>
      <c r="K29" s="60"/>
      <c r="L29" s="60"/>
      <c r="M29" s="60"/>
      <c r="N29" s="60"/>
      <c r="O29" s="60"/>
    </row>
    <row r="30" spans="1:17" x14ac:dyDescent="0.25">
      <c r="B30" s="12" t="s">
        <v>28</v>
      </c>
      <c r="C30" s="3"/>
      <c r="D30" s="3"/>
      <c r="E30" s="3"/>
      <c r="F30" s="3"/>
      <c r="G30" s="3"/>
      <c r="H30" s="3"/>
      <c r="I30" s="3"/>
      <c r="J30" s="3"/>
      <c r="K30" s="3"/>
      <c r="L30" s="3"/>
      <c r="M30" s="3"/>
      <c r="N30" s="3"/>
      <c r="O30" s="3"/>
    </row>
    <row r="31" spans="1:17" x14ac:dyDescent="0.25">
      <c r="B31" s="5" t="s">
        <v>29</v>
      </c>
      <c r="C31" s="3"/>
      <c r="D31" s="13">
        <v>5</v>
      </c>
      <c r="E31" s="13">
        <v>5</v>
      </c>
      <c r="F31" s="13">
        <v>5</v>
      </c>
      <c r="G31" s="13">
        <v>5</v>
      </c>
      <c r="H31" s="13">
        <v>5</v>
      </c>
      <c r="I31" s="13">
        <v>5</v>
      </c>
      <c r="J31" s="13">
        <v>5</v>
      </c>
      <c r="K31" s="13">
        <v>5</v>
      </c>
      <c r="L31" s="13">
        <v>5</v>
      </c>
      <c r="M31" s="13">
        <v>5</v>
      </c>
      <c r="N31" s="13">
        <v>5</v>
      </c>
      <c r="O31" s="13">
        <v>5</v>
      </c>
    </row>
    <row r="32" spans="1:17" x14ac:dyDescent="0.25">
      <c r="B32" s="5" t="s">
        <v>30</v>
      </c>
      <c r="C32" s="7">
        <f t="shared" ref="C32:C33" si="7">SUM(D32:O32)</f>
        <v>32.000000000000007</v>
      </c>
      <c r="D32" s="61">
        <f t="shared" ref="D32:O32" si="8">+D$20/D$31</f>
        <v>2.666666666666667</v>
      </c>
      <c r="E32" s="61">
        <f t="shared" si="8"/>
        <v>2.666666666666667</v>
      </c>
      <c r="F32" s="61">
        <f t="shared" si="8"/>
        <v>2.666666666666667</v>
      </c>
      <c r="G32" s="61">
        <f t="shared" si="8"/>
        <v>2.666666666666667</v>
      </c>
      <c r="H32" s="61">
        <f t="shared" si="8"/>
        <v>2.666666666666667</v>
      </c>
      <c r="I32" s="61">
        <f t="shared" si="8"/>
        <v>2.666666666666667</v>
      </c>
      <c r="J32" s="61">
        <f t="shared" si="8"/>
        <v>2.666666666666667</v>
      </c>
      <c r="K32" s="61">
        <f t="shared" si="8"/>
        <v>2.666666666666667</v>
      </c>
      <c r="L32" s="61">
        <f t="shared" si="8"/>
        <v>2.666666666666667</v>
      </c>
      <c r="M32" s="61">
        <f t="shared" si="8"/>
        <v>2.666666666666667</v>
      </c>
      <c r="N32" s="61">
        <f t="shared" si="8"/>
        <v>2.666666666666667</v>
      </c>
      <c r="O32" s="61">
        <f t="shared" si="8"/>
        <v>2.666666666666667</v>
      </c>
      <c r="Q32" t="s">
        <v>278</v>
      </c>
    </row>
    <row r="33" spans="1:17" x14ac:dyDescent="0.25">
      <c r="B33" s="5" t="s">
        <v>31</v>
      </c>
      <c r="C33" s="7">
        <f t="shared" si="7"/>
        <v>223.99999999999991</v>
      </c>
      <c r="D33" s="58">
        <f t="shared" ref="D33:O33" si="9">+D$26/D$31</f>
        <v>18.666666666666664</v>
      </c>
      <c r="E33" s="58">
        <f t="shared" si="9"/>
        <v>18.666666666666664</v>
      </c>
      <c r="F33" s="58">
        <f t="shared" si="9"/>
        <v>18.666666666666664</v>
      </c>
      <c r="G33" s="58">
        <f t="shared" si="9"/>
        <v>18.666666666666664</v>
      </c>
      <c r="H33" s="58">
        <f t="shared" si="9"/>
        <v>18.666666666666664</v>
      </c>
      <c r="I33" s="58">
        <f t="shared" si="9"/>
        <v>18.666666666666664</v>
      </c>
      <c r="J33" s="58">
        <f t="shared" si="9"/>
        <v>18.666666666666664</v>
      </c>
      <c r="K33" s="58">
        <f t="shared" si="9"/>
        <v>18.666666666666664</v>
      </c>
      <c r="L33" s="58">
        <f t="shared" si="9"/>
        <v>18.666666666666664</v>
      </c>
      <c r="M33" s="58">
        <f t="shared" si="9"/>
        <v>18.666666666666664</v>
      </c>
      <c r="N33" s="58">
        <f t="shared" si="9"/>
        <v>18.666666666666664</v>
      </c>
      <c r="O33" s="58">
        <f t="shared" si="9"/>
        <v>18.666666666666664</v>
      </c>
    </row>
    <row r="34" spans="1:17" x14ac:dyDescent="0.25">
      <c r="B34" s="5" t="s">
        <v>32</v>
      </c>
      <c r="C34" s="3"/>
      <c r="D34" s="62">
        <v>450</v>
      </c>
      <c r="E34" s="62">
        <v>450</v>
      </c>
      <c r="F34" s="62">
        <v>450</v>
      </c>
      <c r="G34" s="62">
        <v>450</v>
      </c>
      <c r="H34" s="62">
        <v>450</v>
      </c>
      <c r="I34" s="62">
        <v>450</v>
      </c>
      <c r="J34" s="62">
        <v>450</v>
      </c>
      <c r="K34" s="62">
        <v>450</v>
      </c>
      <c r="L34" s="62">
        <v>450</v>
      </c>
      <c r="M34" s="62">
        <v>450</v>
      </c>
      <c r="N34" s="62">
        <v>450</v>
      </c>
      <c r="O34" s="62">
        <v>450</v>
      </c>
    </row>
    <row r="35" spans="1:17" x14ac:dyDescent="0.25">
      <c r="A35" s="84">
        <v>4</v>
      </c>
      <c r="B35" s="5" t="s">
        <v>33</v>
      </c>
      <c r="C35" s="7">
        <f t="shared" ref="C35" si="10">SUM(D35:O35)</f>
        <v>100799.99999999999</v>
      </c>
      <c r="D35" s="60">
        <f t="shared" ref="D35:O35" si="11">+D$33*D$34</f>
        <v>8399.9999999999982</v>
      </c>
      <c r="E35" s="60">
        <f t="shared" si="11"/>
        <v>8399.9999999999982</v>
      </c>
      <c r="F35" s="60">
        <f t="shared" si="11"/>
        <v>8399.9999999999982</v>
      </c>
      <c r="G35" s="60">
        <f t="shared" si="11"/>
        <v>8399.9999999999982</v>
      </c>
      <c r="H35" s="60">
        <f t="shared" si="11"/>
        <v>8399.9999999999982</v>
      </c>
      <c r="I35" s="60">
        <f t="shared" si="11"/>
        <v>8399.9999999999982</v>
      </c>
      <c r="J35" s="60">
        <f t="shared" si="11"/>
        <v>8399.9999999999982</v>
      </c>
      <c r="K35" s="60">
        <f t="shared" si="11"/>
        <v>8399.9999999999982</v>
      </c>
      <c r="L35" s="60">
        <f t="shared" si="11"/>
        <v>8399.9999999999982</v>
      </c>
      <c r="M35" s="60">
        <f t="shared" si="11"/>
        <v>8399.9999999999982</v>
      </c>
      <c r="N35" s="60">
        <f t="shared" si="11"/>
        <v>8399.9999999999982</v>
      </c>
      <c r="O35" s="60">
        <f t="shared" si="11"/>
        <v>8399.9999999999982</v>
      </c>
    </row>
    <row r="36" spans="1:17" x14ac:dyDescent="0.25">
      <c r="B36" s="5"/>
      <c r="C36" s="17"/>
      <c r="D36" s="60"/>
      <c r="E36" s="60"/>
      <c r="F36" s="60"/>
      <c r="G36" s="60"/>
      <c r="H36" s="60"/>
      <c r="I36" s="60"/>
      <c r="J36" s="60"/>
      <c r="K36" s="60"/>
      <c r="L36" s="60"/>
      <c r="M36" s="60"/>
      <c r="N36" s="60"/>
      <c r="O36" s="60"/>
    </row>
    <row r="37" spans="1:17" x14ac:dyDescent="0.25">
      <c r="B37" s="12" t="s">
        <v>36</v>
      </c>
      <c r="C37" s="3"/>
      <c r="D37" s="3"/>
      <c r="E37" s="3"/>
      <c r="F37" s="3"/>
      <c r="G37" s="3"/>
      <c r="H37" s="3"/>
      <c r="I37" s="3"/>
      <c r="J37" s="3"/>
      <c r="K37" s="3"/>
      <c r="L37" s="3"/>
      <c r="M37" s="3"/>
      <c r="N37" s="3"/>
      <c r="O37" s="3"/>
    </row>
    <row r="38" spans="1:17" x14ac:dyDescent="0.25">
      <c r="B38" s="5" t="s">
        <v>37</v>
      </c>
      <c r="C38" s="9"/>
      <c r="D38" s="22">
        <v>0.1</v>
      </c>
      <c r="E38" s="22">
        <v>0.1</v>
      </c>
      <c r="F38" s="22">
        <v>0.1</v>
      </c>
      <c r="G38" s="22">
        <v>0.1</v>
      </c>
      <c r="H38" s="22">
        <v>0.1</v>
      </c>
      <c r="I38" s="22">
        <v>0.1</v>
      </c>
      <c r="J38" s="22">
        <v>0.1</v>
      </c>
      <c r="K38" s="22">
        <v>0.1</v>
      </c>
      <c r="L38" s="22">
        <v>0.1</v>
      </c>
      <c r="M38" s="22">
        <v>0.1</v>
      </c>
      <c r="N38" s="22">
        <v>0.1</v>
      </c>
      <c r="O38" s="22">
        <v>0.1</v>
      </c>
    </row>
    <row r="39" spans="1:17" x14ac:dyDescent="0.25">
      <c r="B39" s="5" t="s">
        <v>17</v>
      </c>
      <c r="C39" s="3"/>
      <c r="D39" s="23">
        <v>8</v>
      </c>
      <c r="E39" s="23">
        <v>8</v>
      </c>
      <c r="F39" s="23">
        <v>8</v>
      </c>
      <c r="G39" s="23">
        <v>8</v>
      </c>
      <c r="H39" s="23">
        <v>8</v>
      </c>
      <c r="I39" s="23">
        <v>8</v>
      </c>
      <c r="J39" s="23">
        <v>8</v>
      </c>
      <c r="K39" s="23">
        <v>8</v>
      </c>
      <c r="L39" s="23">
        <v>8</v>
      </c>
      <c r="M39" s="23">
        <v>8</v>
      </c>
      <c r="N39" s="23">
        <v>8</v>
      </c>
      <c r="O39" s="23">
        <v>8</v>
      </c>
    </row>
    <row r="40" spans="1:17" x14ac:dyDescent="0.25">
      <c r="B40" s="5" t="s">
        <v>38</v>
      </c>
      <c r="C40" s="7">
        <f t="shared" ref="C40:C43" si="12">SUM(D40:O40)</f>
        <v>60</v>
      </c>
      <c r="D40" s="58">
        <f t="shared" ref="D40:O40" si="13">(D$11*D38)/D39</f>
        <v>5</v>
      </c>
      <c r="E40" s="58">
        <f t="shared" si="13"/>
        <v>5</v>
      </c>
      <c r="F40" s="58">
        <f t="shared" si="13"/>
        <v>5</v>
      </c>
      <c r="G40" s="58">
        <f t="shared" si="13"/>
        <v>5</v>
      </c>
      <c r="H40" s="58">
        <f t="shared" si="13"/>
        <v>5</v>
      </c>
      <c r="I40" s="58">
        <f t="shared" si="13"/>
        <v>5</v>
      </c>
      <c r="J40" s="58">
        <f t="shared" si="13"/>
        <v>5</v>
      </c>
      <c r="K40" s="58">
        <f t="shared" si="13"/>
        <v>5</v>
      </c>
      <c r="L40" s="58">
        <f t="shared" si="13"/>
        <v>5</v>
      </c>
      <c r="M40" s="58">
        <f t="shared" si="13"/>
        <v>5</v>
      </c>
      <c r="N40" s="58">
        <f t="shared" si="13"/>
        <v>5</v>
      </c>
      <c r="O40" s="58">
        <f t="shared" si="13"/>
        <v>5</v>
      </c>
    </row>
    <row r="41" spans="1:17" x14ac:dyDescent="0.25">
      <c r="B41" s="5" t="s">
        <v>39</v>
      </c>
      <c r="C41" s="7">
        <f t="shared" si="12"/>
        <v>12</v>
      </c>
      <c r="D41" s="58">
        <f t="shared" ref="D41:O41" si="14">+D40/D$19</f>
        <v>1</v>
      </c>
      <c r="E41" s="58">
        <f t="shared" si="14"/>
        <v>1</v>
      </c>
      <c r="F41" s="58">
        <f t="shared" si="14"/>
        <v>1</v>
      </c>
      <c r="G41" s="58">
        <f t="shared" si="14"/>
        <v>1</v>
      </c>
      <c r="H41" s="58">
        <f t="shared" si="14"/>
        <v>1</v>
      </c>
      <c r="I41" s="58">
        <f t="shared" si="14"/>
        <v>1</v>
      </c>
      <c r="J41" s="58">
        <f t="shared" si="14"/>
        <v>1</v>
      </c>
      <c r="K41" s="58">
        <f t="shared" si="14"/>
        <v>1</v>
      </c>
      <c r="L41" s="58">
        <f t="shared" si="14"/>
        <v>1</v>
      </c>
      <c r="M41" s="58">
        <f t="shared" si="14"/>
        <v>1</v>
      </c>
      <c r="N41" s="58">
        <f t="shared" si="14"/>
        <v>1</v>
      </c>
      <c r="O41" s="58">
        <f t="shared" si="14"/>
        <v>1</v>
      </c>
      <c r="Q41" t="s">
        <v>278</v>
      </c>
    </row>
    <row r="42" spans="1:17" x14ac:dyDescent="0.25">
      <c r="B42" s="5" t="s">
        <v>32</v>
      </c>
      <c r="C42" s="3"/>
      <c r="D42" s="62">
        <v>350</v>
      </c>
      <c r="E42" s="62">
        <v>350</v>
      </c>
      <c r="F42" s="62">
        <v>350</v>
      </c>
      <c r="G42" s="62">
        <v>350</v>
      </c>
      <c r="H42" s="62">
        <v>350</v>
      </c>
      <c r="I42" s="62">
        <v>350</v>
      </c>
      <c r="J42" s="62">
        <v>350</v>
      </c>
      <c r="K42" s="62">
        <v>350</v>
      </c>
      <c r="L42" s="62">
        <v>350</v>
      </c>
      <c r="M42" s="62">
        <v>350</v>
      </c>
      <c r="N42" s="62">
        <v>350</v>
      </c>
      <c r="O42" s="62">
        <v>350</v>
      </c>
    </row>
    <row r="43" spans="1:17" x14ac:dyDescent="0.25">
      <c r="A43" s="84">
        <v>4</v>
      </c>
      <c r="B43" s="5" t="s">
        <v>40</v>
      </c>
      <c r="C43" s="7">
        <f t="shared" si="12"/>
        <v>21000</v>
      </c>
      <c r="D43" s="60">
        <f>+D40*D42</f>
        <v>1750</v>
      </c>
      <c r="E43" s="60">
        <f t="shared" ref="E43:O43" si="15">+E40*E42</f>
        <v>1750</v>
      </c>
      <c r="F43" s="60">
        <f t="shared" si="15"/>
        <v>1750</v>
      </c>
      <c r="G43" s="60">
        <f t="shared" si="15"/>
        <v>1750</v>
      </c>
      <c r="H43" s="60">
        <f t="shared" si="15"/>
        <v>1750</v>
      </c>
      <c r="I43" s="60">
        <f t="shared" si="15"/>
        <v>1750</v>
      </c>
      <c r="J43" s="60">
        <f t="shared" si="15"/>
        <v>1750</v>
      </c>
      <c r="K43" s="60">
        <f t="shared" si="15"/>
        <v>1750</v>
      </c>
      <c r="L43" s="60">
        <f t="shared" si="15"/>
        <v>1750</v>
      </c>
      <c r="M43" s="60">
        <f t="shared" si="15"/>
        <v>1750</v>
      </c>
      <c r="N43" s="60">
        <f t="shared" si="15"/>
        <v>1750</v>
      </c>
      <c r="O43" s="60">
        <f t="shared" si="15"/>
        <v>1750</v>
      </c>
    </row>
    <row r="44" spans="1:17" x14ac:dyDescent="0.25">
      <c r="B44" s="5"/>
      <c r="C44" s="7"/>
      <c r="D44" s="60"/>
      <c r="E44" s="60"/>
      <c r="F44" s="60"/>
      <c r="G44" s="60"/>
      <c r="H44" s="60"/>
      <c r="I44" s="60"/>
      <c r="J44" s="60"/>
      <c r="K44" s="60"/>
      <c r="L44" s="60"/>
      <c r="M44" s="60"/>
      <c r="N44" s="60"/>
      <c r="O44" s="60"/>
    </row>
    <row r="45" spans="1:17" x14ac:dyDescent="0.25">
      <c r="B45" s="18" t="s">
        <v>34</v>
      </c>
      <c r="C45" s="7">
        <f>SUM(D45:O45)</f>
        <v>513800.00000000006</v>
      </c>
      <c r="D45" s="63">
        <f>+D43+D35+D28</f>
        <v>42816.666666666664</v>
      </c>
      <c r="E45" s="63">
        <f t="shared" ref="E45:O45" si="16">+E43+E35+E28</f>
        <v>42816.666666666664</v>
      </c>
      <c r="F45" s="63">
        <f t="shared" si="16"/>
        <v>42816.666666666664</v>
      </c>
      <c r="G45" s="63">
        <f t="shared" si="16"/>
        <v>42816.666666666664</v>
      </c>
      <c r="H45" s="63">
        <f t="shared" si="16"/>
        <v>42816.666666666664</v>
      </c>
      <c r="I45" s="63">
        <f t="shared" si="16"/>
        <v>42816.666666666664</v>
      </c>
      <c r="J45" s="63">
        <f t="shared" si="16"/>
        <v>42816.666666666664</v>
      </c>
      <c r="K45" s="63">
        <f t="shared" si="16"/>
        <v>42816.666666666664</v>
      </c>
      <c r="L45" s="63">
        <f t="shared" si="16"/>
        <v>42816.666666666664</v>
      </c>
      <c r="M45" s="63">
        <f t="shared" si="16"/>
        <v>42816.666666666664</v>
      </c>
      <c r="N45" s="63">
        <f t="shared" si="16"/>
        <v>42816.666666666664</v>
      </c>
      <c r="O45" s="63">
        <f t="shared" si="16"/>
        <v>42816.666666666664</v>
      </c>
    </row>
    <row r="46" spans="1:17" x14ac:dyDescent="0.25">
      <c r="B46" s="18" t="s">
        <v>35</v>
      </c>
      <c r="C46" s="14">
        <f>AVERAGE(D46:O46)</f>
        <v>107.04166666666667</v>
      </c>
      <c r="D46" s="63">
        <f t="shared" ref="D46:O46" si="17">+D45/D11</f>
        <v>107.04166666666666</v>
      </c>
      <c r="E46" s="63">
        <f t="shared" si="17"/>
        <v>107.04166666666666</v>
      </c>
      <c r="F46" s="63">
        <f t="shared" si="17"/>
        <v>107.04166666666666</v>
      </c>
      <c r="G46" s="63">
        <f t="shared" si="17"/>
        <v>107.04166666666666</v>
      </c>
      <c r="H46" s="63">
        <f t="shared" si="17"/>
        <v>107.04166666666666</v>
      </c>
      <c r="I46" s="63">
        <f t="shared" si="17"/>
        <v>107.04166666666666</v>
      </c>
      <c r="J46" s="63">
        <f t="shared" si="17"/>
        <v>107.04166666666666</v>
      </c>
      <c r="K46" s="63">
        <f t="shared" si="17"/>
        <v>107.04166666666666</v>
      </c>
      <c r="L46" s="63">
        <f t="shared" si="17"/>
        <v>107.04166666666666</v>
      </c>
      <c r="M46" s="63">
        <f t="shared" si="17"/>
        <v>107.04166666666666</v>
      </c>
      <c r="N46" s="63">
        <f t="shared" si="17"/>
        <v>107.04166666666666</v>
      </c>
      <c r="O46" s="63">
        <f t="shared" si="17"/>
        <v>107.04166666666666</v>
      </c>
    </row>
    <row r="47" spans="1:17" x14ac:dyDescent="0.25">
      <c r="B47" s="24" t="s">
        <v>46</v>
      </c>
      <c r="C47" s="17"/>
      <c r="D47" s="60"/>
      <c r="E47" s="60"/>
      <c r="F47" s="60"/>
      <c r="G47" s="60"/>
      <c r="H47" s="60"/>
      <c r="I47" s="60"/>
      <c r="J47" s="60"/>
      <c r="K47" s="60"/>
      <c r="L47" s="60"/>
      <c r="M47" s="60"/>
      <c r="N47" s="60"/>
      <c r="O47" s="60"/>
    </row>
    <row r="48" spans="1:17" x14ac:dyDescent="0.25">
      <c r="B48" s="12" t="s">
        <v>47</v>
      </c>
      <c r="C48" s="3"/>
      <c r="D48" s="64"/>
      <c r="E48" s="64"/>
      <c r="F48" s="64"/>
      <c r="G48" s="64"/>
      <c r="H48" s="64"/>
      <c r="I48" s="64"/>
      <c r="J48" s="64"/>
      <c r="K48" s="64"/>
      <c r="L48" s="64"/>
      <c r="M48" s="64"/>
      <c r="N48" s="64"/>
      <c r="O48" s="64"/>
    </row>
    <row r="49" spans="1:17" x14ac:dyDescent="0.25">
      <c r="B49" s="5" t="s">
        <v>48</v>
      </c>
      <c r="C49" s="3"/>
      <c r="D49" s="59">
        <v>1</v>
      </c>
      <c r="E49" s="59">
        <v>1</v>
      </c>
      <c r="F49" s="59">
        <v>1</v>
      </c>
      <c r="G49" s="59">
        <v>1</v>
      </c>
      <c r="H49" s="59">
        <v>1</v>
      </c>
      <c r="I49" s="59">
        <v>1</v>
      </c>
      <c r="J49" s="59">
        <v>1</v>
      </c>
      <c r="K49" s="59">
        <v>1</v>
      </c>
      <c r="L49" s="59">
        <v>1</v>
      </c>
      <c r="M49" s="59">
        <v>1</v>
      </c>
      <c r="N49" s="59">
        <v>1</v>
      </c>
      <c r="O49" s="59">
        <v>1</v>
      </c>
    </row>
    <row r="50" spans="1:17" x14ac:dyDescent="0.25">
      <c r="B50" s="5" t="s">
        <v>17</v>
      </c>
      <c r="C50" s="3"/>
      <c r="D50" s="66">
        <v>50</v>
      </c>
      <c r="E50" s="66">
        <v>50</v>
      </c>
      <c r="F50" s="66">
        <v>50</v>
      </c>
      <c r="G50" s="66">
        <v>50</v>
      </c>
      <c r="H50" s="66">
        <v>50</v>
      </c>
      <c r="I50" s="66">
        <v>50</v>
      </c>
      <c r="J50" s="66">
        <v>50</v>
      </c>
      <c r="K50" s="66">
        <v>50</v>
      </c>
      <c r="L50" s="66">
        <v>50</v>
      </c>
      <c r="M50" s="66">
        <v>50</v>
      </c>
      <c r="N50" s="66">
        <v>50</v>
      </c>
      <c r="O50" s="66">
        <v>50</v>
      </c>
      <c r="Q50" t="s">
        <v>286</v>
      </c>
    </row>
    <row r="51" spans="1:17" x14ac:dyDescent="0.25">
      <c r="B51" s="5" t="s">
        <v>49</v>
      </c>
      <c r="C51" s="3"/>
      <c r="D51" s="64">
        <f t="shared" ref="D51:O51" si="18">(D11/D50)*D49</f>
        <v>8</v>
      </c>
      <c r="E51" s="64">
        <f t="shared" si="18"/>
        <v>8</v>
      </c>
      <c r="F51" s="64">
        <f t="shared" si="18"/>
        <v>8</v>
      </c>
      <c r="G51" s="64">
        <f t="shared" si="18"/>
        <v>8</v>
      </c>
      <c r="H51" s="64">
        <f t="shared" si="18"/>
        <v>8</v>
      </c>
      <c r="I51" s="64">
        <f t="shared" si="18"/>
        <v>8</v>
      </c>
      <c r="J51" s="64">
        <f t="shared" si="18"/>
        <v>8</v>
      </c>
      <c r="K51" s="64">
        <f t="shared" si="18"/>
        <v>8</v>
      </c>
      <c r="L51" s="64">
        <f t="shared" si="18"/>
        <v>8</v>
      </c>
      <c r="M51" s="64">
        <f t="shared" si="18"/>
        <v>8</v>
      </c>
      <c r="N51" s="64">
        <f t="shared" si="18"/>
        <v>8</v>
      </c>
      <c r="O51" s="64">
        <f t="shared" si="18"/>
        <v>8</v>
      </c>
    </row>
    <row r="52" spans="1:17" x14ac:dyDescent="0.25">
      <c r="B52" s="5" t="s">
        <v>50</v>
      </c>
      <c r="C52" s="3"/>
      <c r="D52" s="64">
        <f t="shared" ref="D52:O52" si="19">+D51/D19</f>
        <v>1.6</v>
      </c>
      <c r="E52" s="64">
        <f t="shared" si="19"/>
        <v>1.6</v>
      </c>
      <c r="F52" s="64">
        <f t="shared" si="19"/>
        <v>1.6</v>
      </c>
      <c r="G52" s="64">
        <f t="shared" si="19"/>
        <v>1.6</v>
      </c>
      <c r="H52" s="64">
        <f t="shared" si="19"/>
        <v>1.6</v>
      </c>
      <c r="I52" s="64">
        <f t="shared" si="19"/>
        <v>1.6</v>
      </c>
      <c r="J52" s="64">
        <f t="shared" si="19"/>
        <v>1.6</v>
      </c>
      <c r="K52" s="64">
        <f t="shared" si="19"/>
        <v>1.6</v>
      </c>
      <c r="L52" s="64">
        <f t="shared" si="19"/>
        <v>1.6</v>
      </c>
      <c r="M52" s="64">
        <f t="shared" si="19"/>
        <v>1.6</v>
      </c>
      <c r="N52" s="64">
        <f t="shared" si="19"/>
        <v>1.6</v>
      </c>
      <c r="O52" s="64">
        <f t="shared" si="19"/>
        <v>1.6</v>
      </c>
    </row>
    <row r="53" spans="1:17" x14ac:dyDescent="0.25">
      <c r="B53" s="5" t="s">
        <v>51</v>
      </c>
      <c r="C53" s="17"/>
      <c r="D53" s="62">
        <v>300</v>
      </c>
      <c r="E53" s="62">
        <v>300</v>
      </c>
      <c r="F53" s="62">
        <v>300</v>
      </c>
      <c r="G53" s="62">
        <v>300</v>
      </c>
      <c r="H53" s="62">
        <v>300</v>
      </c>
      <c r="I53" s="62">
        <v>300</v>
      </c>
      <c r="J53" s="62">
        <v>300</v>
      </c>
      <c r="K53" s="62">
        <v>300</v>
      </c>
      <c r="L53" s="62">
        <v>300</v>
      </c>
      <c r="M53" s="62">
        <v>300</v>
      </c>
      <c r="N53" s="62">
        <v>300</v>
      </c>
      <c r="O53" s="62">
        <v>300</v>
      </c>
    </row>
    <row r="54" spans="1:17" x14ac:dyDescent="0.25">
      <c r="A54" s="84">
        <v>5</v>
      </c>
      <c r="B54" s="5" t="s">
        <v>52</v>
      </c>
      <c r="C54" s="7">
        <f t="shared" ref="C54" si="20">SUM(D54:O54)</f>
        <v>28800</v>
      </c>
      <c r="D54" s="60">
        <f t="shared" ref="D54:O54" si="21">D53*D51*D49</f>
        <v>2400</v>
      </c>
      <c r="E54" s="60">
        <f t="shared" si="21"/>
        <v>2400</v>
      </c>
      <c r="F54" s="60">
        <f t="shared" si="21"/>
        <v>2400</v>
      </c>
      <c r="G54" s="60">
        <f t="shared" si="21"/>
        <v>2400</v>
      </c>
      <c r="H54" s="60">
        <f t="shared" si="21"/>
        <v>2400</v>
      </c>
      <c r="I54" s="60">
        <f t="shared" si="21"/>
        <v>2400</v>
      </c>
      <c r="J54" s="60">
        <f t="shared" si="21"/>
        <v>2400</v>
      </c>
      <c r="K54" s="60">
        <f t="shared" si="21"/>
        <v>2400</v>
      </c>
      <c r="L54" s="60">
        <f t="shared" si="21"/>
        <v>2400</v>
      </c>
      <c r="M54" s="60">
        <f t="shared" si="21"/>
        <v>2400</v>
      </c>
      <c r="N54" s="60">
        <f t="shared" si="21"/>
        <v>2400</v>
      </c>
      <c r="O54" s="60">
        <f t="shared" si="21"/>
        <v>2400</v>
      </c>
    </row>
    <row r="55" spans="1:17" x14ac:dyDescent="0.25">
      <c r="B55" s="5" t="s">
        <v>283</v>
      </c>
      <c r="C55" s="14">
        <f>AVERAGE(D55:O55)</f>
        <v>6</v>
      </c>
      <c r="D55" s="60">
        <f t="shared" ref="D55:O55" si="22">+D54/D11</f>
        <v>6</v>
      </c>
      <c r="E55" s="60">
        <f t="shared" si="22"/>
        <v>6</v>
      </c>
      <c r="F55" s="60">
        <f t="shared" si="22"/>
        <v>6</v>
      </c>
      <c r="G55" s="60">
        <f t="shared" si="22"/>
        <v>6</v>
      </c>
      <c r="H55" s="60">
        <f t="shared" si="22"/>
        <v>6</v>
      </c>
      <c r="I55" s="60">
        <f t="shared" si="22"/>
        <v>6</v>
      </c>
      <c r="J55" s="60">
        <f t="shared" si="22"/>
        <v>6</v>
      </c>
      <c r="K55" s="60">
        <f t="shared" si="22"/>
        <v>6</v>
      </c>
      <c r="L55" s="60">
        <f t="shared" si="22"/>
        <v>6</v>
      </c>
      <c r="M55" s="60">
        <f t="shared" si="22"/>
        <v>6</v>
      </c>
      <c r="N55" s="60">
        <f t="shared" si="22"/>
        <v>6</v>
      </c>
      <c r="O55" s="60">
        <f t="shared" si="22"/>
        <v>6</v>
      </c>
    </row>
    <row r="56" spans="1:17" x14ac:dyDescent="0.25">
      <c r="B56" s="5"/>
      <c r="C56" s="3"/>
      <c r="D56" s="64"/>
      <c r="E56" s="64"/>
      <c r="F56" s="64"/>
      <c r="G56" s="64"/>
      <c r="H56" s="64"/>
      <c r="I56" s="64"/>
      <c r="J56" s="64"/>
      <c r="K56" s="64"/>
      <c r="L56" s="64"/>
      <c r="M56" s="64"/>
      <c r="N56" s="64"/>
      <c r="O56" s="64"/>
    </row>
    <row r="57" spans="1:17" x14ac:dyDescent="0.25">
      <c r="B57" s="12" t="s">
        <v>53</v>
      </c>
      <c r="C57" s="3"/>
      <c r="D57" s="64"/>
      <c r="E57" s="64"/>
      <c r="F57" s="64"/>
      <c r="G57" s="64"/>
      <c r="H57" s="64"/>
      <c r="I57" s="64"/>
      <c r="J57" s="64"/>
      <c r="K57" s="64"/>
      <c r="L57" s="64"/>
      <c r="M57" s="64"/>
      <c r="N57" s="64"/>
      <c r="O57" s="64"/>
    </row>
    <row r="58" spans="1:17" x14ac:dyDescent="0.25">
      <c r="B58" s="5" t="s">
        <v>48</v>
      </c>
      <c r="C58" s="3"/>
      <c r="D58" s="59">
        <v>1</v>
      </c>
      <c r="E58" s="59">
        <v>1</v>
      </c>
      <c r="F58" s="59">
        <v>1</v>
      </c>
      <c r="G58" s="59">
        <v>1</v>
      </c>
      <c r="H58" s="59">
        <v>1</v>
      </c>
      <c r="I58" s="59">
        <v>1</v>
      </c>
      <c r="J58" s="59">
        <v>1</v>
      </c>
      <c r="K58" s="59">
        <v>1</v>
      </c>
      <c r="L58" s="59">
        <v>1</v>
      </c>
      <c r="M58" s="59">
        <v>1</v>
      </c>
      <c r="N58" s="59">
        <v>1</v>
      </c>
      <c r="O58" s="59">
        <v>1</v>
      </c>
    </row>
    <row r="59" spans="1:17" x14ac:dyDescent="0.25">
      <c r="B59" s="5" t="s">
        <v>17</v>
      </c>
      <c r="C59" s="3"/>
      <c r="D59" s="66">
        <v>60</v>
      </c>
      <c r="E59" s="66">
        <v>60</v>
      </c>
      <c r="F59" s="66">
        <v>60</v>
      </c>
      <c r="G59" s="66">
        <v>60</v>
      </c>
      <c r="H59" s="66">
        <v>60</v>
      </c>
      <c r="I59" s="66">
        <v>60</v>
      </c>
      <c r="J59" s="66">
        <v>60</v>
      </c>
      <c r="K59" s="66">
        <v>60</v>
      </c>
      <c r="L59" s="66">
        <v>60</v>
      </c>
      <c r="M59" s="66">
        <v>60</v>
      </c>
      <c r="N59" s="66">
        <v>60</v>
      </c>
      <c r="O59" s="66">
        <v>60</v>
      </c>
      <c r="Q59" t="s">
        <v>285</v>
      </c>
    </row>
    <row r="60" spans="1:17" x14ac:dyDescent="0.25">
      <c r="B60" s="5" t="s">
        <v>54</v>
      </c>
      <c r="C60" s="3"/>
      <c r="D60" s="61">
        <f t="shared" ref="D60:O60" si="23">(D$11/D59)*D58</f>
        <v>6.666666666666667</v>
      </c>
      <c r="E60" s="61">
        <f t="shared" si="23"/>
        <v>6.666666666666667</v>
      </c>
      <c r="F60" s="61">
        <f t="shared" si="23"/>
        <v>6.666666666666667</v>
      </c>
      <c r="G60" s="61">
        <f t="shared" si="23"/>
        <v>6.666666666666667</v>
      </c>
      <c r="H60" s="61">
        <f t="shared" si="23"/>
        <v>6.666666666666667</v>
      </c>
      <c r="I60" s="61">
        <f t="shared" si="23"/>
        <v>6.666666666666667</v>
      </c>
      <c r="J60" s="61">
        <f t="shared" si="23"/>
        <v>6.666666666666667</v>
      </c>
      <c r="K60" s="61">
        <f t="shared" si="23"/>
        <v>6.666666666666667</v>
      </c>
      <c r="L60" s="61">
        <f t="shared" si="23"/>
        <v>6.666666666666667</v>
      </c>
      <c r="M60" s="61">
        <f t="shared" si="23"/>
        <v>6.666666666666667</v>
      </c>
      <c r="N60" s="61">
        <f t="shared" si="23"/>
        <v>6.666666666666667</v>
      </c>
      <c r="O60" s="61">
        <f t="shared" si="23"/>
        <v>6.666666666666667</v>
      </c>
    </row>
    <row r="61" spans="1:17" x14ac:dyDescent="0.25">
      <c r="B61" s="5" t="s">
        <v>55</v>
      </c>
      <c r="C61" s="3"/>
      <c r="D61" s="58">
        <f t="shared" ref="D61:O61" si="24">+D60/D$19</f>
        <v>1.3333333333333335</v>
      </c>
      <c r="E61" s="58">
        <f t="shared" si="24"/>
        <v>1.3333333333333335</v>
      </c>
      <c r="F61" s="58">
        <f t="shared" si="24"/>
        <v>1.3333333333333335</v>
      </c>
      <c r="G61" s="58">
        <f t="shared" si="24"/>
        <v>1.3333333333333335</v>
      </c>
      <c r="H61" s="58">
        <f t="shared" si="24"/>
        <v>1.3333333333333335</v>
      </c>
      <c r="I61" s="58">
        <f t="shared" si="24"/>
        <v>1.3333333333333335</v>
      </c>
      <c r="J61" s="58">
        <f t="shared" si="24"/>
        <v>1.3333333333333335</v>
      </c>
      <c r="K61" s="58">
        <f t="shared" si="24"/>
        <v>1.3333333333333335</v>
      </c>
      <c r="L61" s="58">
        <f t="shared" si="24"/>
        <v>1.3333333333333335</v>
      </c>
      <c r="M61" s="58">
        <f t="shared" si="24"/>
        <v>1.3333333333333335</v>
      </c>
      <c r="N61" s="58">
        <f t="shared" si="24"/>
        <v>1.3333333333333335</v>
      </c>
      <c r="O61" s="58">
        <f t="shared" si="24"/>
        <v>1.3333333333333335</v>
      </c>
    </row>
    <row r="62" spans="1:17" x14ac:dyDescent="0.25">
      <c r="B62" s="5" t="s">
        <v>56</v>
      </c>
      <c r="C62" s="17"/>
      <c r="D62" s="62">
        <v>350</v>
      </c>
      <c r="E62" s="62">
        <v>350</v>
      </c>
      <c r="F62" s="62">
        <v>350</v>
      </c>
      <c r="G62" s="62">
        <v>350</v>
      </c>
      <c r="H62" s="62">
        <v>350</v>
      </c>
      <c r="I62" s="62">
        <v>350</v>
      </c>
      <c r="J62" s="62">
        <v>350</v>
      </c>
      <c r="K62" s="62">
        <v>350</v>
      </c>
      <c r="L62" s="62">
        <v>350</v>
      </c>
      <c r="M62" s="62">
        <v>350</v>
      </c>
      <c r="N62" s="62">
        <v>350</v>
      </c>
      <c r="O62" s="62">
        <v>350</v>
      </c>
    </row>
    <row r="63" spans="1:17" x14ac:dyDescent="0.25">
      <c r="A63" s="84">
        <v>6</v>
      </c>
      <c r="B63" s="5" t="s">
        <v>57</v>
      </c>
      <c r="C63" s="7">
        <f t="shared" ref="C63" si="25">SUM(D63:O63)</f>
        <v>27999.999999999996</v>
      </c>
      <c r="D63" s="60">
        <f t="shared" ref="D63:O63" si="26">D62*D60*D58</f>
        <v>2333.3333333333335</v>
      </c>
      <c r="E63" s="60">
        <f t="shared" si="26"/>
        <v>2333.3333333333335</v>
      </c>
      <c r="F63" s="60">
        <f t="shared" si="26"/>
        <v>2333.3333333333335</v>
      </c>
      <c r="G63" s="60">
        <f t="shared" si="26"/>
        <v>2333.3333333333335</v>
      </c>
      <c r="H63" s="60">
        <f t="shared" si="26"/>
        <v>2333.3333333333335</v>
      </c>
      <c r="I63" s="60">
        <f t="shared" si="26"/>
        <v>2333.3333333333335</v>
      </c>
      <c r="J63" s="60">
        <f t="shared" si="26"/>
        <v>2333.3333333333335</v>
      </c>
      <c r="K63" s="60">
        <f t="shared" si="26"/>
        <v>2333.3333333333335</v>
      </c>
      <c r="L63" s="60">
        <f t="shared" si="26"/>
        <v>2333.3333333333335</v>
      </c>
      <c r="M63" s="60">
        <f t="shared" si="26"/>
        <v>2333.3333333333335</v>
      </c>
      <c r="N63" s="60">
        <f t="shared" si="26"/>
        <v>2333.3333333333335</v>
      </c>
      <c r="O63" s="60">
        <f t="shared" si="26"/>
        <v>2333.3333333333335</v>
      </c>
    </row>
    <row r="64" spans="1:17" x14ac:dyDescent="0.25">
      <c r="B64" s="5" t="s">
        <v>284</v>
      </c>
      <c r="C64" s="14">
        <f>AVERAGE(D64:O64)</f>
        <v>5.8333333333333348</v>
      </c>
      <c r="D64" s="60">
        <f t="shared" ref="D64:O64" si="27">+D63/D11</f>
        <v>5.8333333333333339</v>
      </c>
      <c r="E64" s="60">
        <f t="shared" si="27"/>
        <v>5.8333333333333339</v>
      </c>
      <c r="F64" s="60">
        <f t="shared" si="27"/>
        <v>5.8333333333333339</v>
      </c>
      <c r="G64" s="60">
        <f t="shared" si="27"/>
        <v>5.8333333333333339</v>
      </c>
      <c r="H64" s="60">
        <f t="shared" si="27"/>
        <v>5.8333333333333339</v>
      </c>
      <c r="I64" s="60">
        <f t="shared" si="27"/>
        <v>5.8333333333333339</v>
      </c>
      <c r="J64" s="60">
        <f t="shared" si="27"/>
        <v>5.8333333333333339</v>
      </c>
      <c r="K64" s="60">
        <f t="shared" si="27"/>
        <v>5.8333333333333339</v>
      </c>
      <c r="L64" s="60">
        <f t="shared" si="27"/>
        <v>5.8333333333333339</v>
      </c>
      <c r="M64" s="60">
        <f t="shared" si="27"/>
        <v>5.8333333333333339</v>
      </c>
      <c r="N64" s="60">
        <f t="shared" si="27"/>
        <v>5.8333333333333339</v>
      </c>
      <c r="O64" s="60">
        <f t="shared" si="27"/>
        <v>5.8333333333333339</v>
      </c>
    </row>
    <row r="65" spans="1:17" x14ac:dyDescent="0.25">
      <c r="B65" s="5"/>
      <c r="C65" s="17"/>
      <c r="D65" s="60"/>
      <c r="E65" s="60"/>
      <c r="F65" s="60"/>
      <c r="G65" s="60"/>
      <c r="H65" s="60"/>
      <c r="I65" s="60"/>
      <c r="J65" s="60"/>
      <c r="K65" s="60"/>
      <c r="L65" s="60"/>
      <c r="M65" s="60"/>
      <c r="N65" s="60"/>
      <c r="O65" s="60"/>
    </row>
    <row r="66" spans="1:17" x14ac:dyDescent="0.25">
      <c r="B66" s="12" t="s">
        <v>62</v>
      </c>
      <c r="C66" s="3"/>
      <c r="D66" s="3"/>
      <c r="E66" s="3"/>
      <c r="F66" s="3"/>
      <c r="G66" s="3"/>
      <c r="H66" s="3"/>
      <c r="I66" s="3"/>
      <c r="J66" s="3"/>
      <c r="K66" s="3"/>
      <c r="L66" s="3"/>
      <c r="M66" s="3"/>
      <c r="N66" s="3"/>
      <c r="O66" s="3"/>
    </row>
    <row r="67" spans="1:17" x14ac:dyDescent="0.25">
      <c r="B67" s="5" t="s">
        <v>58</v>
      </c>
      <c r="C67" s="3"/>
      <c r="D67" s="25">
        <v>30</v>
      </c>
      <c r="E67" s="25">
        <v>30</v>
      </c>
      <c r="F67" s="25">
        <v>30</v>
      </c>
      <c r="G67" s="25">
        <v>30</v>
      </c>
      <c r="H67" s="25">
        <v>30</v>
      </c>
      <c r="I67" s="25">
        <v>30</v>
      </c>
      <c r="J67" s="25">
        <v>30</v>
      </c>
      <c r="K67" s="25">
        <v>30</v>
      </c>
      <c r="L67" s="25">
        <v>30</v>
      </c>
      <c r="M67" s="25">
        <v>30</v>
      </c>
      <c r="N67" s="25">
        <v>30</v>
      </c>
      <c r="O67" s="25">
        <v>30</v>
      </c>
    </row>
    <row r="68" spans="1:17" x14ac:dyDescent="0.25">
      <c r="B68" s="5" t="s">
        <v>59</v>
      </c>
      <c r="C68" s="7">
        <f t="shared" ref="C68:C70" si="28">SUM(D68:O68)</f>
        <v>37.333333333333336</v>
      </c>
      <c r="D68" s="58">
        <f t="shared" ref="D68:O68" si="29">+D26/D67</f>
        <v>3.1111111111111112</v>
      </c>
      <c r="E68" s="58">
        <f t="shared" si="29"/>
        <v>3.1111111111111112</v>
      </c>
      <c r="F68" s="58">
        <f t="shared" si="29"/>
        <v>3.1111111111111112</v>
      </c>
      <c r="G68" s="58">
        <f t="shared" si="29"/>
        <v>3.1111111111111112</v>
      </c>
      <c r="H68" s="58">
        <f t="shared" si="29"/>
        <v>3.1111111111111112</v>
      </c>
      <c r="I68" s="58">
        <f t="shared" si="29"/>
        <v>3.1111111111111112</v>
      </c>
      <c r="J68" s="58">
        <f t="shared" si="29"/>
        <v>3.1111111111111112</v>
      </c>
      <c r="K68" s="58">
        <f t="shared" si="29"/>
        <v>3.1111111111111112</v>
      </c>
      <c r="L68" s="58">
        <f t="shared" si="29"/>
        <v>3.1111111111111112</v>
      </c>
      <c r="M68" s="58">
        <f t="shared" si="29"/>
        <v>3.1111111111111112</v>
      </c>
      <c r="N68" s="58">
        <f t="shared" si="29"/>
        <v>3.1111111111111112</v>
      </c>
      <c r="O68" s="58">
        <f t="shared" si="29"/>
        <v>3.1111111111111112</v>
      </c>
    </row>
    <row r="69" spans="1:17" x14ac:dyDescent="0.25">
      <c r="B69" s="5" t="s">
        <v>60</v>
      </c>
      <c r="C69" s="17"/>
      <c r="D69" s="62">
        <v>950</v>
      </c>
      <c r="E69" s="62">
        <v>950</v>
      </c>
      <c r="F69" s="62">
        <v>950</v>
      </c>
      <c r="G69" s="62">
        <v>950</v>
      </c>
      <c r="H69" s="62">
        <v>950</v>
      </c>
      <c r="I69" s="62">
        <v>950</v>
      </c>
      <c r="J69" s="62">
        <v>950</v>
      </c>
      <c r="K69" s="62">
        <v>950</v>
      </c>
      <c r="L69" s="62">
        <v>950</v>
      </c>
      <c r="M69" s="62">
        <v>950</v>
      </c>
      <c r="N69" s="62">
        <v>950</v>
      </c>
      <c r="O69" s="62">
        <v>950</v>
      </c>
    </row>
    <row r="70" spans="1:17" x14ac:dyDescent="0.25">
      <c r="A70" s="84">
        <v>7</v>
      </c>
      <c r="B70" s="5" t="s">
        <v>61</v>
      </c>
      <c r="C70" s="7">
        <f t="shared" si="28"/>
        <v>35466.666666666664</v>
      </c>
      <c r="D70" s="60">
        <f>+D69*D68</f>
        <v>2955.5555555555557</v>
      </c>
      <c r="E70" s="60">
        <f t="shared" ref="E70:O70" si="30">+E69*E68</f>
        <v>2955.5555555555557</v>
      </c>
      <c r="F70" s="60">
        <f t="shared" si="30"/>
        <v>2955.5555555555557</v>
      </c>
      <c r="G70" s="60">
        <f t="shared" si="30"/>
        <v>2955.5555555555557</v>
      </c>
      <c r="H70" s="60">
        <f t="shared" si="30"/>
        <v>2955.5555555555557</v>
      </c>
      <c r="I70" s="60">
        <f t="shared" si="30"/>
        <v>2955.5555555555557</v>
      </c>
      <c r="J70" s="60">
        <f t="shared" si="30"/>
        <v>2955.5555555555557</v>
      </c>
      <c r="K70" s="60">
        <f t="shared" si="30"/>
        <v>2955.5555555555557</v>
      </c>
      <c r="L70" s="60">
        <f t="shared" si="30"/>
        <v>2955.5555555555557</v>
      </c>
      <c r="M70" s="60">
        <f t="shared" si="30"/>
        <v>2955.5555555555557</v>
      </c>
      <c r="N70" s="60">
        <f t="shared" si="30"/>
        <v>2955.5555555555557</v>
      </c>
      <c r="O70" s="60">
        <f t="shared" si="30"/>
        <v>2955.5555555555557</v>
      </c>
    </row>
    <row r="71" spans="1:17" x14ac:dyDescent="0.25">
      <c r="B71" s="5"/>
      <c r="C71" s="7"/>
      <c r="D71" s="60"/>
      <c r="E71" s="60"/>
      <c r="F71" s="60"/>
      <c r="G71" s="60"/>
      <c r="H71" s="60"/>
      <c r="I71" s="60"/>
      <c r="J71" s="60"/>
      <c r="K71" s="60"/>
      <c r="L71" s="60"/>
      <c r="M71" s="60"/>
      <c r="N71" s="60"/>
      <c r="O71" s="60"/>
    </row>
    <row r="72" spans="1:17" x14ac:dyDescent="0.25">
      <c r="B72" s="12" t="s">
        <v>282</v>
      </c>
      <c r="C72" s="3"/>
      <c r="D72" s="64"/>
      <c r="E72" s="64"/>
      <c r="F72" s="64"/>
      <c r="G72" s="64"/>
      <c r="H72" s="64"/>
      <c r="I72" s="64"/>
      <c r="J72" s="64"/>
      <c r="K72" s="64"/>
      <c r="L72" s="64"/>
      <c r="M72" s="64"/>
      <c r="N72" s="64"/>
      <c r="O72" s="64"/>
    </row>
    <row r="73" spans="1:17" x14ac:dyDescent="0.25">
      <c r="B73" s="5" t="s">
        <v>41</v>
      </c>
      <c r="C73" s="3"/>
      <c r="D73" s="65">
        <v>0.05</v>
      </c>
      <c r="E73" s="65">
        <v>0.05</v>
      </c>
      <c r="F73" s="65">
        <v>0.05</v>
      </c>
      <c r="G73" s="65">
        <v>0.05</v>
      </c>
      <c r="H73" s="65">
        <v>0.05</v>
      </c>
      <c r="I73" s="65">
        <v>0.05</v>
      </c>
      <c r="J73" s="65">
        <v>0.05</v>
      </c>
      <c r="K73" s="65">
        <v>0.05</v>
      </c>
      <c r="L73" s="65">
        <v>0.05</v>
      </c>
      <c r="M73" s="65">
        <v>0.05</v>
      </c>
      <c r="N73" s="65">
        <v>0.05</v>
      </c>
      <c r="O73" s="65">
        <v>0.05</v>
      </c>
    </row>
    <row r="74" spans="1:17" x14ac:dyDescent="0.25">
      <c r="B74" s="5" t="s">
        <v>17</v>
      </c>
      <c r="C74" s="3"/>
      <c r="D74" s="66">
        <v>4</v>
      </c>
      <c r="E74" s="66">
        <v>4</v>
      </c>
      <c r="F74" s="66">
        <v>4</v>
      </c>
      <c r="G74" s="66">
        <v>4</v>
      </c>
      <c r="H74" s="66">
        <v>4</v>
      </c>
      <c r="I74" s="66">
        <v>4</v>
      </c>
      <c r="J74" s="66">
        <v>4</v>
      </c>
      <c r="K74" s="66">
        <v>4</v>
      </c>
      <c r="L74" s="66">
        <v>4</v>
      </c>
      <c r="M74" s="66">
        <v>4</v>
      </c>
      <c r="N74" s="66">
        <v>4</v>
      </c>
      <c r="O74" s="66">
        <v>4</v>
      </c>
    </row>
    <row r="75" spans="1:17" x14ac:dyDescent="0.25">
      <c r="B75" s="5" t="s">
        <v>42</v>
      </c>
      <c r="C75" s="7">
        <f t="shared" ref="C75:C78" si="31">SUM(D75:O75)</f>
        <v>60</v>
      </c>
      <c r="D75" s="64">
        <f t="shared" ref="D75:O75" si="32">(D$11*D73)/D74</f>
        <v>5</v>
      </c>
      <c r="E75" s="64">
        <f t="shared" si="32"/>
        <v>5</v>
      </c>
      <c r="F75" s="64">
        <f t="shared" si="32"/>
        <v>5</v>
      </c>
      <c r="G75" s="64">
        <f t="shared" si="32"/>
        <v>5</v>
      </c>
      <c r="H75" s="64">
        <f t="shared" si="32"/>
        <v>5</v>
      </c>
      <c r="I75" s="64">
        <f t="shared" si="32"/>
        <v>5</v>
      </c>
      <c r="J75" s="64">
        <f t="shared" si="32"/>
        <v>5</v>
      </c>
      <c r="K75" s="64">
        <f t="shared" si="32"/>
        <v>5</v>
      </c>
      <c r="L75" s="64">
        <f t="shared" si="32"/>
        <v>5</v>
      </c>
      <c r="M75" s="64">
        <f t="shared" si="32"/>
        <v>5</v>
      </c>
      <c r="N75" s="64">
        <f t="shared" si="32"/>
        <v>5</v>
      </c>
      <c r="O75" s="64">
        <f t="shared" si="32"/>
        <v>5</v>
      </c>
    </row>
    <row r="76" spans="1:17" x14ac:dyDescent="0.25">
      <c r="B76" s="5" t="s">
        <v>43</v>
      </c>
      <c r="C76" s="7">
        <f t="shared" si="31"/>
        <v>12</v>
      </c>
      <c r="D76" s="58">
        <f t="shared" ref="D76:O76" si="33">+D75/D$19</f>
        <v>1</v>
      </c>
      <c r="E76" s="58">
        <f t="shared" si="33"/>
        <v>1</v>
      </c>
      <c r="F76" s="58">
        <f t="shared" si="33"/>
        <v>1</v>
      </c>
      <c r="G76" s="58">
        <f t="shared" si="33"/>
        <v>1</v>
      </c>
      <c r="H76" s="58">
        <f t="shared" si="33"/>
        <v>1</v>
      </c>
      <c r="I76" s="58">
        <f t="shared" si="33"/>
        <v>1</v>
      </c>
      <c r="J76" s="58">
        <f t="shared" si="33"/>
        <v>1</v>
      </c>
      <c r="K76" s="58">
        <f t="shared" si="33"/>
        <v>1</v>
      </c>
      <c r="L76" s="58">
        <f t="shared" si="33"/>
        <v>1</v>
      </c>
      <c r="M76" s="58">
        <f t="shared" si="33"/>
        <v>1</v>
      </c>
      <c r="N76" s="58">
        <f t="shared" si="33"/>
        <v>1</v>
      </c>
      <c r="O76" s="58">
        <f t="shared" si="33"/>
        <v>1</v>
      </c>
      <c r="Q76" t="s">
        <v>278</v>
      </c>
    </row>
    <row r="77" spans="1:17" x14ac:dyDescent="0.25">
      <c r="B77" s="5" t="s">
        <v>44</v>
      </c>
      <c r="C77" s="7">
        <f t="shared" si="31"/>
        <v>6000</v>
      </c>
      <c r="D77" s="62">
        <v>500</v>
      </c>
      <c r="E77" s="62">
        <v>500</v>
      </c>
      <c r="F77" s="62">
        <v>500</v>
      </c>
      <c r="G77" s="62">
        <v>500</v>
      </c>
      <c r="H77" s="62">
        <v>500</v>
      </c>
      <c r="I77" s="62">
        <v>500</v>
      </c>
      <c r="J77" s="62">
        <v>500</v>
      </c>
      <c r="K77" s="62">
        <v>500</v>
      </c>
      <c r="L77" s="62">
        <v>500</v>
      </c>
      <c r="M77" s="62">
        <v>500</v>
      </c>
      <c r="N77" s="62">
        <v>500</v>
      </c>
      <c r="O77" s="62">
        <v>500</v>
      </c>
    </row>
    <row r="78" spans="1:17" x14ac:dyDescent="0.25">
      <c r="A78" s="84">
        <v>8</v>
      </c>
      <c r="B78" s="5" t="s">
        <v>45</v>
      </c>
      <c r="C78" s="7">
        <f t="shared" si="31"/>
        <v>30000</v>
      </c>
      <c r="D78" s="60">
        <f>+D75*D77</f>
        <v>2500</v>
      </c>
      <c r="E78" s="60">
        <f t="shared" ref="E78:O78" si="34">+E75*E77</f>
        <v>2500</v>
      </c>
      <c r="F78" s="60">
        <f t="shared" si="34"/>
        <v>2500</v>
      </c>
      <c r="G78" s="60">
        <f t="shared" si="34"/>
        <v>2500</v>
      </c>
      <c r="H78" s="60">
        <f t="shared" si="34"/>
        <v>2500</v>
      </c>
      <c r="I78" s="60">
        <f t="shared" si="34"/>
        <v>2500</v>
      </c>
      <c r="J78" s="60">
        <f t="shared" si="34"/>
        <v>2500</v>
      </c>
      <c r="K78" s="60">
        <f t="shared" si="34"/>
        <v>2500</v>
      </c>
      <c r="L78" s="60">
        <f t="shared" si="34"/>
        <v>2500</v>
      </c>
      <c r="M78" s="60">
        <f t="shared" si="34"/>
        <v>2500</v>
      </c>
      <c r="N78" s="60">
        <f t="shared" si="34"/>
        <v>2500</v>
      </c>
      <c r="O78" s="60">
        <f t="shared" si="34"/>
        <v>2500</v>
      </c>
    </row>
    <row r="79" spans="1:17" x14ac:dyDescent="0.25">
      <c r="B79" s="5"/>
      <c r="C79" s="7"/>
      <c r="D79" s="60"/>
      <c r="E79" s="60"/>
      <c r="F79" s="60"/>
      <c r="G79" s="60"/>
      <c r="H79" s="60"/>
      <c r="I79" s="60"/>
      <c r="J79" s="60"/>
      <c r="K79" s="60"/>
      <c r="L79" s="60"/>
      <c r="M79" s="60"/>
      <c r="N79" s="60"/>
      <c r="O79" s="60"/>
    </row>
    <row r="80" spans="1:17" x14ac:dyDescent="0.25">
      <c r="B80" s="12" t="s">
        <v>64</v>
      </c>
      <c r="C80" s="3"/>
      <c r="D80" s="3"/>
      <c r="E80" s="3"/>
      <c r="F80" s="3"/>
      <c r="G80" s="3"/>
      <c r="H80" s="3"/>
      <c r="I80" s="3"/>
      <c r="J80" s="3"/>
      <c r="K80" s="3"/>
      <c r="L80" s="3"/>
      <c r="M80" s="3"/>
      <c r="N80" s="3"/>
      <c r="O80" s="3"/>
    </row>
    <row r="81" spans="1:17" x14ac:dyDescent="0.25">
      <c r="B81" s="12" t="s">
        <v>63</v>
      </c>
      <c r="C81" s="3"/>
      <c r="D81" s="26">
        <v>0.21</v>
      </c>
      <c r="E81" s="26">
        <v>0.21</v>
      </c>
      <c r="F81" s="26">
        <v>0.21</v>
      </c>
      <c r="G81" s="26">
        <v>0.21</v>
      </c>
      <c r="H81" s="26">
        <v>0.21</v>
      </c>
      <c r="I81" s="26">
        <v>0.21</v>
      </c>
      <c r="J81" s="26">
        <v>0.21</v>
      </c>
      <c r="K81" s="26">
        <v>0.21</v>
      </c>
      <c r="L81" s="26">
        <v>0.21</v>
      </c>
      <c r="M81" s="26">
        <v>0.21</v>
      </c>
      <c r="N81" s="26">
        <v>0.21</v>
      </c>
      <c r="O81" s="26">
        <v>0.21</v>
      </c>
    </row>
    <row r="82" spans="1:17" x14ac:dyDescent="0.25">
      <c r="B82" s="12" t="s">
        <v>65</v>
      </c>
      <c r="C82" s="7">
        <f t="shared" ref="C82" si="35">SUM(D82:O82)</f>
        <v>133574.00000000003</v>
      </c>
      <c r="D82" s="15">
        <f t="shared" ref="D82:O82" si="36">(D78+D70+D63+D54+D45)*D81</f>
        <v>11131.166666666666</v>
      </c>
      <c r="E82" s="15">
        <f t="shared" si="36"/>
        <v>11131.166666666666</v>
      </c>
      <c r="F82" s="15">
        <f t="shared" si="36"/>
        <v>11131.166666666666</v>
      </c>
      <c r="G82" s="15">
        <f t="shared" si="36"/>
        <v>11131.166666666666</v>
      </c>
      <c r="H82" s="15">
        <f t="shared" si="36"/>
        <v>11131.166666666666</v>
      </c>
      <c r="I82" s="15">
        <f t="shared" si="36"/>
        <v>11131.166666666666</v>
      </c>
      <c r="J82" s="15">
        <f t="shared" si="36"/>
        <v>11131.166666666666</v>
      </c>
      <c r="K82" s="15">
        <f t="shared" si="36"/>
        <v>11131.166666666666</v>
      </c>
      <c r="L82" s="15">
        <f t="shared" si="36"/>
        <v>11131.166666666666</v>
      </c>
      <c r="M82" s="15">
        <f t="shared" si="36"/>
        <v>11131.166666666666</v>
      </c>
      <c r="N82" s="15">
        <f t="shared" si="36"/>
        <v>11131.166666666666</v>
      </c>
      <c r="O82" s="15">
        <f t="shared" si="36"/>
        <v>11131.166666666666</v>
      </c>
    </row>
    <row r="83" spans="1:17" x14ac:dyDescent="0.25">
      <c r="B83" s="12"/>
      <c r="C83" s="7"/>
      <c r="D83" s="15"/>
      <c r="E83" s="15"/>
      <c r="F83" s="15"/>
      <c r="G83" s="15"/>
      <c r="H83" s="15"/>
      <c r="I83" s="15"/>
      <c r="J83" s="15"/>
      <c r="K83" s="15"/>
      <c r="L83" s="15"/>
      <c r="M83" s="15"/>
      <c r="N83" s="15"/>
      <c r="O83" s="15"/>
    </row>
    <row r="84" spans="1:17" ht="30" x14ac:dyDescent="0.25">
      <c r="B84" s="18" t="s">
        <v>366</v>
      </c>
      <c r="C84" s="7">
        <f t="shared" ref="C84" si="37">SUM(D84:O84)</f>
        <v>769640.66666666686</v>
      </c>
      <c r="D84" s="67">
        <f t="shared" ref="D84:O84" si="38">+D82+D78+D70+D63+D54+D45</f>
        <v>64136.722222222219</v>
      </c>
      <c r="E84" s="67">
        <f t="shared" si="38"/>
        <v>64136.722222222219</v>
      </c>
      <c r="F84" s="67">
        <f t="shared" si="38"/>
        <v>64136.722222222219</v>
      </c>
      <c r="G84" s="67">
        <f t="shared" si="38"/>
        <v>64136.722222222219</v>
      </c>
      <c r="H84" s="67">
        <f t="shared" si="38"/>
        <v>64136.722222222219</v>
      </c>
      <c r="I84" s="67">
        <f t="shared" si="38"/>
        <v>64136.722222222219</v>
      </c>
      <c r="J84" s="67">
        <f t="shared" si="38"/>
        <v>64136.722222222219</v>
      </c>
      <c r="K84" s="67">
        <f t="shared" si="38"/>
        <v>64136.722222222219</v>
      </c>
      <c r="L84" s="67">
        <f t="shared" si="38"/>
        <v>64136.722222222219</v>
      </c>
      <c r="M84" s="67">
        <f t="shared" si="38"/>
        <v>64136.722222222219</v>
      </c>
      <c r="N84" s="67">
        <f t="shared" si="38"/>
        <v>64136.722222222219</v>
      </c>
      <c r="O84" s="67">
        <f t="shared" si="38"/>
        <v>64136.722222222219</v>
      </c>
    </row>
    <row r="85" spans="1:17" x14ac:dyDescent="0.25">
      <c r="B85" s="68" t="s">
        <v>35</v>
      </c>
      <c r="C85" s="14">
        <f>AVERAGE(D85:O85)</f>
        <v>160.34180555555554</v>
      </c>
      <c r="D85" s="60">
        <f t="shared" ref="D85:O85" si="39">+D84/D11</f>
        <v>160.34180555555554</v>
      </c>
      <c r="E85" s="60">
        <f t="shared" si="39"/>
        <v>160.34180555555554</v>
      </c>
      <c r="F85" s="60">
        <f t="shared" si="39"/>
        <v>160.34180555555554</v>
      </c>
      <c r="G85" s="60">
        <f t="shared" si="39"/>
        <v>160.34180555555554</v>
      </c>
      <c r="H85" s="60">
        <f t="shared" si="39"/>
        <v>160.34180555555554</v>
      </c>
      <c r="I85" s="60">
        <f t="shared" si="39"/>
        <v>160.34180555555554</v>
      </c>
      <c r="J85" s="60">
        <f t="shared" si="39"/>
        <v>160.34180555555554</v>
      </c>
      <c r="K85" s="60">
        <f t="shared" si="39"/>
        <v>160.34180555555554</v>
      </c>
      <c r="L85" s="60">
        <f t="shared" si="39"/>
        <v>160.34180555555554</v>
      </c>
      <c r="M85" s="60">
        <f t="shared" si="39"/>
        <v>160.34180555555554</v>
      </c>
      <c r="N85" s="60">
        <f t="shared" si="39"/>
        <v>160.34180555555554</v>
      </c>
      <c r="O85" s="60">
        <f t="shared" si="39"/>
        <v>160.34180555555554</v>
      </c>
    </row>
    <row r="86" spans="1:17" x14ac:dyDescent="0.25">
      <c r="B86" s="12"/>
      <c r="C86" s="7"/>
      <c r="D86" s="15"/>
      <c r="E86" s="15"/>
      <c r="F86" s="15"/>
      <c r="G86" s="15"/>
      <c r="H86" s="15"/>
      <c r="I86" s="15"/>
      <c r="J86" s="15"/>
      <c r="K86" s="15"/>
      <c r="L86" s="15"/>
      <c r="M86" s="15"/>
      <c r="N86" s="15"/>
      <c r="O86" s="15"/>
    </row>
    <row r="87" spans="1:17" x14ac:dyDescent="0.25">
      <c r="B87" s="18" t="s">
        <v>280</v>
      </c>
      <c r="C87" s="3">
        <f>AVERAGE(D87:O87)</f>
        <v>10</v>
      </c>
      <c r="D87" s="21">
        <v>10</v>
      </c>
      <c r="E87" s="21">
        <v>10</v>
      </c>
      <c r="F87" s="21">
        <v>10</v>
      </c>
      <c r="G87" s="21">
        <v>10</v>
      </c>
      <c r="H87" s="21">
        <v>10</v>
      </c>
      <c r="I87" s="21">
        <v>10</v>
      </c>
      <c r="J87" s="21">
        <v>10</v>
      </c>
      <c r="K87" s="21">
        <v>10</v>
      </c>
      <c r="L87" s="21">
        <v>10</v>
      </c>
      <c r="M87" s="21">
        <v>10</v>
      </c>
      <c r="N87" s="21">
        <v>10</v>
      </c>
      <c r="O87" s="21">
        <v>10</v>
      </c>
    </row>
    <row r="88" spans="1:17" x14ac:dyDescent="0.25">
      <c r="A88" s="84">
        <v>9</v>
      </c>
      <c r="B88" s="18" t="s">
        <v>281</v>
      </c>
      <c r="C88" s="7">
        <f t="shared" ref="C88:C90" si="40">SUM(D88:O88)</f>
        <v>48000</v>
      </c>
      <c r="D88" s="19">
        <f t="shared" ref="D88:O88" si="41">+D87*D11</f>
        <v>4000</v>
      </c>
      <c r="E88" s="19">
        <f t="shared" si="41"/>
        <v>4000</v>
      </c>
      <c r="F88" s="19">
        <f t="shared" si="41"/>
        <v>4000</v>
      </c>
      <c r="G88" s="19">
        <f t="shared" si="41"/>
        <v>4000</v>
      </c>
      <c r="H88" s="19">
        <f t="shared" si="41"/>
        <v>4000</v>
      </c>
      <c r="I88" s="19">
        <f t="shared" si="41"/>
        <v>4000</v>
      </c>
      <c r="J88" s="19">
        <f t="shared" si="41"/>
        <v>4000</v>
      </c>
      <c r="K88" s="19">
        <f t="shared" si="41"/>
        <v>4000</v>
      </c>
      <c r="L88" s="19">
        <f t="shared" si="41"/>
        <v>4000</v>
      </c>
      <c r="M88" s="19">
        <f t="shared" si="41"/>
        <v>4000</v>
      </c>
      <c r="N88" s="19">
        <f t="shared" si="41"/>
        <v>4000</v>
      </c>
      <c r="O88" s="19">
        <f t="shared" si="41"/>
        <v>4000</v>
      </c>
      <c r="Q88" t="s">
        <v>287</v>
      </c>
    </row>
    <row r="89" spans="1:17" x14ac:dyDescent="0.25">
      <c r="B89" s="18"/>
      <c r="C89" s="20"/>
      <c r="D89" s="19"/>
      <c r="E89" s="19"/>
      <c r="F89" s="19"/>
      <c r="G89" s="19"/>
      <c r="H89" s="19"/>
      <c r="I89" s="19"/>
      <c r="J89" s="19"/>
      <c r="K89" s="19"/>
      <c r="L89" s="19"/>
      <c r="M89" s="19"/>
      <c r="N89" s="19"/>
      <c r="O89" s="19"/>
    </row>
    <row r="90" spans="1:17" ht="37.5" x14ac:dyDescent="0.3">
      <c r="B90" s="94" t="s">
        <v>365</v>
      </c>
      <c r="C90" s="7">
        <f t="shared" si="40"/>
        <v>817640.66666666686</v>
      </c>
      <c r="D90" s="20">
        <f t="shared" ref="D90:O90" si="42">+D88+D84</f>
        <v>68136.722222222219</v>
      </c>
      <c r="E90" s="20">
        <f t="shared" si="42"/>
        <v>68136.722222222219</v>
      </c>
      <c r="F90" s="20">
        <f t="shared" si="42"/>
        <v>68136.722222222219</v>
      </c>
      <c r="G90" s="20">
        <f t="shared" si="42"/>
        <v>68136.722222222219</v>
      </c>
      <c r="H90" s="20">
        <f t="shared" si="42"/>
        <v>68136.722222222219</v>
      </c>
      <c r="I90" s="20">
        <f t="shared" si="42"/>
        <v>68136.722222222219</v>
      </c>
      <c r="J90" s="20">
        <f t="shared" si="42"/>
        <v>68136.722222222219</v>
      </c>
      <c r="K90" s="20">
        <f t="shared" si="42"/>
        <v>68136.722222222219</v>
      </c>
      <c r="L90" s="20">
        <f t="shared" si="42"/>
        <v>68136.722222222219</v>
      </c>
      <c r="M90" s="20">
        <f t="shared" si="42"/>
        <v>68136.722222222219</v>
      </c>
      <c r="N90" s="20">
        <f t="shared" si="42"/>
        <v>68136.722222222219</v>
      </c>
      <c r="O90" s="20">
        <f t="shared" si="42"/>
        <v>68136.722222222219</v>
      </c>
    </row>
    <row r="91" spans="1:17" x14ac:dyDescent="0.25">
      <c r="B91" s="18" t="s">
        <v>35</v>
      </c>
      <c r="C91" s="14">
        <f>AVERAGE(D91:O91)</f>
        <v>170.34180555555554</v>
      </c>
      <c r="D91" s="60">
        <f t="shared" ref="D91:O91" si="43">+D90/D11</f>
        <v>170.34180555555554</v>
      </c>
      <c r="E91" s="60">
        <f t="shared" si="43"/>
        <v>170.34180555555554</v>
      </c>
      <c r="F91" s="60">
        <f t="shared" si="43"/>
        <v>170.34180555555554</v>
      </c>
      <c r="G91" s="60">
        <f t="shared" si="43"/>
        <v>170.34180555555554</v>
      </c>
      <c r="H91" s="60">
        <f t="shared" si="43"/>
        <v>170.34180555555554</v>
      </c>
      <c r="I91" s="60">
        <f t="shared" si="43"/>
        <v>170.34180555555554</v>
      </c>
      <c r="J91" s="60">
        <f t="shared" si="43"/>
        <v>170.34180555555554</v>
      </c>
      <c r="K91" s="60">
        <f t="shared" si="43"/>
        <v>170.34180555555554</v>
      </c>
      <c r="L91" s="60">
        <f t="shared" si="43"/>
        <v>170.34180555555554</v>
      </c>
      <c r="M91" s="60">
        <f t="shared" si="43"/>
        <v>170.34180555555554</v>
      </c>
      <c r="N91" s="60">
        <f t="shared" si="43"/>
        <v>170.34180555555554</v>
      </c>
      <c r="O91" s="60">
        <f t="shared" si="43"/>
        <v>170.34180555555554</v>
      </c>
    </row>
    <row r="92" spans="1:17" x14ac:dyDescent="0.25">
      <c r="B92" s="18"/>
      <c r="C92" s="3"/>
      <c r="D92" s="60"/>
      <c r="E92" s="60"/>
      <c r="F92" s="60"/>
      <c r="G92" s="60"/>
      <c r="H92" s="60"/>
      <c r="I92" s="60"/>
      <c r="J92" s="60"/>
      <c r="K92" s="60"/>
      <c r="L92" s="60"/>
      <c r="M92" s="60"/>
      <c r="N92" s="60"/>
      <c r="O92" s="60"/>
    </row>
    <row r="93" spans="1:17" ht="18.75" x14ac:dyDescent="0.3">
      <c r="B93" s="90" t="s">
        <v>389</v>
      </c>
      <c r="C93" s="3"/>
      <c r="D93" s="60"/>
      <c r="E93" s="60"/>
      <c r="F93" s="60"/>
      <c r="G93" s="60"/>
      <c r="H93" s="60"/>
      <c r="I93" s="60"/>
      <c r="J93" s="60"/>
      <c r="K93" s="60"/>
      <c r="L93" s="60"/>
      <c r="M93" s="60"/>
      <c r="N93" s="60"/>
      <c r="O93" s="60"/>
    </row>
    <row r="94" spans="1:17" x14ac:dyDescent="0.25">
      <c r="B94" s="12" t="s">
        <v>289</v>
      </c>
      <c r="C94" s="3"/>
      <c r="D94" s="3"/>
      <c r="E94" s="3"/>
      <c r="F94" s="3"/>
      <c r="G94" s="3"/>
      <c r="H94" s="3"/>
      <c r="I94" s="3"/>
      <c r="J94" s="3"/>
      <c r="K94" s="3"/>
      <c r="L94" s="3"/>
      <c r="M94" s="3"/>
      <c r="N94" s="3"/>
      <c r="O94" s="3"/>
    </row>
    <row r="95" spans="1:17" x14ac:dyDescent="0.25">
      <c r="B95" s="5" t="s">
        <v>294</v>
      </c>
      <c r="C95" s="3"/>
      <c r="D95" s="13">
        <v>1</v>
      </c>
      <c r="E95" s="13">
        <v>1</v>
      </c>
      <c r="F95" s="13">
        <v>1</v>
      </c>
      <c r="G95" s="13">
        <v>1</v>
      </c>
      <c r="H95" s="13">
        <v>1</v>
      </c>
      <c r="I95" s="13">
        <v>1</v>
      </c>
      <c r="J95" s="13">
        <v>1</v>
      </c>
      <c r="K95" s="13">
        <v>1</v>
      </c>
      <c r="L95" s="13">
        <v>1</v>
      </c>
      <c r="M95" s="13">
        <v>1</v>
      </c>
      <c r="N95" s="13">
        <v>1</v>
      </c>
      <c r="O95" s="13">
        <v>1</v>
      </c>
    </row>
    <row r="96" spans="1:17" x14ac:dyDescent="0.25">
      <c r="B96" s="5" t="s">
        <v>288</v>
      </c>
      <c r="C96" s="3"/>
      <c r="D96" s="23">
        <v>3</v>
      </c>
      <c r="E96" s="23">
        <v>3</v>
      </c>
      <c r="F96" s="23">
        <v>3</v>
      </c>
      <c r="G96" s="23">
        <v>3</v>
      </c>
      <c r="H96" s="23">
        <v>3</v>
      </c>
      <c r="I96" s="23">
        <v>3</v>
      </c>
      <c r="J96" s="23">
        <v>3</v>
      </c>
      <c r="K96" s="23">
        <v>3</v>
      </c>
      <c r="L96" s="23">
        <v>3</v>
      </c>
      <c r="M96" s="23">
        <v>3</v>
      </c>
      <c r="N96" s="23">
        <v>3</v>
      </c>
      <c r="O96" s="23">
        <v>3</v>
      </c>
      <c r="Q96" t="s">
        <v>290</v>
      </c>
    </row>
    <row r="97" spans="1:17" x14ac:dyDescent="0.25">
      <c r="B97" s="5" t="s">
        <v>170</v>
      </c>
      <c r="C97" s="17"/>
      <c r="D97" s="16">
        <v>2550</v>
      </c>
      <c r="E97" s="16">
        <v>2550</v>
      </c>
      <c r="F97" s="16">
        <v>2550</v>
      </c>
      <c r="G97" s="16">
        <v>2550</v>
      </c>
      <c r="H97" s="16">
        <v>2550</v>
      </c>
      <c r="I97" s="16">
        <v>2550</v>
      </c>
      <c r="J97" s="16">
        <v>2550</v>
      </c>
      <c r="K97" s="16">
        <v>2550</v>
      </c>
      <c r="L97" s="16">
        <v>2550</v>
      </c>
      <c r="M97" s="16">
        <v>2550</v>
      </c>
      <c r="N97" s="16">
        <v>2550</v>
      </c>
      <c r="O97" s="16">
        <v>2550</v>
      </c>
    </row>
    <row r="98" spans="1:17" x14ac:dyDescent="0.25">
      <c r="A98" s="84">
        <v>10</v>
      </c>
      <c r="B98" s="5" t="s">
        <v>291</v>
      </c>
      <c r="C98" s="7">
        <f t="shared" ref="C98" si="44">SUM(D98:O98)</f>
        <v>91800</v>
      </c>
      <c r="D98" s="15">
        <f>+D97*D96*D95</f>
        <v>7650</v>
      </c>
      <c r="E98" s="15">
        <f t="shared" ref="E98:O98" si="45">+E97*E96*E95</f>
        <v>7650</v>
      </c>
      <c r="F98" s="15">
        <f t="shared" si="45"/>
        <v>7650</v>
      </c>
      <c r="G98" s="15">
        <f t="shared" si="45"/>
        <v>7650</v>
      </c>
      <c r="H98" s="15">
        <f t="shared" si="45"/>
        <v>7650</v>
      </c>
      <c r="I98" s="15">
        <f t="shared" si="45"/>
        <v>7650</v>
      </c>
      <c r="J98" s="15">
        <f t="shared" si="45"/>
        <v>7650</v>
      </c>
      <c r="K98" s="15">
        <f t="shared" si="45"/>
        <v>7650</v>
      </c>
      <c r="L98" s="15">
        <f t="shared" si="45"/>
        <v>7650</v>
      </c>
      <c r="M98" s="15">
        <f t="shared" si="45"/>
        <v>7650</v>
      </c>
      <c r="N98" s="15">
        <f t="shared" si="45"/>
        <v>7650</v>
      </c>
      <c r="O98" s="15">
        <f t="shared" si="45"/>
        <v>7650</v>
      </c>
    </row>
    <row r="99" spans="1:17" x14ac:dyDescent="0.25">
      <c r="C99" s="7"/>
      <c r="D99" s="15"/>
      <c r="E99" s="15"/>
      <c r="F99" s="15"/>
      <c r="G99" s="15"/>
      <c r="H99" s="15"/>
      <c r="I99" s="15"/>
      <c r="J99" s="15"/>
      <c r="K99" s="15"/>
      <c r="L99" s="15"/>
      <c r="M99" s="15"/>
      <c r="N99" s="15"/>
      <c r="O99" s="15"/>
    </row>
    <row r="100" spans="1:17" x14ac:dyDescent="0.25">
      <c r="B100" s="5" t="s">
        <v>292</v>
      </c>
      <c r="C100" s="3"/>
      <c r="D100" s="13">
        <v>1</v>
      </c>
      <c r="E100" s="13">
        <v>1</v>
      </c>
      <c r="F100" s="13">
        <v>1</v>
      </c>
      <c r="G100" s="13">
        <v>1</v>
      </c>
      <c r="H100" s="13">
        <v>1</v>
      </c>
      <c r="I100" s="13">
        <v>1</v>
      </c>
      <c r="J100" s="13">
        <v>1</v>
      </c>
      <c r="K100" s="13">
        <v>1</v>
      </c>
      <c r="L100" s="13">
        <v>1</v>
      </c>
      <c r="M100" s="13">
        <v>1</v>
      </c>
      <c r="N100" s="13">
        <v>1</v>
      </c>
      <c r="O100" s="13">
        <v>1</v>
      </c>
    </row>
    <row r="101" spans="1:17" x14ac:dyDescent="0.25">
      <c r="B101" s="5" t="s">
        <v>293</v>
      </c>
      <c r="C101" s="3"/>
      <c r="D101" s="23">
        <v>4</v>
      </c>
      <c r="E101" s="23">
        <v>4</v>
      </c>
      <c r="F101" s="23">
        <v>4</v>
      </c>
      <c r="G101" s="23">
        <v>4</v>
      </c>
      <c r="H101" s="23">
        <v>4</v>
      </c>
      <c r="I101" s="23">
        <v>4</v>
      </c>
      <c r="J101" s="23">
        <v>4</v>
      </c>
      <c r="K101" s="23">
        <v>4</v>
      </c>
      <c r="L101" s="23">
        <v>4</v>
      </c>
      <c r="M101" s="23">
        <v>4</v>
      </c>
      <c r="N101" s="23">
        <v>4</v>
      </c>
      <c r="O101" s="23">
        <v>4</v>
      </c>
      <c r="Q101" t="s">
        <v>290</v>
      </c>
    </row>
    <row r="102" spans="1:17" x14ac:dyDescent="0.25">
      <c r="A102" s="84">
        <v>10</v>
      </c>
      <c r="B102" s="5" t="s">
        <v>171</v>
      </c>
      <c r="C102" s="7">
        <f t="shared" ref="C102" si="46">SUM(D102:O102)</f>
        <v>122400</v>
      </c>
      <c r="D102" s="15">
        <f>+D101*D100*D97</f>
        <v>10200</v>
      </c>
      <c r="E102" s="15">
        <f t="shared" ref="E102:O102" si="47">+E101*E100*E97</f>
        <v>10200</v>
      </c>
      <c r="F102" s="15">
        <f t="shared" si="47"/>
        <v>10200</v>
      </c>
      <c r="G102" s="15">
        <f t="shared" si="47"/>
        <v>10200</v>
      </c>
      <c r="H102" s="15">
        <f t="shared" si="47"/>
        <v>10200</v>
      </c>
      <c r="I102" s="15">
        <f t="shared" si="47"/>
        <v>10200</v>
      </c>
      <c r="J102" s="15">
        <f t="shared" si="47"/>
        <v>10200</v>
      </c>
      <c r="K102" s="15">
        <f t="shared" si="47"/>
        <v>10200</v>
      </c>
      <c r="L102" s="15">
        <f t="shared" si="47"/>
        <v>10200</v>
      </c>
      <c r="M102" s="15">
        <f t="shared" si="47"/>
        <v>10200</v>
      </c>
      <c r="N102" s="15">
        <f t="shared" si="47"/>
        <v>10200</v>
      </c>
      <c r="O102" s="15">
        <f t="shared" si="47"/>
        <v>10200</v>
      </c>
    </row>
    <row r="103" spans="1:17" x14ac:dyDescent="0.25">
      <c r="B103" s="5"/>
      <c r="C103" s="7"/>
      <c r="D103" s="15"/>
      <c r="E103" s="15"/>
      <c r="F103" s="15"/>
      <c r="G103" s="15"/>
      <c r="H103" s="15"/>
      <c r="I103" s="15"/>
      <c r="J103" s="15"/>
      <c r="K103" s="15"/>
      <c r="L103" s="15"/>
      <c r="M103" s="15"/>
      <c r="N103" s="15"/>
      <c r="O103" s="15"/>
    </row>
    <row r="104" spans="1:17" x14ac:dyDescent="0.25">
      <c r="B104" s="5" t="s">
        <v>368</v>
      </c>
      <c r="C104" s="3"/>
      <c r="D104" s="13">
        <v>1</v>
      </c>
      <c r="E104" s="13">
        <v>1</v>
      </c>
      <c r="F104" s="13">
        <v>1</v>
      </c>
      <c r="G104" s="13">
        <v>1</v>
      </c>
      <c r="H104" s="13">
        <v>1</v>
      </c>
      <c r="I104" s="13">
        <v>1</v>
      </c>
      <c r="J104" s="13">
        <v>1</v>
      </c>
      <c r="K104" s="13">
        <v>1</v>
      </c>
      <c r="L104" s="13">
        <v>1</v>
      </c>
      <c r="M104" s="13">
        <v>1</v>
      </c>
      <c r="N104" s="13">
        <v>1</v>
      </c>
      <c r="O104" s="13">
        <v>1</v>
      </c>
    </row>
    <row r="105" spans="1:17" x14ac:dyDescent="0.25">
      <c r="B105" s="5" t="s">
        <v>370</v>
      </c>
      <c r="C105" s="3"/>
      <c r="D105" s="23">
        <v>2</v>
      </c>
      <c r="E105" s="23">
        <v>2</v>
      </c>
      <c r="F105" s="23">
        <v>2</v>
      </c>
      <c r="G105" s="23">
        <v>2</v>
      </c>
      <c r="H105" s="23">
        <v>2</v>
      </c>
      <c r="I105" s="23">
        <v>2</v>
      </c>
      <c r="J105" s="23">
        <v>2</v>
      </c>
      <c r="K105" s="23">
        <v>2</v>
      </c>
      <c r="L105" s="23">
        <v>2</v>
      </c>
      <c r="M105" s="23">
        <v>2</v>
      </c>
      <c r="N105" s="23">
        <v>2</v>
      </c>
      <c r="O105" s="23">
        <v>2</v>
      </c>
      <c r="Q105" t="s">
        <v>290</v>
      </c>
    </row>
    <row r="106" spans="1:17" x14ac:dyDescent="0.25">
      <c r="B106" s="5" t="s">
        <v>371</v>
      </c>
      <c r="C106" s="17"/>
      <c r="D106" s="16">
        <v>2550</v>
      </c>
      <c r="E106" s="16">
        <v>2550</v>
      </c>
      <c r="F106" s="16">
        <v>2550</v>
      </c>
      <c r="G106" s="16">
        <v>2550</v>
      </c>
      <c r="H106" s="16">
        <v>2550</v>
      </c>
      <c r="I106" s="16">
        <v>2550</v>
      </c>
      <c r="J106" s="16">
        <v>2550</v>
      </c>
      <c r="K106" s="16">
        <v>2550</v>
      </c>
      <c r="L106" s="16">
        <v>2550</v>
      </c>
      <c r="M106" s="16">
        <v>2550</v>
      </c>
      <c r="N106" s="16">
        <v>2550</v>
      </c>
      <c r="O106" s="16">
        <v>2550</v>
      </c>
    </row>
    <row r="107" spans="1:17" x14ac:dyDescent="0.25">
      <c r="A107" s="84">
        <v>10</v>
      </c>
      <c r="B107" s="5" t="s">
        <v>369</v>
      </c>
      <c r="C107" s="7">
        <f t="shared" ref="C107" si="48">SUM(D107:O107)</f>
        <v>61200</v>
      </c>
      <c r="D107" s="15">
        <f>+D106*D105*D104</f>
        <v>5100</v>
      </c>
      <c r="E107" s="15">
        <f t="shared" ref="E107:O107" si="49">+E106*E105*E104</f>
        <v>5100</v>
      </c>
      <c r="F107" s="15">
        <f t="shared" si="49"/>
        <v>5100</v>
      </c>
      <c r="G107" s="15">
        <f t="shared" si="49"/>
        <v>5100</v>
      </c>
      <c r="H107" s="15">
        <f t="shared" si="49"/>
        <v>5100</v>
      </c>
      <c r="I107" s="15">
        <f t="shared" si="49"/>
        <v>5100</v>
      </c>
      <c r="J107" s="15">
        <f t="shared" si="49"/>
        <v>5100</v>
      </c>
      <c r="K107" s="15">
        <f t="shared" si="49"/>
        <v>5100</v>
      </c>
      <c r="L107" s="15">
        <f t="shared" si="49"/>
        <v>5100</v>
      </c>
      <c r="M107" s="15">
        <f t="shared" si="49"/>
        <v>5100</v>
      </c>
      <c r="N107" s="15">
        <f t="shared" si="49"/>
        <v>5100</v>
      </c>
      <c r="O107" s="15">
        <f t="shared" si="49"/>
        <v>5100</v>
      </c>
    </row>
    <row r="108" spans="1:17" ht="45" customHeight="1" x14ac:dyDescent="0.25">
      <c r="B108" s="24" t="s">
        <v>367</v>
      </c>
      <c r="C108" s="24"/>
      <c r="D108" s="91"/>
      <c r="E108" s="91"/>
      <c r="F108" s="91"/>
      <c r="G108" s="3"/>
      <c r="H108" s="3"/>
      <c r="I108" s="3"/>
      <c r="J108" s="3"/>
      <c r="K108" s="3"/>
      <c r="L108" s="3"/>
      <c r="M108" s="3"/>
      <c r="N108" s="3"/>
      <c r="O108" s="3"/>
    </row>
    <row r="109" spans="1:17" x14ac:dyDescent="0.25">
      <c r="B109" s="12" t="s">
        <v>172</v>
      </c>
      <c r="C109" s="3"/>
      <c r="D109" s="3"/>
      <c r="E109" s="3"/>
      <c r="F109" s="3"/>
      <c r="G109" s="3"/>
      <c r="H109" s="3"/>
      <c r="I109" s="3"/>
      <c r="J109" s="3"/>
      <c r="K109" s="3"/>
      <c r="L109" s="3"/>
      <c r="M109" s="3"/>
      <c r="N109" s="3"/>
      <c r="O109" s="3"/>
    </row>
    <row r="110" spans="1:17" x14ac:dyDescent="0.25">
      <c r="B110" s="5" t="s">
        <v>295</v>
      </c>
      <c r="C110" s="2"/>
      <c r="D110" s="13">
        <v>1</v>
      </c>
      <c r="E110" s="13">
        <v>1</v>
      </c>
      <c r="F110" s="13">
        <v>1</v>
      </c>
      <c r="G110" s="13">
        <v>1</v>
      </c>
      <c r="H110" s="13">
        <v>1</v>
      </c>
      <c r="I110" s="13">
        <v>1</v>
      </c>
      <c r="J110" s="13">
        <v>1</v>
      </c>
      <c r="K110" s="13">
        <v>1</v>
      </c>
      <c r="L110" s="13">
        <v>1</v>
      </c>
      <c r="M110" s="13">
        <v>1</v>
      </c>
      <c r="N110" s="13">
        <v>1</v>
      </c>
      <c r="O110" s="13">
        <v>1</v>
      </c>
    </row>
    <row r="111" spans="1:17" x14ac:dyDescent="0.25">
      <c r="B111" s="5" t="s">
        <v>173</v>
      </c>
      <c r="C111" s="2"/>
      <c r="D111" s="13">
        <v>2</v>
      </c>
      <c r="E111" s="13">
        <v>2</v>
      </c>
      <c r="F111" s="13">
        <v>2</v>
      </c>
      <c r="G111" s="13">
        <v>2</v>
      </c>
      <c r="H111" s="13">
        <v>2</v>
      </c>
      <c r="I111" s="13">
        <v>2</v>
      </c>
      <c r="J111" s="13">
        <v>2</v>
      </c>
      <c r="K111" s="13">
        <v>2</v>
      </c>
      <c r="L111" s="13">
        <v>2</v>
      </c>
      <c r="M111" s="13">
        <v>2</v>
      </c>
      <c r="N111" s="13">
        <v>2</v>
      </c>
      <c r="O111" s="13">
        <v>2</v>
      </c>
    </row>
    <row r="112" spans="1:17" x14ac:dyDescent="0.25">
      <c r="B112" s="5" t="s">
        <v>174</v>
      </c>
      <c r="C112" s="2"/>
      <c r="D112" s="16">
        <v>2425</v>
      </c>
      <c r="E112" s="16">
        <v>2425</v>
      </c>
      <c r="F112" s="16">
        <v>2425</v>
      </c>
      <c r="G112" s="16">
        <v>2425</v>
      </c>
      <c r="H112" s="16">
        <v>2425</v>
      </c>
      <c r="I112" s="16">
        <v>2425</v>
      </c>
      <c r="J112" s="16">
        <v>2425</v>
      </c>
      <c r="K112" s="16">
        <v>2425</v>
      </c>
      <c r="L112" s="16">
        <v>2425</v>
      </c>
      <c r="M112" s="16">
        <v>2425</v>
      </c>
      <c r="N112" s="16">
        <v>2425</v>
      </c>
      <c r="O112" s="16">
        <v>2425</v>
      </c>
    </row>
    <row r="113" spans="1:15" x14ac:dyDescent="0.25">
      <c r="B113" s="5" t="s">
        <v>175</v>
      </c>
      <c r="C113" s="2"/>
      <c r="D113" s="13">
        <v>1</v>
      </c>
      <c r="E113" s="13">
        <v>1</v>
      </c>
      <c r="F113" s="13">
        <v>1</v>
      </c>
      <c r="G113" s="13">
        <v>1</v>
      </c>
      <c r="H113" s="13">
        <v>1</v>
      </c>
      <c r="I113" s="13">
        <v>1</v>
      </c>
      <c r="J113" s="13">
        <v>1</v>
      </c>
      <c r="K113" s="13">
        <v>1</v>
      </c>
      <c r="L113" s="13">
        <v>1</v>
      </c>
      <c r="M113" s="13">
        <v>1</v>
      </c>
      <c r="N113" s="13">
        <v>1</v>
      </c>
      <c r="O113" s="13">
        <v>1</v>
      </c>
    </row>
    <row r="114" spans="1:15" x14ac:dyDescent="0.25">
      <c r="B114" s="5" t="s">
        <v>176</v>
      </c>
      <c r="C114" s="2"/>
      <c r="D114" s="16">
        <v>3816</v>
      </c>
      <c r="E114" s="16">
        <v>3816</v>
      </c>
      <c r="F114" s="16">
        <v>3816</v>
      </c>
      <c r="G114" s="16">
        <v>3816</v>
      </c>
      <c r="H114" s="16">
        <v>3816</v>
      </c>
      <c r="I114" s="16">
        <v>3816</v>
      </c>
      <c r="J114" s="16">
        <v>3816</v>
      </c>
      <c r="K114" s="16">
        <v>3816</v>
      </c>
      <c r="L114" s="16">
        <v>3816</v>
      </c>
      <c r="M114" s="16">
        <v>3816</v>
      </c>
      <c r="N114" s="16">
        <v>3816</v>
      </c>
      <c r="O114" s="16">
        <v>3816</v>
      </c>
    </row>
    <row r="115" spans="1:15" x14ac:dyDescent="0.25">
      <c r="A115" s="84">
        <v>11</v>
      </c>
      <c r="B115" s="5" t="s">
        <v>177</v>
      </c>
      <c r="C115" s="7">
        <f t="shared" ref="C115" si="50">SUM(D115:O115)</f>
        <v>103992</v>
      </c>
      <c r="D115" s="17">
        <f>+D110*((D111*D112)+(D113*D114))</f>
        <v>8666</v>
      </c>
      <c r="E115" s="17">
        <f t="shared" ref="E115:O115" si="51">+E110*((E111*E112)+(E113*E114))</f>
        <v>8666</v>
      </c>
      <c r="F115" s="17">
        <f t="shared" si="51"/>
        <v>8666</v>
      </c>
      <c r="G115" s="17">
        <f t="shared" si="51"/>
        <v>8666</v>
      </c>
      <c r="H115" s="17">
        <f t="shared" si="51"/>
        <v>8666</v>
      </c>
      <c r="I115" s="17">
        <f t="shared" si="51"/>
        <v>8666</v>
      </c>
      <c r="J115" s="17">
        <f t="shared" si="51"/>
        <v>8666</v>
      </c>
      <c r="K115" s="17">
        <f t="shared" si="51"/>
        <v>8666</v>
      </c>
      <c r="L115" s="17">
        <f t="shared" si="51"/>
        <v>8666</v>
      </c>
      <c r="M115" s="17">
        <f t="shared" si="51"/>
        <v>8666</v>
      </c>
      <c r="N115" s="17">
        <f t="shared" si="51"/>
        <v>8666</v>
      </c>
      <c r="O115" s="17">
        <f t="shared" si="51"/>
        <v>8666</v>
      </c>
    </row>
    <row r="116" spans="1:15" x14ac:dyDescent="0.25">
      <c r="B116" s="5"/>
      <c r="C116" s="3"/>
      <c r="D116" s="3"/>
      <c r="E116" s="3"/>
      <c r="F116" s="3"/>
      <c r="G116" s="3"/>
      <c r="H116" s="3"/>
      <c r="I116" s="3"/>
      <c r="J116" s="3"/>
      <c r="K116" s="3"/>
      <c r="L116" s="3"/>
      <c r="M116" s="3"/>
      <c r="N116" s="3"/>
      <c r="O116" s="3"/>
    </row>
    <row r="117" spans="1:15" x14ac:dyDescent="0.25">
      <c r="B117" s="12" t="s">
        <v>393</v>
      </c>
      <c r="C117" s="3"/>
      <c r="D117" s="3"/>
      <c r="E117" s="3"/>
      <c r="F117" s="3"/>
      <c r="G117" s="3"/>
      <c r="H117" s="3"/>
      <c r="I117" s="3"/>
      <c r="J117" s="3"/>
      <c r="K117" s="3"/>
      <c r="L117" s="3"/>
      <c r="M117" s="3"/>
      <c r="N117" s="3"/>
      <c r="O117" s="3"/>
    </row>
    <row r="118" spans="1:15" x14ac:dyDescent="0.25">
      <c r="B118" s="5" t="s">
        <v>298</v>
      </c>
      <c r="C118" s="3"/>
      <c r="D118" s="13">
        <v>1</v>
      </c>
      <c r="E118" s="13">
        <v>1</v>
      </c>
      <c r="F118" s="13">
        <v>1</v>
      </c>
      <c r="G118" s="13">
        <v>1</v>
      </c>
      <c r="H118" s="13">
        <v>1</v>
      </c>
      <c r="I118" s="13">
        <v>1</v>
      </c>
      <c r="J118" s="13">
        <v>1</v>
      </c>
      <c r="K118" s="13">
        <v>1</v>
      </c>
      <c r="L118" s="13">
        <v>1</v>
      </c>
      <c r="M118" s="13">
        <v>1</v>
      </c>
      <c r="N118" s="13">
        <v>1</v>
      </c>
      <c r="O118" s="13">
        <v>1</v>
      </c>
    </row>
    <row r="119" spans="1:15" x14ac:dyDescent="0.25">
      <c r="B119" s="5" t="s">
        <v>299</v>
      </c>
      <c r="C119" s="3"/>
      <c r="D119" s="23">
        <v>2</v>
      </c>
      <c r="E119" s="23">
        <v>2</v>
      </c>
      <c r="F119" s="23">
        <v>2</v>
      </c>
      <c r="G119" s="23">
        <v>2</v>
      </c>
      <c r="H119" s="23">
        <v>2</v>
      </c>
      <c r="I119" s="23">
        <v>2</v>
      </c>
      <c r="J119" s="23">
        <v>2</v>
      </c>
      <c r="K119" s="23">
        <v>2</v>
      </c>
      <c r="L119" s="23">
        <v>2</v>
      </c>
      <c r="M119" s="23">
        <v>2</v>
      </c>
      <c r="N119" s="23">
        <v>2</v>
      </c>
      <c r="O119" s="23">
        <v>2</v>
      </c>
    </row>
    <row r="120" spans="1:15" x14ac:dyDescent="0.25">
      <c r="B120" s="5" t="s">
        <v>301</v>
      </c>
      <c r="C120" s="17"/>
      <c r="D120" s="16">
        <v>2000</v>
      </c>
      <c r="E120" s="16">
        <v>2000</v>
      </c>
      <c r="F120" s="16">
        <v>2000</v>
      </c>
      <c r="G120" s="16">
        <v>2000</v>
      </c>
      <c r="H120" s="16">
        <v>2000</v>
      </c>
      <c r="I120" s="16">
        <v>2000</v>
      </c>
      <c r="J120" s="16">
        <v>2000</v>
      </c>
      <c r="K120" s="16">
        <v>2000</v>
      </c>
      <c r="L120" s="16">
        <v>2000</v>
      </c>
      <c r="M120" s="16">
        <v>2000</v>
      </c>
      <c r="N120" s="16">
        <v>2000</v>
      </c>
      <c r="O120" s="16">
        <v>2000</v>
      </c>
    </row>
    <row r="121" spans="1:15" x14ac:dyDescent="0.25">
      <c r="A121" s="84">
        <v>12</v>
      </c>
      <c r="B121" s="5" t="s">
        <v>300</v>
      </c>
      <c r="C121" s="7">
        <f t="shared" ref="C121" si="52">SUM(D121:O121)</f>
        <v>48000</v>
      </c>
      <c r="D121" s="15">
        <f>+D120*D119*D118</f>
        <v>4000</v>
      </c>
      <c r="E121" s="15">
        <f t="shared" ref="E121:O121" si="53">+E120*E119*E118</f>
        <v>4000</v>
      </c>
      <c r="F121" s="15">
        <f t="shared" si="53"/>
        <v>4000</v>
      </c>
      <c r="G121" s="15">
        <f t="shared" si="53"/>
        <v>4000</v>
      </c>
      <c r="H121" s="15">
        <f t="shared" si="53"/>
        <v>4000</v>
      </c>
      <c r="I121" s="15">
        <f t="shared" si="53"/>
        <v>4000</v>
      </c>
      <c r="J121" s="15">
        <f t="shared" si="53"/>
        <v>4000</v>
      </c>
      <c r="K121" s="15">
        <f t="shared" si="53"/>
        <v>4000</v>
      </c>
      <c r="L121" s="15">
        <f t="shared" si="53"/>
        <v>4000</v>
      </c>
      <c r="M121" s="15">
        <f t="shared" si="53"/>
        <v>4000</v>
      </c>
      <c r="N121" s="15">
        <f t="shared" si="53"/>
        <v>4000</v>
      </c>
      <c r="O121" s="15">
        <f t="shared" si="53"/>
        <v>4000</v>
      </c>
    </row>
    <row r="122" spans="1:15" x14ac:dyDescent="0.25">
      <c r="B122" s="5"/>
      <c r="C122" s="3"/>
      <c r="D122" s="3"/>
      <c r="E122" s="3"/>
      <c r="F122" s="3"/>
      <c r="G122" s="3"/>
      <c r="H122" s="3"/>
      <c r="I122" s="3"/>
      <c r="J122" s="3"/>
      <c r="K122" s="3"/>
      <c r="L122" s="3"/>
      <c r="M122" s="3"/>
      <c r="N122" s="3"/>
      <c r="O122" s="3"/>
    </row>
    <row r="123" spans="1:15" ht="30" x14ac:dyDescent="0.25">
      <c r="B123" s="12" t="s">
        <v>179</v>
      </c>
      <c r="C123" s="3"/>
      <c r="D123" s="3"/>
      <c r="E123" s="3"/>
      <c r="F123" s="3"/>
      <c r="G123" s="3"/>
      <c r="H123" s="3"/>
      <c r="I123" s="3"/>
      <c r="J123" s="3"/>
      <c r="K123" s="3"/>
      <c r="L123" s="3"/>
      <c r="M123" s="3"/>
      <c r="N123" s="3"/>
      <c r="O123" s="3"/>
    </row>
    <row r="124" spans="1:15" x14ac:dyDescent="0.25">
      <c r="B124" s="5" t="s">
        <v>180</v>
      </c>
      <c r="C124" s="2"/>
      <c r="D124" s="13">
        <v>1</v>
      </c>
      <c r="E124" s="13">
        <v>1</v>
      </c>
      <c r="F124" s="13">
        <v>1</v>
      </c>
      <c r="G124" s="13">
        <v>1</v>
      </c>
      <c r="H124" s="13">
        <v>1</v>
      </c>
      <c r="I124" s="13">
        <v>1</v>
      </c>
      <c r="J124" s="13">
        <v>1</v>
      </c>
      <c r="K124" s="13">
        <v>1</v>
      </c>
      <c r="L124" s="13">
        <v>1</v>
      </c>
      <c r="M124" s="13">
        <v>1</v>
      </c>
      <c r="N124" s="13">
        <v>1</v>
      </c>
      <c r="O124" s="13">
        <v>1</v>
      </c>
    </row>
    <row r="125" spans="1:15" x14ac:dyDescent="0.25">
      <c r="B125" s="5" t="s">
        <v>181</v>
      </c>
      <c r="C125" s="2"/>
      <c r="D125" s="16">
        <v>1459</v>
      </c>
      <c r="E125" s="16">
        <v>1459</v>
      </c>
      <c r="F125" s="16">
        <v>1459</v>
      </c>
      <c r="G125" s="16">
        <v>1459</v>
      </c>
      <c r="H125" s="16">
        <v>1459</v>
      </c>
      <c r="I125" s="16">
        <v>1459</v>
      </c>
      <c r="J125" s="16">
        <v>1459</v>
      </c>
      <c r="K125" s="16">
        <v>1459</v>
      </c>
      <c r="L125" s="16">
        <v>1459</v>
      </c>
      <c r="M125" s="16">
        <v>1459</v>
      </c>
      <c r="N125" s="16">
        <v>1459</v>
      </c>
      <c r="O125" s="16">
        <v>1459</v>
      </c>
    </row>
    <row r="126" spans="1:15" x14ac:dyDescent="0.25">
      <c r="B126" s="5" t="s">
        <v>182</v>
      </c>
      <c r="C126" s="2"/>
      <c r="D126" s="13">
        <v>1</v>
      </c>
      <c r="E126" s="13">
        <v>1</v>
      </c>
      <c r="F126" s="13">
        <v>1</v>
      </c>
      <c r="G126" s="13">
        <v>1</v>
      </c>
      <c r="H126" s="13">
        <v>1</v>
      </c>
      <c r="I126" s="13">
        <v>1</v>
      </c>
      <c r="J126" s="13">
        <v>1</v>
      </c>
      <c r="K126" s="13">
        <v>1</v>
      </c>
      <c r="L126" s="13">
        <v>1</v>
      </c>
      <c r="M126" s="13">
        <v>1</v>
      </c>
      <c r="N126" s="13">
        <v>1</v>
      </c>
      <c r="O126" s="13">
        <v>1</v>
      </c>
    </row>
    <row r="127" spans="1:15" x14ac:dyDescent="0.25">
      <c r="B127" s="5" t="s">
        <v>183</v>
      </c>
      <c r="C127" s="2"/>
      <c r="D127" s="16">
        <v>2175</v>
      </c>
      <c r="E127" s="16">
        <v>2175</v>
      </c>
      <c r="F127" s="16">
        <v>2175</v>
      </c>
      <c r="G127" s="16">
        <v>2175</v>
      </c>
      <c r="H127" s="16">
        <v>2175</v>
      </c>
      <c r="I127" s="16">
        <v>2175</v>
      </c>
      <c r="J127" s="16">
        <v>2175</v>
      </c>
      <c r="K127" s="16">
        <v>2175</v>
      </c>
      <c r="L127" s="16">
        <v>2175</v>
      </c>
      <c r="M127" s="16">
        <v>2175</v>
      </c>
      <c r="N127" s="16">
        <v>2175</v>
      </c>
      <c r="O127" s="16">
        <v>2175</v>
      </c>
    </row>
    <row r="128" spans="1:15" x14ac:dyDescent="0.25">
      <c r="B128" s="5" t="s">
        <v>296</v>
      </c>
      <c r="C128" s="2"/>
      <c r="D128" s="13">
        <v>1</v>
      </c>
      <c r="E128" s="13">
        <v>1</v>
      </c>
      <c r="F128" s="13">
        <v>1</v>
      </c>
      <c r="G128" s="13">
        <v>1</v>
      </c>
      <c r="H128" s="13">
        <v>1</v>
      </c>
      <c r="I128" s="13">
        <v>1</v>
      </c>
      <c r="J128" s="13">
        <v>1</v>
      </c>
      <c r="K128" s="13">
        <v>1</v>
      </c>
      <c r="L128" s="13">
        <v>1</v>
      </c>
      <c r="M128" s="13">
        <v>1</v>
      </c>
      <c r="N128" s="13">
        <v>1</v>
      </c>
      <c r="O128" s="13">
        <v>1</v>
      </c>
    </row>
    <row r="129" spans="1:15" x14ac:dyDescent="0.25">
      <c r="B129" s="5" t="s">
        <v>184</v>
      </c>
      <c r="C129" s="2"/>
      <c r="D129" s="16">
        <v>7900</v>
      </c>
      <c r="E129" s="16">
        <v>7900</v>
      </c>
      <c r="F129" s="16">
        <v>7900</v>
      </c>
      <c r="G129" s="16">
        <v>7900</v>
      </c>
      <c r="H129" s="16">
        <v>7900</v>
      </c>
      <c r="I129" s="16">
        <v>7900</v>
      </c>
      <c r="J129" s="16">
        <v>7900</v>
      </c>
      <c r="K129" s="16">
        <v>7900</v>
      </c>
      <c r="L129" s="16">
        <v>7900</v>
      </c>
      <c r="M129" s="16">
        <v>7900</v>
      </c>
      <c r="N129" s="16">
        <v>7900</v>
      </c>
      <c r="O129" s="16">
        <v>7900</v>
      </c>
    </row>
    <row r="130" spans="1:15" x14ac:dyDescent="0.25">
      <c r="A130" s="84" t="s">
        <v>297</v>
      </c>
      <c r="B130" s="5" t="s">
        <v>185</v>
      </c>
      <c r="C130" s="7">
        <f t="shared" ref="C130" si="54">SUM(D130:O130)</f>
        <v>138408</v>
      </c>
      <c r="D130" s="69">
        <f>(D124*D125)+(D126*D127)+(D128*D129)</f>
        <v>11534</v>
      </c>
      <c r="E130" s="69">
        <f t="shared" ref="E130:O130" si="55">(E124*E125)+(E126*E127)+(E128*E129)</f>
        <v>11534</v>
      </c>
      <c r="F130" s="69">
        <f t="shared" si="55"/>
        <v>11534</v>
      </c>
      <c r="G130" s="69">
        <f t="shared" si="55"/>
        <v>11534</v>
      </c>
      <c r="H130" s="69">
        <f t="shared" si="55"/>
        <v>11534</v>
      </c>
      <c r="I130" s="69">
        <f t="shared" si="55"/>
        <v>11534</v>
      </c>
      <c r="J130" s="69">
        <f t="shared" si="55"/>
        <v>11534</v>
      </c>
      <c r="K130" s="69">
        <f t="shared" si="55"/>
        <v>11534</v>
      </c>
      <c r="L130" s="69">
        <f t="shared" si="55"/>
        <v>11534</v>
      </c>
      <c r="M130" s="69">
        <f t="shared" si="55"/>
        <v>11534</v>
      </c>
      <c r="N130" s="69">
        <f t="shared" si="55"/>
        <v>11534</v>
      </c>
      <c r="O130" s="69">
        <f t="shared" si="55"/>
        <v>11534</v>
      </c>
    </row>
    <row r="131" spans="1:15" x14ac:dyDescent="0.25">
      <c r="B131" s="5"/>
      <c r="C131" s="7"/>
      <c r="D131" s="69"/>
      <c r="E131" s="69"/>
      <c r="F131" s="69"/>
      <c r="G131" s="69"/>
      <c r="H131" s="69"/>
      <c r="I131" s="69"/>
      <c r="J131" s="69"/>
      <c r="K131" s="69"/>
      <c r="L131" s="69"/>
      <c r="M131" s="69"/>
      <c r="N131" s="69"/>
      <c r="O131" s="69"/>
    </row>
    <row r="132" spans="1:15" x14ac:dyDescent="0.25">
      <c r="B132" s="12" t="s">
        <v>303</v>
      </c>
      <c r="C132" s="44" t="s">
        <v>373</v>
      </c>
      <c r="D132" s="3"/>
      <c r="E132" s="3"/>
      <c r="F132" s="3"/>
      <c r="G132" s="3"/>
      <c r="H132" s="3"/>
      <c r="I132" s="3"/>
      <c r="J132" s="3"/>
      <c r="K132" s="3"/>
      <c r="L132" s="3"/>
      <c r="M132" s="3"/>
      <c r="N132" s="3"/>
      <c r="O132" s="3"/>
    </row>
    <row r="133" spans="1:15" x14ac:dyDescent="0.25">
      <c r="B133" s="5" t="s">
        <v>304</v>
      </c>
      <c r="C133" s="3"/>
      <c r="D133" s="13">
        <v>1</v>
      </c>
      <c r="E133" s="13">
        <v>1</v>
      </c>
      <c r="F133" s="13">
        <v>1</v>
      </c>
      <c r="G133" s="13">
        <v>1</v>
      </c>
      <c r="H133" s="13">
        <v>1</v>
      </c>
      <c r="I133" s="13">
        <v>1</v>
      </c>
      <c r="J133" s="13">
        <v>1</v>
      </c>
      <c r="K133" s="13">
        <v>1</v>
      </c>
      <c r="L133" s="13">
        <v>1</v>
      </c>
      <c r="M133" s="13">
        <v>1</v>
      </c>
      <c r="N133" s="13">
        <v>1</v>
      </c>
      <c r="O133" s="13">
        <v>1</v>
      </c>
    </row>
    <row r="134" spans="1:15" x14ac:dyDescent="0.25">
      <c r="B134" s="5" t="s">
        <v>305</v>
      </c>
      <c r="C134" s="3"/>
      <c r="D134" s="23">
        <v>2</v>
      </c>
      <c r="E134" s="23">
        <v>2</v>
      </c>
      <c r="F134" s="23">
        <v>2</v>
      </c>
      <c r="G134" s="23">
        <v>2</v>
      </c>
      <c r="H134" s="23">
        <v>2</v>
      </c>
      <c r="I134" s="23">
        <v>2</v>
      </c>
      <c r="J134" s="23">
        <v>2</v>
      </c>
      <c r="K134" s="23">
        <v>2</v>
      </c>
      <c r="L134" s="23">
        <v>2</v>
      </c>
      <c r="M134" s="23">
        <v>2</v>
      </c>
      <c r="N134" s="23">
        <v>2</v>
      </c>
      <c r="O134" s="23">
        <v>2</v>
      </c>
    </row>
    <row r="135" spans="1:15" x14ac:dyDescent="0.25">
      <c r="B135" s="5" t="s">
        <v>306</v>
      </c>
      <c r="C135" s="17"/>
      <c r="D135" s="16">
        <v>600</v>
      </c>
      <c r="E135" s="16">
        <v>600</v>
      </c>
      <c r="F135" s="16">
        <v>600</v>
      </c>
      <c r="G135" s="16">
        <v>600</v>
      </c>
      <c r="H135" s="16">
        <v>600</v>
      </c>
      <c r="I135" s="16">
        <v>600</v>
      </c>
      <c r="J135" s="16">
        <v>600</v>
      </c>
      <c r="K135" s="16">
        <v>600</v>
      </c>
      <c r="L135" s="16">
        <v>600</v>
      </c>
      <c r="M135" s="16">
        <v>600</v>
      </c>
      <c r="N135" s="16">
        <v>600</v>
      </c>
      <c r="O135" s="16">
        <v>600</v>
      </c>
    </row>
    <row r="136" spans="1:15" x14ac:dyDescent="0.25">
      <c r="A136" s="84">
        <v>17</v>
      </c>
      <c r="B136" s="5" t="s">
        <v>300</v>
      </c>
      <c r="C136" s="7">
        <f t="shared" ref="C136:C138" si="56">SUM(D136:O136)</f>
        <v>14400</v>
      </c>
      <c r="D136" s="15">
        <f>+D135*D134*D133</f>
        <v>1200</v>
      </c>
      <c r="E136" s="15">
        <f t="shared" ref="E136:O136" si="57">+E135*E134*E133</f>
        <v>1200</v>
      </c>
      <c r="F136" s="15">
        <f t="shared" si="57"/>
        <v>1200</v>
      </c>
      <c r="G136" s="15">
        <f t="shared" si="57"/>
        <v>1200</v>
      </c>
      <c r="H136" s="15">
        <f t="shared" si="57"/>
        <v>1200</v>
      </c>
      <c r="I136" s="15">
        <f t="shared" si="57"/>
        <v>1200</v>
      </c>
      <c r="J136" s="15">
        <f t="shared" si="57"/>
        <v>1200</v>
      </c>
      <c r="K136" s="15">
        <f t="shared" si="57"/>
        <v>1200</v>
      </c>
      <c r="L136" s="15">
        <f t="shared" si="57"/>
        <v>1200</v>
      </c>
      <c r="M136" s="15">
        <f t="shared" si="57"/>
        <v>1200</v>
      </c>
      <c r="N136" s="15">
        <f t="shared" si="57"/>
        <v>1200</v>
      </c>
      <c r="O136" s="15">
        <f t="shared" si="57"/>
        <v>1200</v>
      </c>
    </row>
    <row r="137" spans="1:15" x14ac:dyDescent="0.25">
      <c r="B137" s="5"/>
      <c r="C137" s="7"/>
      <c r="D137" s="15"/>
      <c r="E137" s="15"/>
      <c r="F137" s="15"/>
      <c r="G137" s="15"/>
      <c r="H137" s="15"/>
      <c r="I137" s="15"/>
      <c r="J137" s="15"/>
      <c r="K137" s="15"/>
      <c r="L137" s="15"/>
      <c r="M137" s="15"/>
      <c r="N137" s="15"/>
      <c r="O137" s="15"/>
    </row>
    <row r="138" spans="1:15" ht="37.5" x14ac:dyDescent="0.3">
      <c r="B138" s="94" t="s">
        <v>388</v>
      </c>
      <c r="C138" s="7">
        <f t="shared" si="56"/>
        <v>580200</v>
      </c>
      <c r="D138" s="95">
        <f>+D136+D130+D121+D115+D107+D102+D98</f>
        <v>48350</v>
      </c>
      <c r="E138" s="95">
        <f t="shared" ref="E138:O138" si="58">+E136+E130+E121+E115+E107+E102+E98</f>
        <v>48350</v>
      </c>
      <c r="F138" s="95">
        <f t="shared" si="58"/>
        <v>48350</v>
      </c>
      <c r="G138" s="95">
        <f t="shared" si="58"/>
        <v>48350</v>
      </c>
      <c r="H138" s="95">
        <f t="shared" si="58"/>
        <v>48350</v>
      </c>
      <c r="I138" s="95">
        <f t="shared" si="58"/>
        <v>48350</v>
      </c>
      <c r="J138" s="95">
        <f t="shared" si="58"/>
        <v>48350</v>
      </c>
      <c r="K138" s="95">
        <f t="shared" si="58"/>
        <v>48350</v>
      </c>
      <c r="L138" s="95">
        <f t="shared" si="58"/>
        <v>48350</v>
      </c>
      <c r="M138" s="95">
        <f t="shared" si="58"/>
        <v>48350</v>
      </c>
      <c r="N138" s="95">
        <f t="shared" si="58"/>
        <v>48350</v>
      </c>
      <c r="O138" s="95">
        <f t="shared" si="58"/>
        <v>48350</v>
      </c>
    </row>
    <row r="139" spans="1:15" x14ac:dyDescent="0.25">
      <c r="B139" s="5"/>
      <c r="C139" s="7"/>
      <c r="D139" s="15"/>
      <c r="E139" s="15"/>
      <c r="F139" s="15"/>
      <c r="G139" s="15"/>
      <c r="H139" s="15"/>
      <c r="I139" s="15"/>
      <c r="J139" s="15"/>
      <c r="K139" s="15"/>
      <c r="L139" s="15"/>
      <c r="M139" s="15"/>
      <c r="N139" s="15"/>
      <c r="O139" s="15"/>
    </row>
    <row r="140" spans="1:15" ht="18.75" x14ac:dyDescent="0.3">
      <c r="B140" s="90" t="s">
        <v>66</v>
      </c>
      <c r="C140" s="3"/>
      <c r="D140" s="3"/>
      <c r="E140" s="3"/>
      <c r="F140" s="3"/>
      <c r="G140" s="3"/>
      <c r="H140" s="3"/>
      <c r="I140" s="3"/>
      <c r="J140" s="3"/>
      <c r="K140" s="3"/>
      <c r="L140" s="3"/>
      <c r="M140" s="3"/>
      <c r="N140" s="3"/>
      <c r="O140" s="3"/>
    </row>
    <row r="141" spans="1:15" x14ac:dyDescent="0.25">
      <c r="B141" s="5" t="s">
        <v>67</v>
      </c>
      <c r="C141" s="3"/>
      <c r="D141" s="59">
        <v>1</v>
      </c>
      <c r="E141" s="59">
        <v>1</v>
      </c>
      <c r="F141" s="59">
        <v>1</v>
      </c>
      <c r="G141" s="59">
        <v>1</v>
      </c>
      <c r="H141" s="59">
        <v>1</v>
      </c>
      <c r="I141" s="59">
        <v>1</v>
      </c>
      <c r="J141" s="59">
        <v>1</v>
      </c>
      <c r="K141" s="59">
        <v>1</v>
      </c>
      <c r="L141" s="59">
        <v>1</v>
      </c>
      <c r="M141" s="59">
        <v>1</v>
      </c>
      <c r="N141" s="59">
        <v>1</v>
      </c>
      <c r="O141" s="59">
        <v>1</v>
      </c>
    </row>
    <row r="142" spans="1:15" x14ac:dyDescent="0.25">
      <c r="B142" s="27" t="s">
        <v>68</v>
      </c>
      <c r="C142" s="3"/>
      <c r="D142" s="62">
        <v>3000</v>
      </c>
      <c r="E142" s="62">
        <v>3000</v>
      </c>
      <c r="F142" s="62">
        <v>3000</v>
      </c>
      <c r="G142" s="62">
        <v>3000</v>
      </c>
      <c r="H142" s="62">
        <v>3000</v>
      </c>
      <c r="I142" s="62">
        <v>3000</v>
      </c>
      <c r="J142" s="62">
        <v>3000</v>
      </c>
      <c r="K142" s="62">
        <v>3000</v>
      </c>
      <c r="L142" s="62">
        <v>3000</v>
      </c>
      <c r="M142" s="62">
        <v>3000</v>
      </c>
      <c r="N142" s="62">
        <v>3000</v>
      </c>
      <c r="O142" s="62">
        <v>3000</v>
      </c>
    </row>
    <row r="143" spans="1:15" x14ac:dyDescent="0.25">
      <c r="A143" s="84">
        <v>18</v>
      </c>
      <c r="B143" s="27" t="s">
        <v>69</v>
      </c>
      <c r="C143" s="7">
        <f t="shared" ref="C143" si="59">SUM(D143:O143)</f>
        <v>14400000</v>
      </c>
      <c r="D143" s="60">
        <f t="shared" ref="D143:O143" si="60">+D11*D142*D141</f>
        <v>1200000</v>
      </c>
      <c r="E143" s="60">
        <f t="shared" si="60"/>
        <v>1200000</v>
      </c>
      <c r="F143" s="60">
        <f t="shared" si="60"/>
        <v>1200000</v>
      </c>
      <c r="G143" s="60">
        <f t="shared" si="60"/>
        <v>1200000</v>
      </c>
      <c r="H143" s="60">
        <f t="shared" si="60"/>
        <v>1200000</v>
      </c>
      <c r="I143" s="60">
        <f t="shared" si="60"/>
        <v>1200000</v>
      </c>
      <c r="J143" s="60">
        <f t="shared" si="60"/>
        <v>1200000</v>
      </c>
      <c r="K143" s="60">
        <f t="shared" si="60"/>
        <v>1200000</v>
      </c>
      <c r="L143" s="60">
        <f t="shared" si="60"/>
        <v>1200000</v>
      </c>
      <c r="M143" s="60">
        <f t="shared" si="60"/>
        <v>1200000</v>
      </c>
      <c r="N143" s="60">
        <f t="shared" si="60"/>
        <v>1200000</v>
      </c>
      <c r="O143" s="60">
        <f t="shared" si="60"/>
        <v>1200000</v>
      </c>
    </row>
    <row r="144" spans="1:15" x14ac:dyDescent="0.25">
      <c r="B144" s="5" t="s">
        <v>70</v>
      </c>
      <c r="C144" s="3"/>
      <c r="D144" s="59">
        <v>1</v>
      </c>
      <c r="E144" s="59">
        <v>1</v>
      </c>
      <c r="F144" s="59">
        <v>1</v>
      </c>
      <c r="G144" s="59">
        <v>1</v>
      </c>
      <c r="H144" s="59">
        <v>1</v>
      </c>
      <c r="I144" s="59">
        <v>1</v>
      </c>
      <c r="J144" s="59">
        <v>1</v>
      </c>
      <c r="K144" s="59">
        <v>1</v>
      </c>
      <c r="L144" s="59">
        <v>1</v>
      </c>
      <c r="M144" s="59">
        <v>1</v>
      </c>
      <c r="N144" s="59">
        <v>1</v>
      </c>
      <c r="O144" s="59">
        <v>1</v>
      </c>
    </row>
    <row r="145" spans="1:15" x14ac:dyDescent="0.25">
      <c r="B145" s="27" t="s">
        <v>71</v>
      </c>
      <c r="C145" s="3"/>
      <c r="D145" s="62">
        <v>3000</v>
      </c>
      <c r="E145" s="62">
        <v>3000</v>
      </c>
      <c r="F145" s="62">
        <v>3000</v>
      </c>
      <c r="G145" s="62">
        <v>3000</v>
      </c>
      <c r="H145" s="62">
        <v>3000</v>
      </c>
      <c r="I145" s="62">
        <v>3000</v>
      </c>
      <c r="J145" s="62">
        <v>3000</v>
      </c>
      <c r="K145" s="62">
        <v>3000</v>
      </c>
      <c r="L145" s="62">
        <v>3000</v>
      </c>
      <c r="M145" s="62">
        <v>3000</v>
      </c>
      <c r="N145" s="62">
        <v>3000</v>
      </c>
      <c r="O145" s="62">
        <v>3000</v>
      </c>
    </row>
    <row r="146" spans="1:15" x14ac:dyDescent="0.25">
      <c r="A146" s="84">
        <v>19</v>
      </c>
      <c r="B146" s="27" t="s">
        <v>72</v>
      </c>
      <c r="C146" s="7">
        <f t="shared" ref="C146" si="61">SUM(D146:O146)</f>
        <v>14400000</v>
      </c>
      <c r="D146" s="69">
        <f t="shared" ref="D146:O146" si="62">+D11*D145*D144</f>
        <v>1200000</v>
      </c>
      <c r="E146" s="69">
        <f t="shared" si="62"/>
        <v>1200000</v>
      </c>
      <c r="F146" s="69">
        <f t="shared" si="62"/>
        <v>1200000</v>
      </c>
      <c r="G146" s="69">
        <f t="shared" si="62"/>
        <v>1200000</v>
      </c>
      <c r="H146" s="69">
        <f t="shared" si="62"/>
        <v>1200000</v>
      </c>
      <c r="I146" s="69">
        <f t="shared" si="62"/>
        <v>1200000</v>
      </c>
      <c r="J146" s="69">
        <f t="shared" si="62"/>
        <v>1200000</v>
      </c>
      <c r="K146" s="69">
        <f t="shared" si="62"/>
        <v>1200000</v>
      </c>
      <c r="L146" s="69">
        <f t="shared" si="62"/>
        <v>1200000</v>
      </c>
      <c r="M146" s="69">
        <f t="shared" si="62"/>
        <v>1200000</v>
      </c>
      <c r="N146" s="69">
        <f t="shared" si="62"/>
        <v>1200000</v>
      </c>
      <c r="O146" s="69">
        <f t="shared" si="62"/>
        <v>1200000</v>
      </c>
    </row>
    <row r="147" spans="1:15" x14ac:dyDescent="0.25">
      <c r="B147" s="5" t="s">
        <v>73</v>
      </c>
      <c r="C147" s="3"/>
      <c r="D147" s="59">
        <v>1</v>
      </c>
      <c r="E147" s="59">
        <v>1</v>
      </c>
      <c r="F147" s="59">
        <v>1</v>
      </c>
      <c r="G147" s="59">
        <v>1</v>
      </c>
      <c r="H147" s="59">
        <v>1</v>
      </c>
      <c r="I147" s="59">
        <v>1</v>
      </c>
      <c r="J147" s="59">
        <v>1</v>
      </c>
      <c r="K147" s="59">
        <v>1</v>
      </c>
      <c r="L147" s="59">
        <v>1</v>
      </c>
      <c r="M147" s="59">
        <v>1</v>
      </c>
      <c r="N147" s="59">
        <v>1</v>
      </c>
      <c r="O147" s="59">
        <v>1</v>
      </c>
    </row>
    <row r="148" spans="1:15" x14ac:dyDescent="0.25">
      <c r="B148" s="27" t="s">
        <v>74</v>
      </c>
      <c r="C148" s="3"/>
      <c r="D148" s="62">
        <v>500</v>
      </c>
      <c r="E148" s="62">
        <v>500</v>
      </c>
      <c r="F148" s="62">
        <v>500</v>
      </c>
      <c r="G148" s="62">
        <v>500</v>
      </c>
      <c r="H148" s="62">
        <v>500</v>
      </c>
      <c r="I148" s="62">
        <v>500</v>
      </c>
      <c r="J148" s="62">
        <v>500</v>
      </c>
      <c r="K148" s="62">
        <v>500</v>
      </c>
      <c r="L148" s="62">
        <v>500</v>
      </c>
      <c r="M148" s="62">
        <v>500</v>
      </c>
      <c r="N148" s="62">
        <v>500</v>
      </c>
      <c r="O148" s="62">
        <v>500</v>
      </c>
    </row>
    <row r="149" spans="1:15" x14ac:dyDescent="0.25">
      <c r="A149" s="84">
        <v>20</v>
      </c>
      <c r="B149" s="27" t="s">
        <v>75</v>
      </c>
      <c r="C149" s="7">
        <f t="shared" ref="C149" si="63">SUM(D149:O149)</f>
        <v>2400000</v>
      </c>
      <c r="D149" s="69">
        <f t="shared" ref="D149:O149" si="64">+D11*D148*D147</f>
        <v>200000</v>
      </c>
      <c r="E149" s="69">
        <f t="shared" si="64"/>
        <v>200000</v>
      </c>
      <c r="F149" s="69">
        <f t="shared" si="64"/>
        <v>200000</v>
      </c>
      <c r="G149" s="69">
        <f t="shared" si="64"/>
        <v>200000</v>
      </c>
      <c r="H149" s="69">
        <f t="shared" si="64"/>
        <v>200000</v>
      </c>
      <c r="I149" s="69">
        <f t="shared" si="64"/>
        <v>200000</v>
      </c>
      <c r="J149" s="69">
        <f t="shared" si="64"/>
        <v>200000</v>
      </c>
      <c r="K149" s="69">
        <f t="shared" si="64"/>
        <v>200000</v>
      </c>
      <c r="L149" s="69">
        <f t="shared" si="64"/>
        <v>200000</v>
      </c>
      <c r="M149" s="69">
        <f t="shared" si="64"/>
        <v>200000</v>
      </c>
      <c r="N149" s="69">
        <f t="shared" si="64"/>
        <v>200000</v>
      </c>
      <c r="O149" s="69">
        <f t="shared" si="64"/>
        <v>200000</v>
      </c>
    </row>
    <row r="150" spans="1:15" x14ac:dyDescent="0.25">
      <c r="B150" s="5" t="s">
        <v>76</v>
      </c>
      <c r="C150" s="3"/>
      <c r="D150" s="59">
        <v>1</v>
      </c>
      <c r="E150" s="59">
        <v>1</v>
      </c>
      <c r="F150" s="59">
        <v>1</v>
      </c>
      <c r="G150" s="59">
        <v>1</v>
      </c>
      <c r="H150" s="59">
        <v>1</v>
      </c>
      <c r="I150" s="59">
        <v>1</v>
      </c>
      <c r="J150" s="59">
        <v>1</v>
      </c>
      <c r="K150" s="59">
        <v>1</v>
      </c>
      <c r="L150" s="59">
        <v>1</v>
      </c>
      <c r="M150" s="59">
        <v>1</v>
      </c>
      <c r="N150" s="59">
        <v>1</v>
      </c>
      <c r="O150" s="59">
        <v>1</v>
      </c>
    </row>
    <row r="151" spans="1:15" x14ac:dyDescent="0.25">
      <c r="B151" s="27" t="s">
        <v>77</v>
      </c>
      <c r="C151" s="3"/>
      <c r="D151" s="62">
        <v>4500</v>
      </c>
      <c r="E151" s="62">
        <v>4500</v>
      </c>
      <c r="F151" s="62">
        <v>4500</v>
      </c>
      <c r="G151" s="62">
        <v>4500</v>
      </c>
      <c r="H151" s="62">
        <v>4500</v>
      </c>
      <c r="I151" s="62">
        <v>4500</v>
      </c>
      <c r="J151" s="62">
        <v>4500</v>
      </c>
      <c r="K151" s="62">
        <v>4500</v>
      </c>
      <c r="L151" s="62">
        <v>4500</v>
      </c>
      <c r="M151" s="62">
        <v>4500</v>
      </c>
      <c r="N151" s="62">
        <v>4500</v>
      </c>
      <c r="O151" s="62">
        <v>4500</v>
      </c>
    </row>
    <row r="152" spans="1:15" x14ac:dyDescent="0.25">
      <c r="A152" s="84">
        <v>21</v>
      </c>
      <c r="B152" s="27" t="s">
        <v>78</v>
      </c>
      <c r="C152" s="7">
        <f t="shared" ref="C152" si="65">SUM(D152:O152)</f>
        <v>21600000</v>
      </c>
      <c r="D152" s="60">
        <f t="shared" ref="D152:O152" si="66">+D11*D151*D150</f>
        <v>1800000</v>
      </c>
      <c r="E152" s="60">
        <f t="shared" si="66"/>
        <v>1800000</v>
      </c>
      <c r="F152" s="60">
        <f t="shared" si="66"/>
        <v>1800000</v>
      </c>
      <c r="G152" s="60">
        <f t="shared" si="66"/>
        <v>1800000</v>
      </c>
      <c r="H152" s="60">
        <f t="shared" si="66"/>
        <v>1800000</v>
      </c>
      <c r="I152" s="60">
        <f t="shared" si="66"/>
        <v>1800000</v>
      </c>
      <c r="J152" s="60">
        <f t="shared" si="66"/>
        <v>1800000</v>
      </c>
      <c r="K152" s="60">
        <f t="shared" si="66"/>
        <v>1800000</v>
      </c>
      <c r="L152" s="60">
        <f t="shared" si="66"/>
        <v>1800000</v>
      </c>
      <c r="M152" s="60">
        <f t="shared" si="66"/>
        <v>1800000</v>
      </c>
      <c r="N152" s="60">
        <f t="shared" si="66"/>
        <v>1800000</v>
      </c>
      <c r="O152" s="60">
        <f t="shared" si="66"/>
        <v>1800000</v>
      </c>
    </row>
    <row r="153" spans="1:15" x14ac:dyDescent="0.25">
      <c r="B153" s="5" t="s">
        <v>79</v>
      </c>
      <c r="C153" s="3"/>
      <c r="D153" s="59">
        <v>1</v>
      </c>
      <c r="E153" s="59">
        <v>1</v>
      </c>
      <c r="F153" s="59">
        <v>1</v>
      </c>
      <c r="G153" s="59">
        <v>1</v>
      </c>
      <c r="H153" s="59">
        <v>1</v>
      </c>
      <c r="I153" s="59">
        <v>1</v>
      </c>
      <c r="J153" s="59">
        <v>1</v>
      </c>
      <c r="K153" s="59">
        <v>1</v>
      </c>
      <c r="L153" s="59">
        <v>1</v>
      </c>
      <c r="M153" s="59">
        <v>1</v>
      </c>
      <c r="N153" s="59">
        <v>1</v>
      </c>
      <c r="O153" s="59">
        <v>1</v>
      </c>
    </row>
    <row r="154" spans="1:15" x14ac:dyDescent="0.25">
      <c r="B154" s="27" t="s">
        <v>80</v>
      </c>
      <c r="C154" s="3"/>
      <c r="D154" s="70">
        <v>200</v>
      </c>
      <c r="E154" s="70">
        <v>200</v>
      </c>
      <c r="F154" s="70">
        <v>200</v>
      </c>
      <c r="G154" s="70">
        <v>200</v>
      </c>
      <c r="H154" s="70">
        <v>200</v>
      </c>
      <c r="I154" s="70">
        <v>200</v>
      </c>
      <c r="J154" s="70">
        <v>200</v>
      </c>
      <c r="K154" s="70">
        <v>200</v>
      </c>
      <c r="L154" s="70">
        <v>200</v>
      </c>
      <c r="M154" s="70">
        <v>200</v>
      </c>
      <c r="N154" s="70">
        <v>200</v>
      </c>
      <c r="O154" s="70">
        <v>200</v>
      </c>
    </row>
    <row r="155" spans="1:15" x14ac:dyDescent="0.25">
      <c r="B155" s="27" t="s">
        <v>81</v>
      </c>
      <c r="C155" s="3"/>
      <c r="D155" s="59">
        <v>10</v>
      </c>
      <c r="E155" s="59">
        <v>10</v>
      </c>
      <c r="F155" s="59">
        <v>10</v>
      </c>
      <c r="G155" s="59">
        <v>10</v>
      </c>
      <c r="H155" s="59">
        <v>10</v>
      </c>
      <c r="I155" s="59">
        <v>10</v>
      </c>
      <c r="J155" s="59">
        <v>10</v>
      </c>
      <c r="K155" s="59">
        <v>10</v>
      </c>
      <c r="L155" s="59">
        <v>10</v>
      </c>
      <c r="M155" s="59">
        <v>10</v>
      </c>
      <c r="N155" s="59">
        <v>10</v>
      </c>
      <c r="O155" s="59">
        <v>10</v>
      </c>
    </row>
    <row r="156" spans="1:15" x14ac:dyDescent="0.25">
      <c r="A156" s="84">
        <v>22</v>
      </c>
      <c r="B156" s="27" t="s">
        <v>82</v>
      </c>
      <c r="C156" s="7">
        <f t="shared" ref="C156" si="67">SUM(D156:O156)</f>
        <v>24000</v>
      </c>
      <c r="D156" s="69">
        <f>+D155*D154*D153</f>
        <v>2000</v>
      </c>
      <c r="E156" s="69">
        <f t="shared" ref="E156:O156" si="68">+E155*E154*E153</f>
        <v>2000</v>
      </c>
      <c r="F156" s="69">
        <f t="shared" si="68"/>
        <v>2000</v>
      </c>
      <c r="G156" s="69">
        <f t="shared" si="68"/>
        <v>2000</v>
      </c>
      <c r="H156" s="69">
        <f t="shared" si="68"/>
        <v>2000</v>
      </c>
      <c r="I156" s="69">
        <f t="shared" si="68"/>
        <v>2000</v>
      </c>
      <c r="J156" s="69">
        <f t="shared" si="68"/>
        <v>2000</v>
      </c>
      <c r="K156" s="69">
        <f t="shared" si="68"/>
        <v>2000</v>
      </c>
      <c r="L156" s="69">
        <f t="shared" si="68"/>
        <v>2000</v>
      </c>
      <c r="M156" s="69">
        <f t="shared" si="68"/>
        <v>2000</v>
      </c>
      <c r="N156" s="69">
        <f t="shared" si="68"/>
        <v>2000</v>
      </c>
      <c r="O156" s="69">
        <f t="shared" si="68"/>
        <v>2000</v>
      </c>
    </row>
    <row r="157" spans="1:15" x14ac:dyDescent="0.25">
      <c r="B157" s="5" t="s">
        <v>308</v>
      </c>
      <c r="C157" s="3"/>
      <c r="D157" s="59">
        <v>1</v>
      </c>
      <c r="E157" s="59">
        <v>1</v>
      </c>
      <c r="F157" s="59">
        <v>1</v>
      </c>
      <c r="G157" s="59">
        <v>1</v>
      </c>
      <c r="H157" s="59">
        <v>1</v>
      </c>
      <c r="I157" s="59">
        <v>1</v>
      </c>
      <c r="J157" s="59">
        <v>1</v>
      </c>
      <c r="K157" s="59">
        <v>1</v>
      </c>
      <c r="L157" s="59">
        <v>1</v>
      </c>
      <c r="M157" s="59">
        <v>1</v>
      </c>
      <c r="N157" s="59">
        <v>1</v>
      </c>
      <c r="O157" s="59">
        <v>1</v>
      </c>
    </row>
    <row r="158" spans="1:15" x14ac:dyDescent="0.25">
      <c r="B158" s="27" t="s">
        <v>309</v>
      </c>
      <c r="C158" s="3"/>
      <c r="D158" s="62">
        <v>250</v>
      </c>
      <c r="E158" s="62">
        <v>250</v>
      </c>
      <c r="F158" s="62">
        <v>250</v>
      </c>
      <c r="G158" s="62">
        <v>250</v>
      </c>
      <c r="H158" s="62">
        <v>250</v>
      </c>
      <c r="I158" s="62">
        <v>250</v>
      </c>
      <c r="J158" s="62">
        <v>250</v>
      </c>
      <c r="K158" s="62">
        <v>250</v>
      </c>
      <c r="L158" s="62">
        <v>250</v>
      </c>
      <c r="M158" s="62">
        <v>250</v>
      </c>
      <c r="N158" s="62">
        <v>250</v>
      </c>
      <c r="O158" s="62">
        <v>250</v>
      </c>
    </row>
    <row r="159" spans="1:15" x14ac:dyDescent="0.25">
      <c r="A159" s="84">
        <v>24</v>
      </c>
      <c r="B159" s="27" t="s">
        <v>310</v>
      </c>
      <c r="C159" s="7">
        <f t="shared" ref="C159" si="69">SUM(D159:O159)</f>
        <v>3000</v>
      </c>
      <c r="D159" s="60">
        <f>+D158*D157</f>
        <v>250</v>
      </c>
      <c r="E159" s="60">
        <f t="shared" ref="E159:O159" si="70">+E158*E157</f>
        <v>250</v>
      </c>
      <c r="F159" s="60">
        <f t="shared" si="70"/>
        <v>250</v>
      </c>
      <c r="G159" s="60">
        <f t="shared" si="70"/>
        <v>250</v>
      </c>
      <c r="H159" s="60">
        <f t="shared" si="70"/>
        <v>250</v>
      </c>
      <c r="I159" s="60">
        <f t="shared" si="70"/>
        <v>250</v>
      </c>
      <c r="J159" s="60">
        <f t="shared" si="70"/>
        <v>250</v>
      </c>
      <c r="K159" s="60">
        <f t="shared" si="70"/>
        <v>250</v>
      </c>
      <c r="L159" s="60">
        <f t="shared" si="70"/>
        <v>250</v>
      </c>
      <c r="M159" s="60">
        <f t="shared" si="70"/>
        <v>250</v>
      </c>
      <c r="N159" s="60">
        <f t="shared" si="70"/>
        <v>250</v>
      </c>
      <c r="O159" s="60">
        <f t="shared" si="70"/>
        <v>250</v>
      </c>
    </row>
    <row r="160" spans="1:15" x14ac:dyDescent="0.25">
      <c r="B160" s="27"/>
      <c r="C160" s="3"/>
      <c r="D160" s="17"/>
      <c r="E160" s="17"/>
      <c r="F160" s="17"/>
      <c r="G160" s="17"/>
      <c r="H160" s="17"/>
      <c r="I160" s="17"/>
      <c r="J160" s="17"/>
      <c r="K160" s="17"/>
      <c r="L160" s="17"/>
      <c r="M160" s="17"/>
      <c r="N160" s="17"/>
      <c r="O160" s="17"/>
    </row>
    <row r="161" spans="1:15" ht="18.75" x14ac:dyDescent="0.3">
      <c r="B161" s="90" t="s">
        <v>83</v>
      </c>
      <c r="C161" s="3"/>
      <c r="D161" s="3"/>
      <c r="E161" s="3"/>
      <c r="F161" s="3"/>
      <c r="G161" s="3"/>
      <c r="H161" s="3"/>
      <c r="I161" s="3"/>
      <c r="J161" s="3"/>
      <c r="K161" s="3"/>
      <c r="L161" s="3"/>
      <c r="M161" s="3"/>
      <c r="N161" s="3"/>
      <c r="O161" s="3"/>
    </row>
    <row r="162" spans="1:15" x14ac:dyDescent="0.25">
      <c r="B162" s="5" t="s">
        <v>84</v>
      </c>
      <c r="C162" s="3"/>
      <c r="D162" s="59">
        <v>1</v>
      </c>
      <c r="E162" s="59">
        <v>1</v>
      </c>
      <c r="F162" s="59">
        <v>1</v>
      </c>
      <c r="G162" s="59">
        <v>1</v>
      </c>
      <c r="H162" s="59">
        <v>1</v>
      </c>
      <c r="I162" s="59">
        <v>1</v>
      </c>
      <c r="J162" s="59">
        <v>1</v>
      </c>
      <c r="K162" s="59">
        <v>1</v>
      </c>
      <c r="L162" s="59">
        <v>1</v>
      </c>
      <c r="M162" s="59">
        <v>1</v>
      </c>
      <c r="N162" s="59">
        <v>1</v>
      </c>
      <c r="O162" s="59">
        <v>1</v>
      </c>
    </row>
    <row r="163" spans="1:15" x14ac:dyDescent="0.25">
      <c r="B163" s="28" t="s">
        <v>85</v>
      </c>
      <c r="C163" s="3"/>
      <c r="D163" s="70">
        <v>100</v>
      </c>
      <c r="E163" s="70">
        <v>100</v>
      </c>
      <c r="F163" s="70">
        <v>100</v>
      </c>
      <c r="G163" s="70">
        <v>100</v>
      </c>
      <c r="H163" s="70">
        <v>100</v>
      </c>
      <c r="I163" s="70">
        <v>100</v>
      </c>
      <c r="J163" s="70">
        <v>100</v>
      </c>
      <c r="K163" s="70">
        <v>100</v>
      </c>
      <c r="L163" s="70">
        <v>100</v>
      </c>
      <c r="M163" s="70">
        <v>100</v>
      </c>
      <c r="N163" s="70">
        <v>100</v>
      </c>
      <c r="O163" s="70">
        <v>100</v>
      </c>
    </row>
    <row r="164" spans="1:15" x14ac:dyDescent="0.25">
      <c r="A164" s="84">
        <v>23</v>
      </c>
      <c r="B164" s="28" t="s">
        <v>86</v>
      </c>
      <c r="C164" s="7">
        <f t="shared" ref="C164" si="71">SUM(D164:O164)</f>
        <v>480000</v>
      </c>
      <c r="D164" s="69">
        <f>+D11*D12*D163*D162</f>
        <v>40000</v>
      </c>
      <c r="E164" s="69">
        <f t="shared" ref="E164:O164" si="72">+E11*E12*E163*E162</f>
        <v>40000</v>
      </c>
      <c r="F164" s="69">
        <f t="shared" si="72"/>
        <v>40000</v>
      </c>
      <c r="G164" s="69">
        <f t="shared" si="72"/>
        <v>40000</v>
      </c>
      <c r="H164" s="69">
        <f t="shared" si="72"/>
        <v>40000</v>
      </c>
      <c r="I164" s="69">
        <f t="shared" si="72"/>
        <v>40000</v>
      </c>
      <c r="J164" s="69">
        <f t="shared" si="72"/>
        <v>40000</v>
      </c>
      <c r="K164" s="69">
        <f t="shared" si="72"/>
        <v>40000</v>
      </c>
      <c r="L164" s="69">
        <f t="shared" si="72"/>
        <v>40000</v>
      </c>
      <c r="M164" s="69">
        <f t="shared" si="72"/>
        <v>40000</v>
      </c>
      <c r="N164" s="69">
        <f t="shared" si="72"/>
        <v>40000</v>
      </c>
      <c r="O164" s="69">
        <f t="shared" si="72"/>
        <v>40000</v>
      </c>
    </row>
    <row r="165" spans="1:15" x14ac:dyDescent="0.25">
      <c r="B165" s="5" t="s">
        <v>87</v>
      </c>
      <c r="C165" s="3"/>
      <c r="D165" s="59">
        <v>1</v>
      </c>
      <c r="E165" s="59">
        <v>1</v>
      </c>
      <c r="F165" s="59">
        <v>1</v>
      </c>
      <c r="G165" s="59">
        <v>1</v>
      </c>
      <c r="H165" s="59">
        <v>1</v>
      </c>
      <c r="I165" s="59">
        <v>1</v>
      </c>
      <c r="J165" s="59">
        <v>1</v>
      </c>
      <c r="K165" s="59">
        <v>1</v>
      </c>
      <c r="L165" s="59">
        <v>1</v>
      </c>
      <c r="M165" s="59">
        <v>1</v>
      </c>
      <c r="N165" s="59">
        <v>1</v>
      </c>
      <c r="O165" s="59">
        <v>1</v>
      </c>
    </row>
    <row r="166" spans="1:15" x14ac:dyDescent="0.25">
      <c r="B166" s="28" t="s">
        <v>88</v>
      </c>
      <c r="C166" s="3"/>
      <c r="D166" s="70">
        <v>30</v>
      </c>
      <c r="E166" s="70">
        <v>30</v>
      </c>
      <c r="F166" s="70">
        <v>30</v>
      </c>
      <c r="G166" s="70">
        <v>30</v>
      </c>
      <c r="H166" s="70">
        <v>30</v>
      </c>
      <c r="I166" s="70">
        <v>30</v>
      </c>
      <c r="J166" s="70">
        <v>30</v>
      </c>
      <c r="K166" s="70">
        <v>30</v>
      </c>
      <c r="L166" s="70">
        <v>30</v>
      </c>
      <c r="M166" s="70">
        <v>30</v>
      </c>
      <c r="N166" s="70">
        <v>30</v>
      </c>
      <c r="O166" s="70">
        <v>30</v>
      </c>
    </row>
    <row r="167" spans="1:15" x14ac:dyDescent="0.25">
      <c r="A167" s="84" t="s">
        <v>307</v>
      </c>
      <c r="B167" s="28" t="s">
        <v>89</v>
      </c>
      <c r="C167" s="7">
        <f t="shared" ref="C167" si="73">SUM(D167:O167)</f>
        <v>144000</v>
      </c>
      <c r="D167" s="60">
        <f>+D11*D12*D166*D165</f>
        <v>12000</v>
      </c>
      <c r="E167" s="60">
        <f t="shared" ref="E167:O167" si="74">+E11*E12*E166*E165</f>
        <v>12000</v>
      </c>
      <c r="F167" s="60">
        <f t="shared" si="74"/>
        <v>12000</v>
      </c>
      <c r="G167" s="60">
        <f t="shared" si="74"/>
        <v>12000</v>
      </c>
      <c r="H167" s="60">
        <f t="shared" si="74"/>
        <v>12000</v>
      </c>
      <c r="I167" s="60">
        <f t="shared" si="74"/>
        <v>12000</v>
      </c>
      <c r="J167" s="60">
        <f t="shared" si="74"/>
        <v>12000</v>
      </c>
      <c r="K167" s="60">
        <f t="shared" si="74"/>
        <v>12000</v>
      </c>
      <c r="L167" s="60">
        <f t="shared" si="74"/>
        <v>12000</v>
      </c>
      <c r="M167" s="60">
        <f t="shared" si="74"/>
        <v>12000</v>
      </c>
      <c r="N167" s="60">
        <f t="shared" si="74"/>
        <v>12000</v>
      </c>
      <c r="O167" s="60">
        <f t="shared" si="74"/>
        <v>12000</v>
      </c>
    </row>
    <row r="168" spans="1:15" x14ac:dyDescent="0.25">
      <c r="B168" s="28"/>
      <c r="C168" s="7"/>
      <c r="D168" s="60"/>
      <c r="E168" s="60"/>
      <c r="F168" s="60"/>
      <c r="G168" s="60"/>
      <c r="H168" s="60"/>
      <c r="I168" s="60"/>
      <c r="J168" s="60"/>
      <c r="K168" s="60"/>
      <c r="L168" s="60"/>
      <c r="M168" s="60"/>
      <c r="N168" s="60"/>
      <c r="O168" s="60"/>
    </row>
    <row r="169" spans="1:15" ht="18.75" x14ac:dyDescent="0.3">
      <c r="B169" s="90" t="s">
        <v>311</v>
      </c>
    </row>
    <row r="170" spans="1:15" x14ac:dyDescent="0.25">
      <c r="A170" s="84">
        <v>25</v>
      </c>
      <c r="B170" s="27" t="s">
        <v>313</v>
      </c>
      <c r="C170" s="7">
        <f t="shared" ref="C170:C180" si="75">SUM(D170:O170)</f>
        <v>12</v>
      </c>
      <c r="D170" s="70">
        <v>1</v>
      </c>
      <c r="E170" s="70">
        <v>1</v>
      </c>
      <c r="F170" s="70">
        <v>1</v>
      </c>
      <c r="G170" s="70">
        <v>1</v>
      </c>
      <c r="H170" s="70">
        <v>1</v>
      </c>
      <c r="I170" s="70">
        <v>1</v>
      </c>
      <c r="J170" s="70">
        <v>1</v>
      </c>
      <c r="K170" s="70">
        <v>1</v>
      </c>
      <c r="L170" s="70">
        <v>1</v>
      </c>
      <c r="M170" s="70">
        <v>1</v>
      </c>
      <c r="N170" s="70">
        <v>1</v>
      </c>
      <c r="O170" s="70">
        <v>1</v>
      </c>
    </row>
    <row r="171" spans="1:15" x14ac:dyDescent="0.25">
      <c r="A171" s="84">
        <v>25</v>
      </c>
      <c r="B171" s="27" t="s">
        <v>314</v>
      </c>
      <c r="C171" s="7">
        <f t="shared" si="75"/>
        <v>12</v>
      </c>
      <c r="D171" s="70">
        <v>1</v>
      </c>
      <c r="E171" s="70">
        <v>1</v>
      </c>
      <c r="F171" s="70">
        <v>1</v>
      </c>
      <c r="G171" s="70">
        <v>1</v>
      </c>
      <c r="H171" s="70">
        <v>1</v>
      </c>
      <c r="I171" s="70">
        <v>1</v>
      </c>
      <c r="J171" s="70">
        <v>1</v>
      </c>
      <c r="K171" s="70">
        <v>1</v>
      </c>
      <c r="L171" s="70">
        <v>1</v>
      </c>
      <c r="M171" s="70">
        <v>1</v>
      </c>
      <c r="N171" s="70">
        <v>1</v>
      </c>
      <c r="O171" s="70">
        <v>1</v>
      </c>
    </row>
    <row r="172" spans="1:15" x14ac:dyDescent="0.25">
      <c r="A172" s="84">
        <v>25</v>
      </c>
      <c r="B172" s="27" t="s">
        <v>315</v>
      </c>
      <c r="C172" s="7">
        <f t="shared" si="75"/>
        <v>12</v>
      </c>
      <c r="D172" s="70">
        <v>1</v>
      </c>
      <c r="E172" s="70">
        <v>1</v>
      </c>
      <c r="F172" s="70">
        <v>1</v>
      </c>
      <c r="G172" s="70">
        <v>1</v>
      </c>
      <c r="H172" s="70">
        <v>1</v>
      </c>
      <c r="I172" s="70">
        <v>1</v>
      </c>
      <c r="J172" s="70">
        <v>1</v>
      </c>
      <c r="K172" s="70">
        <v>1</v>
      </c>
      <c r="L172" s="70">
        <v>1</v>
      </c>
      <c r="M172" s="70">
        <v>1</v>
      </c>
      <c r="N172" s="70">
        <v>1</v>
      </c>
      <c r="O172" s="70">
        <v>1</v>
      </c>
    </row>
    <row r="173" spans="1:15" x14ac:dyDescent="0.25">
      <c r="A173" s="84">
        <v>25</v>
      </c>
      <c r="B173" s="27" t="s">
        <v>316</v>
      </c>
      <c r="C173" s="7">
        <f t="shared" si="75"/>
        <v>12</v>
      </c>
      <c r="D173" s="70">
        <v>1</v>
      </c>
      <c r="E173" s="70">
        <v>1</v>
      </c>
      <c r="F173" s="70">
        <v>1</v>
      </c>
      <c r="G173" s="70">
        <v>1</v>
      </c>
      <c r="H173" s="70">
        <v>1</v>
      </c>
      <c r="I173" s="70">
        <v>1</v>
      </c>
      <c r="J173" s="70">
        <v>1</v>
      </c>
      <c r="K173" s="70">
        <v>1</v>
      </c>
      <c r="L173" s="70">
        <v>1</v>
      </c>
      <c r="M173" s="70">
        <v>1</v>
      </c>
      <c r="N173" s="70">
        <v>1</v>
      </c>
      <c r="O173" s="70">
        <v>1</v>
      </c>
    </row>
    <row r="174" spans="1:15" x14ac:dyDescent="0.25">
      <c r="A174" s="84">
        <v>25</v>
      </c>
      <c r="B174" s="27" t="s">
        <v>317</v>
      </c>
      <c r="C174" s="7">
        <f t="shared" si="75"/>
        <v>12</v>
      </c>
      <c r="D174" s="70">
        <v>1</v>
      </c>
      <c r="E174" s="70">
        <v>1</v>
      </c>
      <c r="F174" s="70">
        <v>1</v>
      </c>
      <c r="G174" s="70">
        <v>1</v>
      </c>
      <c r="H174" s="70">
        <v>1</v>
      </c>
      <c r="I174" s="70">
        <v>1</v>
      </c>
      <c r="J174" s="70">
        <v>1</v>
      </c>
      <c r="K174" s="70">
        <v>1</v>
      </c>
      <c r="L174" s="70">
        <v>1</v>
      </c>
      <c r="M174" s="70">
        <v>1</v>
      </c>
      <c r="N174" s="70">
        <v>1</v>
      </c>
      <c r="O174" s="70">
        <v>1</v>
      </c>
    </row>
    <row r="175" spans="1:15" x14ac:dyDescent="0.25">
      <c r="A175" s="84">
        <v>25</v>
      </c>
      <c r="B175" s="27" t="s">
        <v>383</v>
      </c>
      <c r="C175" s="7">
        <f t="shared" ref="C175:C179" si="76">SUM(D175:O175)</f>
        <v>12</v>
      </c>
      <c r="D175" s="70">
        <v>1</v>
      </c>
      <c r="E175" s="70">
        <v>1</v>
      </c>
      <c r="F175" s="70">
        <v>1</v>
      </c>
      <c r="G175" s="70">
        <v>1</v>
      </c>
      <c r="H175" s="70">
        <v>1</v>
      </c>
      <c r="I175" s="70">
        <v>1</v>
      </c>
      <c r="J175" s="70">
        <v>1</v>
      </c>
      <c r="K175" s="70">
        <v>1</v>
      </c>
      <c r="L175" s="70">
        <v>1</v>
      </c>
      <c r="M175" s="70">
        <v>1</v>
      </c>
      <c r="N175" s="70">
        <v>1</v>
      </c>
      <c r="O175" s="70">
        <v>1</v>
      </c>
    </row>
    <row r="176" spans="1:15" x14ac:dyDescent="0.25">
      <c r="A176" s="84">
        <v>25</v>
      </c>
      <c r="B176" s="27" t="s">
        <v>384</v>
      </c>
      <c r="C176" s="7">
        <f t="shared" si="76"/>
        <v>12</v>
      </c>
      <c r="D176" s="70">
        <v>1</v>
      </c>
      <c r="E176" s="70">
        <v>1</v>
      </c>
      <c r="F176" s="70">
        <v>1</v>
      </c>
      <c r="G176" s="70">
        <v>1</v>
      </c>
      <c r="H176" s="70">
        <v>1</v>
      </c>
      <c r="I176" s="70">
        <v>1</v>
      </c>
      <c r="J176" s="70">
        <v>1</v>
      </c>
      <c r="K176" s="70">
        <v>1</v>
      </c>
      <c r="L176" s="70">
        <v>1</v>
      </c>
      <c r="M176" s="70">
        <v>1</v>
      </c>
      <c r="N176" s="70">
        <v>1</v>
      </c>
      <c r="O176" s="70">
        <v>1</v>
      </c>
    </row>
    <row r="177" spans="1:17" x14ac:dyDescent="0.25">
      <c r="A177" s="84">
        <v>25</v>
      </c>
      <c r="B177" s="27" t="s">
        <v>385</v>
      </c>
      <c r="C177" s="7">
        <f t="shared" si="76"/>
        <v>12</v>
      </c>
      <c r="D177" s="70">
        <v>1</v>
      </c>
      <c r="E177" s="70">
        <v>1</v>
      </c>
      <c r="F177" s="70">
        <v>1</v>
      </c>
      <c r="G177" s="70">
        <v>1</v>
      </c>
      <c r="H177" s="70">
        <v>1</v>
      </c>
      <c r="I177" s="70">
        <v>1</v>
      </c>
      <c r="J177" s="70">
        <v>1</v>
      </c>
      <c r="K177" s="70">
        <v>1</v>
      </c>
      <c r="L177" s="70">
        <v>1</v>
      </c>
      <c r="M177" s="70">
        <v>1</v>
      </c>
      <c r="N177" s="70">
        <v>1</v>
      </c>
      <c r="O177" s="70">
        <v>1</v>
      </c>
    </row>
    <row r="178" spans="1:17" x14ac:dyDescent="0.25">
      <c r="A178" s="84">
        <v>25</v>
      </c>
      <c r="B178" s="27" t="s">
        <v>386</v>
      </c>
      <c r="C178" s="7">
        <f t="shared" si="76"/>
        <v>12</v>
      </c>
      <c r="D178" s="70">
        <v>1</v>
      </c>
      <c r="E178" s="70">
        <v>1</v>
      </c>
      <c r="F178" s="70">
        <v>1</v>
      </c>
      <c r="G178" s="70">
        <v>1</v>
      </c>
      <c r="H178" s="70">
        <v>1</v>
      </c>
      <c r="I178" s="70">
        <v>1</v>
      </c>
      <c r="J178" s="70">
        <v>1</v>
      </c>
      <c r="K178" s="70">
        <v>1</v>
      </c>
      <c r="L178" s="70">
        <v>1</v>
      </c>
      <c r="M178" s="70">
        <v>1</v>
      </c>
      <c r="N178" s="70">
        <v>1</v>
      </c>
      <c r="O178" s="70">
        <v>1</v>
      </c>
    </row>
    <row r="179" spans="1:17" x14ac:dyDescent="0.25">
      <c r="A179" s="84">
        <v>25</v>
      </c>
      <c r="B179" s="27" t="s">
        <v>387</v>
      </c>
      <c r="C179" s="7">
        <f t="shared" si="76"/>
        <v>12</v>
      </c>
      <c r="D179" s="70">
        <v>1</v>
      </c>
      <c r="E179" s="70">
        <v>1</v>
      </c>
      <c r="F179" s="70">
        <v>1</v>
      </c>
      <c r="G179" s="70">
        <v>1</v>
      </c>
      <c r="H179" s="70">
        <v>1</v>
      </c>
      <c r="I179" s="70">
        <v>1</v>
      </c>
      <c r="J179" s="70">
        <v>1</v>
      </c>
      <c r="K179" s="70">
        <v>1</v>
      </c>
      <c r="L179" s="70">
        <v>1</v>
      </c>
      <c r="M179" s="70">
        <v>1</v>
      </c>
      <c r="N179" s="70">
        <v>1</v>
      </c>
      <c r="O179" s="70">
        <v>1</v>
      </c>
    </row>
    <row r="180" spans="1:17" x14ac:dyDescent="0.25">
      <c r="A180" s="84">
        <v>25</v>
      </c>
      <c r="B180" s="27" t="s">
        <v>319</v>
      </c>
      <c r="C180" s="7">
        <f t="shared" si="75"/>
        <v>120</v>
      </c>
      <c r="D180" s="17">
        <f>SUM(D170:D179)</f>
        <v>10</v>
      </c>
      <c r="E180" s="17">
        <f t="shared" ref="E180:O180" si="77">SUM(E170:E179)</f>
        <v>10</v>
      </c>
      <c r="F180" s="17">
        <f t="shared" si="77"/>
        <v>10</v>
      </c>
      <c r="G180" s="17">
        <f t="shared" si="77"/>
        <v>10</v>
      </c>
      <c r="H180" s="17">
        <f t="shared" si="77"/>
        <v>10</v>
      </c>
      <c r="I180" s="17">
        <f t="shared" si="77"/>
        <v>10</v>
      </c>
      <c r="J180" s="17">
        <f t="shared" si="77"/>
        <v>10</v>
      </c>
      <c r="K180" s="17">
        <f t="shared" si="77"/>
        <v>10</v>
      </c>
      <c r="L180" s="17">
        <f t="shared" si="77"/>
        <v>10</v>
      </c>
      <c r="M180" s="17">
        <f t="shared" si="77"/>
        <v>10</v>
      </c>
      <c r="N180" s="17">
        <f t="shared" si="77"/>
        <v>10</v>
      </c>
      <c r="O180" s="17">
        <f t="shared" si="77"/>
        <v>10</v>
      </c>
    </row>
    <row r="181" spans="1:17" x14ac:dyDescent="0.25">
      <c r="C181" s="3"/>
      <c r="D181" s="17"/>
      <c r="E181" s="17"/>
      <c r="F181" s="17"/>
      <c r="G181" s="17"/>
      <c r="H181" s="17"/>
      <c r="I181" s="17"/>
      <c r="J181" s="17"/>
      <c r="K181" s="17"/>
      <c r="L181" s="17"/>
      <c r="M181" s="17"/>
      <c r="N181" s="17"/>
      <c r="O181" s="17"/>
    </row>
    <row r="182" spans="1:17" x14ac:dyDescent="0.25">
      <c r="B182" s="27" t="s">
        <v>131</v>
      </c>
      <c r="C182" s="3" t="s">
        <v>362</v>
      </c>
      <c r="D182" s="13">
        <v>1</v>
      </c>
      <c r="E182" s="13">
        <v>1</v>
      </c>
      <c r="F182" s="13">
        <v>1</v>
      </c>
      <c r="G182" s="13">
        <v>1</v>
      </c>
      <c r="H182" s="13">
        <v>1</v>
      </c>
      <c r="I182" s="13">
        <v>1</v>
      </c>
      <c r="J182" s="13">
        <v>1</v>
      </c>
      <c r="K182" s="13">
        <v>1</v>
      </c>
      <c r="L182" s="13">
        <v>1</v>
      </c>
      <c r="M182" s="13">
        <v>1</v>
      </c>
      <c r="N182" s="13">
        <v>1</v>
      </c>
      <c r="O182" s="13">
        <v>1</v>
      </c>
    </row>
    <row r="183" spans="1:17" x14ac:dyDescent="0.25">
      <c r="B183" s="27" t="s">
        <v>492</v>
      </c>
      <c r="C183" s="3"/>
      <c r="D183" s="16">
        <v>30</v>
      </c>
      <c r="E183" s="16">
        <v>30</v>
      </c>
      <c r="F183" s="16">
        <v>30</v>
      </c>
      <c r="G183" s="16">
        <v>30</v>
      </c>
      <c r="H183" s="16">
        <v>30</v>
      </c>
      <c r="I183" s="16">
        <v>30</v>
      </c>
      <c r="J183" s="16">
        <v>30</v>
      </c>
      <c r="K183" s="16">
        <v>30</v>
      </c>
      <c r="L183" s="16">
        <v>30</v>
      </c>
      <c r="M183" s="16">
        <v>30</v>
      </c>
      <c r="N183" s="16">
        <v>30</v>
      </c>
      <c r="O183" s="16">
        <v>30</v>
      </c>
    </row>
    <row r="184" spans="1:17" x14ac:dyDescent="0.25">
      <c r="A184" s="84">
        <v>30</v>
      </c>
      <c r="B184" s="27" t="s">
        <v>132</v>
      </c>
      <c r="C184" s="7">
        <f t="shared" ref="C184" si="78">SUM(D184:O184)</f>
        <v>144000</v>
      </c>
      <c r="D184" s="17">
        <f>D11*D12*D182*D183</f>
        <v>12000</v>
      </c>
      <c r="E184" s="17">
        <f t="shared" ref="E184:O184" si="79">+E11*E12*E182*E183</f>
        <v>12000</v>
      </c>
      <c r="F184" s="17">
        <f t="shared" si="79"/>
        <v>12000</v>
      </c>
      <c r="G184" s="17">
        <f t="shared" si="79"/>
        <v>12000</v>
      </c>
      <c r="H184" s="17">
        <f t="shared" si="79"/>
        <v>12000</v>
      </c>
      <c r="I184" s="17">
        <f t="shared" si="79"/>
        <v>12000</v>
      </c>
      <c r="J184" s="17">
        <f t="shared" si="79"/>
        <v>12000</v>
      </c>
      <c r="K184" s="17">
        <f t="shared" si="79"/>
        <v>12000</v>
      </c>
      <c r="L184" s="17">
        <f t="shared" si="79"/>
        <v>12000</v>
      </c>
      <c r="M184" s="17">
        <f t="shared" si="79"/>
        <v>12000</v>
      </c>
      <c r="N184" s="17">
        <f t="shared" si="79"/>
        <v>12000</v>
      </c>
      <c r="O184" s="17">
        <f t="shared" si="79"/>
        <v>12000</v>
      </c>
    </row>
    <row r="185" spans="1:17" x14ac:dyDescent="0.25">
      <c r="B185" s="37"/>
      <c r="C185" s="3"/>
      <c r="D185" s="3"/>
      <c r="E185" s="3"/>
      <c r="F185" s="3"/>
      <c r="G185" s="3"/>
      <c r="H185" s="3"/>
      <c r="I185" s="3"/>
      <c r="J185" s="3"/>
      <c r="K185" s="3"/>
      <c r="L185" s="3"/>
      <c r="M185" s="3"/>
      <c r="N185" s="3"/>
      <c r="O185" s="3"/>
    </row>
    <row r="186" spans="1:17" x14ac:dyDescent="0.25">
      <c r="B186" s="27" t="s">
        <v>133</v>
      </c>
      <c r="C186" s="3" t="s">
        <v>362</v>
      </c>
      <c r="D186" s="13">
        <v>1</v>
      </c>
      <c r="E186" s="13">
        <v>1</v>
      </c>
      <c r="F186" s="13">
        <v>1</v>
      </c>
      <c r="G186" s="13">
        <v>1</v>
      </c>
      <c r="H186" s="13">
        <v>1</v>
      </c>
      <c r="I186" s="13">
        <v>1</v>
      </c>
      <c r="J186" s="13">
        <v>1</v>
      </c>
      <c r="K186" s="13">
        <v>1</v>
      </c>
      <c r="L186" s="13">
        <v>1</v>
      </c>
      <c r="M186" s="13">
        <v>1</v>
      </c>
      <c r="N186" s="13">
        <v>1</v>
      </c>
      <c r="O186" s="13">
        <v>1</v>
      </c>
    </row>
    <row r="187" spans="1:17" x14ac:dyDescent="0.25">
      <c r="B187" s="27" t="s">
        <v>492</v>
      </c>
      <c r="C187" s="3"/>
      <c r="D187" s="16">
        <v>200</v>
      </c>
      <c r="E187" s="16">
        <v>200</v>
      </c>
      <c r="F187" s="16">
        <v>200</v>
      </c>
      <c r="G187" s="16">
        <v>200</v>
      </c>
      <c r="H187" s="16">
        <v>200</v>
      </c>
      <c r="I187" s="16">
        <v>200</v>
      </c>
      <c r="J187" s="16">
        <v>200</v>
      </c>
      <c r="K187" s="16">
        <v>200</v>
      </c>
      <c r="L187" s="16">
        <v>200</v>
      </c>
      <c r="M187" s="16">
        <v>200</v>
      </c>
      <c r="N187" s="16">
        <v>200</v>
      </c>
      <c r="O187" s="16">
        <v>200</v>
      </c>
    </row>
    <row r="188" spans="1:17" x14ac:dyDescent="0.25">
      <c r="A188" s="84">
        <v>30</v>
      </c>
      <c r="B188" s="27" t="s">
        <v>134</v>
      </c>
      <c r="C188" s="7">
        <f t="shared" ref="C188" si="80">SUM(D188:O188)</f>
        <v>960000</v>
      </c>
      <c r="D188" s="17">
        <f t="shared" ref="D188:O188" si="81">D11*D12*D186*D187</f>
        <v>80000</v>
      </c>
      <c r="E188" s="17">
        <f t="shared" si="81"/>
        <v>80000</v>
      </c>
      <c r="F188" s="17">
        <f t="shared" si="81"/>
        <v>80000</v>
      </c>
      <c r="G188" s="17">
        <f t="shared" si="81"/>
        <v>80000</v>
      </c>
      <c r="H188" s="17">
        <f t="shared" si="81"/>
        <v>80000</v>
      </c>
      <c r="I188" s="17">
        <f t="shared" si="81"/>
        <v>80000</v>
      </c>
      <c r="J188" s="17">
        <f t="shared" si="81"/>
        <v>80000</v>
      </c>
      <c r="K188" s="17">
        <f t="shared" si="81"/>
        <v>80000</v>
      </c>
      <c r="L188" s="17">
        <f t="shared" si="81"/>
        <v>80000</v>
      </c>
      <c r="M188" s="17">
        <f t="shared" si="81"/>
        <v>80000</v>
      </c>
      <c r="N188" s="17">
        <f t="shared" si="81"/>
        <v>80000</v>
      </c>
      <c r="O188" s="17">
        <f t="shared" si="81"/>
        <v>80000</v>
      </c>
    </row>
    <row r="189" spans="1:17" x14ac:dyDescent="0.25">
      <c r="B189" s="27"/>
      <c r="C189" s="3"/>
      <c r="D189" s="17"/>
      <c r="E189" s="17"/>
      <c r="F189" s="17"/>
      <c r="G189" s="17"/>
      <c r="H189" s="17"/>
      <c r="I189" s="17"/>
      <c r="J189" s="17"/>
      <c r="K189" s="17"/>
      <c r="L189" s="17"/>
      <c r="M189" s="17"/>
      <c r="N189" s="17"/>
      <c r="O189" s="17"/>
    </row>
    <row r="190" spans="1:17" ht="18.75" x14ac:dyDescent="0.3">
      <c r="B190" s="90" t="s">
        <v>135</v>
      </c>
      <c r="C190" s="44" t="s">
        <v>360</v>
      </c>
      <c r="D190" s="3"/>
      <c r="E190" s="3"/>
      <c r="F190" s="3"/>
      <c r="G190" s="3"/>
      <c r="H190" s="3"/>
      <c r="I190" s="3"/>
      <c r="J190" s="3"/>
      <c r="K190" s="3"/>
      <c r="L190" s="3"/>
      <c r="M190" s="3"/>
      <c r="N190" s="3"/>
      <c r="O190" s="3"/>
    </row>
    <row r="191" spans="1:17" x14ac:dyDescent="0.25">
      <c r="B191" s="27" t="s">
        <v>136</v>
      </c>
      <c r="C191" s="3"/>
      <c r="D191" s="38">
        <v>1</v>
      </c>
      <c r="E191" s="38">
        <v>1</v>
      </c>
      <c r="F191" s="38">
        <v>1</v>
      </c>
      <c r="G191" s="38">
        <v>1</v>
      </c>
      <c r="H191" s="38">
        <v>1</v>
      </c>
      <c r="I191" s="38">
        <v>1</v>
      </c>
      <c r="J191" s="38">
        <v>1</v>
      </c>
      <c r="K191" s="38">
        <v>1</v>
      </c>
      <c r="L191" s="38">
        <v>1</v>
      </c>
      <c r="M191" s="38">
        <v>1</v>
      </c>
      <c r="N191" s="38">
        <v>1</v>
      </c>
      <c r="O191" s="38">
        <v>1</v>
      </c>
      <c r="Q191" t="s">
        <v>322</v>
      </c>
    </row>
    <row r="192" spans="1:17" x14ac:dyDescent="0.25">
      <c r="B192" s="27" t="s">
        <v>137</v>
      </c>
      <c r="C192" s="3"/>
      <c r="D192" s="71">
        <f t="shared" ref="D192:O192" si="82">(+D13*40)/35</f>
        <v>34.285714285714285</v>
      </c>
      <c r="E192" s="71">
        <f t="shared" si="82"/>
        <v>34.285714285714285</v>
      </c>
      <c r="F192" s="71">
        <f t="shared" si="82"/>
        <v>34.285714285714285</v>
      </c>
      <c r="G192" s="71">
        <f t="shared" si="82"/>
        <v>34.285714285714285</v>
      </c>
      <c r="H192" s="71">
        <f t="shared" si="82"/>
        <v>34.285714285714285</v>
      </c>
      <c r="I192" s="71">
        <f t="shared" si="82"/>
        <v>34.285714285714285</v>
      </c>
      <c r="J192" s="71">
        <f t="shared" si="82"/>
        <v>34.285714285714285</v>
      </c>
      <c r="K192" s="71">
        <f t="shared" si="82"/>
        <v>34.285714285714285</v>
      </c>
      <c r="L192" s="71">
        <f t="shared" si="82"/>
        <v>34.285714285714285</v>
      </c>
      <c r="M192" s="71">
        <f t="shared" si="82"/>
        <v>34.285714285714285</v>
      </c>
      <c r="N192" s="71">
        <f t="shared" si="82"/>
        <v>34.285714285714285</v>
      </c>
      <c r="O192" s="71">
        <f t="shared" si="82"/>
        <v>34.285714285714285</v>
      </c>
    </row>
    <row r="193" spans="1:15" x14ac:dyDescent="0.25">
      <c r="B193" s="27" t="s">
        <v>138</v>
      </c>
      <c r="C193" s="3"/>
      <c r="D193" s="39">
        <v>0.13</v>
      </c>
      <c r="E193" s="39">
        <v>0.13</v>
      </c>
      <c r="F193" s="39">
        <v>0.13</v>
      </c>
      <c r="G193" s="39">
        <v>0.13</v>
      </c>
      <c r="H193" s="39">
        <v>0.13</v>
      </c>
      <c r="I193" s="39">
        <v>0.13</v>
      </c>
      <c r="J193" s="39">
        <v>0.13</v>
      </c>
      <c r="K193" s="39">
        <v>0.13</v>
      </c>
      <c r="L193" s="39">
        <v>0.13</v>
      </c>
      <c r="M193" s="39">
        <v>0.13</v>
      </c>
      <c r="N193" s="39">
        <v>0.13</v>
      </c>
      <c r="O193" s="39">
        <v>0.13</v>
      </c>
    </row>
    <row r="194" spans="1:15" x14ac:dyDescent="0.25">
      <c r="A194" s="84">
        <v>32</v>
      </c>
      <c r="B194" s="27" t="s">
        <v>139</v>
      </c>
      <c r="C194" s="7">
        <f t="shared" ref="C194" si="83">SUM(D194:O194)</f>
        <v>21394.28571428571</v>
      </c>
      <c r="D194" s="40">
        <f t="shared" ref="D194:O194" si="84">+D11*D191*D192*D193</f>
        <v>1782.8571428571429</v>
      </c>
      <c r="E194" s="40">
        <f t="shared" si="84"/>
        <v>1782.8571428571429</v>
      </c>
      <c r="F194" s="40">
        <f t="shared" si="84"/>
        <v>1782.8571428571429</v>
      </c>
      <c r="G194" s="40">
        <f t="shared" si="84"/>
        <v>1782.8571428571429</v>
      </c>
      <c r="H194" s="40">
        <f t="shared" si="84"/>
        <v>1782.8571428571429</v>
      </c>
      <c r="I194" s="40">
        <f t="shared" si="84"/>
        <v>1782.8571428571429</v>
      </c>
      <c r="J194" s="40">
        <f t="shared" si="84"/>
        <v>1782.8571428571429</v>
      </c>
      <c r="K194" s="40">
        <f t="shared" si="84"/>
        <v>1782.8571428571429</v>
      </c>
      <c r="L194" s="40">
        <f t="shared" si="84"/>
        <v>1782.8571428571429</v>
      </c>
      <c r="M194" s="40">
        <f t="shared" si="84"/>
        <v>1782.8571428571429</v>
      </c>
      <c r="N194" s="40">
        <f t="shared" si="84"/>
        <v>1782.8571428571429</v>
      </c>
      <c r="O194" s="40">
        <f t="shared" si="84"/>
        <v>1782.8571428571429</v>
      </c>
    </row>
    <row r="195" spans="1:15" x14ac:dyDescent="0.25">
      <c r="B195" s="27"/>
      <c r="C195" s="3"/>
      <c r="D195" s="41"/>
      <c r="E195" s="41"/>
      <c r="F195" s="41"/>
      <c r="G195" s="41"/>
      <c r="H195" s="41"/>
      <c r="I195" s="41"/>
      <c r="J195" s="41"/>
      <c r="K195" s="41"/>
      <c r="L195" s="41"/>
      <c r="M195" s="41"/>
      <c r="N195" s="41"/>
      <c r="O195" s="41"/>
    </row>
    <row r="196" spans="1:15" x14ac:dyDescent="0.25">
      <c r="B196" s="27" t="s">
        <v>140</v>
      </c>
      <c r="C196" s="7">
        <f t="shared" ref="C196" si="85">SUM(D196:O196)</f>
        <v>82285.714285714275</v>
      </c>
      <c r="D196" s="72">
        <f t="shared" ref="D196:O196" si="86">(D192/2)*D11</f>
        <v>6857.1428571428569</v>
      </c>
      <c r="E196" s="72">
        <f t="shared" si="86"/>
        <v>6857.1428571428569</v>
      </c>
      <c r="F196" s="72">
        <f t="shared" si="86"/>
        <v>6857.1428571428569</v>
      </c>
      <c r="G196" s="72">
        <f t="shared" si="86"/>
        <v>6857.1428571428569</v>
      </c>
      <c r="H196" s="72">
        <f t="shared" si="86"/>
        <v>6857.1428571428569</v>
      </c>
      <c r="I196" s="72">
        <f t="shared" si="86"/>
        <v>6857.1428571428569</v>
      </c>
      <c r="J196" s="72">
        <f t="shared" si="86"/>
        <v>6857.1428571428569</v>
      </c>
      <c r="K196" s="72">
        <f t="shared" si="86"/>
        <v>6857.1428571428569</v>
      </c>
      <c r="L196" s="72">
        <f t="shared" si="86"/>
        <v>6857.1428571428569</v>
      </c>
      <c r="M196" s="72">
        <f t="shared" si="86"/>
        <v>6857.1428571428569</v>
      </c>
      <c r="N196" s="72">
        <f t="shared" si="86"/>
        <v>6857.1428571428569</v>
      </c>
      <c r="O196" s="72">
        <f t="shared" si="86"/>
        <v>6857.1428571428569</v>
      </c>
    </row>
    <row r="197" spans="1:15" x14ac:dyDescent="0.25">
      <c r="B197" s="27" t="s">
        <v>141</v>
      </c>
      <c r="C197" s="3"/>
      <c r="D197" s="39">
        <v>0.08</v>
      </c>
      <c r="E197" s="39">
        <v>0.08</v>
      </c>
      <c r="F197" s="39">
        <v>0.08</v>
      </c>
      <c r="G197" s="39">
        <v>0.08</v>
      </c>
      <c r="H197" s="39">
        <v>0.08</v>
      </c>
      <c r="I197" s="39">
        <v>0.08</v>
      </c>
      <c r="J197" s="39">
        <v>0.08</v>
      </c>
      <c r="K197" s="39">
        <v>0.08</v>
      </c>
      <c r="L197" s="39">
        <v>0.08</v>
      </c>
      <c r="M197" s="39">
        <v>0.08</v>
      </c>
      <c r="N197" s="39">
        <v>0.08</v>
      </c>
      <c r="O197" s="39">
        <v>0.08</v>
      </c>
    </row>
    <row r="198" spans="1:15" x14ac:dyDescent="0.25">
      <c r="A198" s="84">
        <v>33</v>
      </c>
      <c r="B198" s="27" t="s">
        <v>142</v>
      </c>
      <c r="C198" s="7">
        <f t="shared" ref="C198" si="87">SUM(D198:O198)</f>
        <v>6582.8571428571422</v>
      </c>
      <c r="D198" s="40">
        <f>+D197*D196</f>
        <v>548.57142857142856</v>
      </c>
      <c r="E198" s="40">
        <f t="shared" ref="E198:O198" si="88">+E197*E196</f>
        <v>548.57142857142856</v>
      </c>
      <c r="F198" s="40">
        <f t="shared" si="88"/>
        <v>548.57142857142856</v>
      </c>
      <c r="G198" s="40">
        <f t="shared" si="88"/>
        <v>548.57142857142856</v>
      </c>
      <c r="H198" s="40">
        <f t="shared" si="88"/>
        <v>548.57142857142856</v>
      </c>
      <c r="I198" s="40">
        <f t="shared" si="88"/>
        <v>548.57142857142856</v>
      </c>
      <c r="J198" s="40">
        <f t="shared" si="88"/>
        <v>548.57142857142856</v>
      </c>
      <c r="K198" s="40">
        <f t="shared" si="88"/>
        <v>548.57142857142856</v>
      </c>
      <c r="L198" s="40">
        <f t="shared" si="88"/>
        <v>548.57142857142856</v>
      </c>
      <c r="M198" s="40">
        <f t="shared" si="88"/>
        <v>548.57142857142856</v>
      </c>
      <c r="N198" s="40">
        <f t="shared" si="88"/>
        <v>548.57142857142856</v>
      </c>
      <c r="O198" s="40">
        <f t="shared" si="88"/>
        <v>548.57142857142856</v>
      </c>
    </row>
    <row r="199" spans="1:15" x14ac:dyDescent="0.25">
      <c r="B199" s="5"/>
      <c r="C199" s="3"/>
      <c r="D199" s="41"/>
      <c r="E199" s="41"/>
      <c r="F199" s="41"/>
      <c r="G199" s="41"/>
      <c r="H199" s="41"/>
      <c r="I199" s="41"/>
      <c r="J199" s="41"/>
      <c r="K199" s="41"/>
      <c r="L199" s="41"/>
      <c r="M199" s="41"/>
      <c r="N199" s="41"/>
      <c r="O199" s="41"/>
    </row>
    <row r="200" spans="1:15" x14ac:dyDescent="0.25">
      <c r="B200" s="27" t="s">
        <v>143</v>
      </c>
      <c r="C200" s="3"/>
      <c r="D200" s="38">
        <v>1</v>
      </c>
      <c r="E200" s="38">
        <v>1</v>
      </c>
      <c r="F200" s="38">
        <v>1</v>
      </c>
      <c r="G200" s="38">
        <v>1</v>
      </c>
      <c r="H200" s="38">
        <v>1</v>
      </c>
      <c r="I200" s="38">
        <v>1</v>
      </c>
      <c r="J200" s="38">
        <v>1</v>
      </c>
      <c r="K200" s="38">
        <v>1</v>
      </c>
      <c r="L200" s="38">
        <v>1</v>
      </c>
      <c r="M200" s="38">
        <v>1</v>
      </c>
      <c r="N200" s="38">
        <v>1</v>
      </c>
      <c r="O200" s="38">
        <v>1</v>
      </c>
    </row>
    <row r="201" spans="1:15" x14ac:dyDescent="0.25">
      <c r="B201" s="27" t="s">
        <v>144</v>
      </c>
      <c r="C201" s="3"/>
      <c r="D201" s="38">
        <v>5</v>
      </c>
      <c r="E201" s="38">
        <v>5</v>
      </c>
      <c r="F201" s="38">
        <v>5</v>
      </c>
      <c r="G201" s="38">
        <v>5</v>
      </c>
      <c r="H201" s="38">
        <v>5</v>
      </c>
      <c r="I201" s="38">
        <v>5</v>
      </c>
      <c r="J201" s="38">
        <v>5</v>
      </c>
      <c r="K201" s="38">
        <v>5</v>
      </c>
      <c r="L201" s="38">
        <v>5</v>
      </c>
      <c r="M201" s="38">
        <v>5</v>
      </c>
      <c r="N201" s="38">
        <v>5</v>
      </c>
      <c r="O201" s="38">
        <v>5</v>
      </c>
    </row>
    <row r="202" spans="1:15" x14ac:dyDescent="0.25">
      <c r="B202" s="27" t="s">
        <v>145</v>
      </c>
      <c r="C202" s="3"/>
      <c r="D202" s="42">
        <v>2</v>
      </c>
      <c r="E202" s="39">
        <v>2</v>
      </c>
      <c r="F202" s="39">
        <v>2</v>
      </c>
      <c r="G202" s="39">
        <v>2</v>
      </c>
      <c r="H202" s="42">
        <v>2</v>
      </c>
      <c r="I202" s="39">
        <v>2</v>
      </c>
      <c r="J202" s="39">
        <v>2</v>
      </c>
      <c r="K202" s="39">
        <v>2</v>
      </c>
      <c r="L202" s="42">
        <v>2</v>
      </c>
      <c r="M202" s="39">
        <v>2</v>
      </c>
      <c r="N202" s="39">
        <v>2</v>
      </c>
      <c r="O202" s="39">
        <v>2</v>
      </c>
    </row>
    <row r="203" spans="1:15" x14ac:dyDescent="0.25">
      <c r="A203" s="84">
        <v>32</v>
      </c>
      <c r="B203" s="27" t="s">
        <v>146</v>
      </c>
      <c r="C203" s="7">
        <f t="shared" ref="C203" si="89">SUM(D203:O203)</f>
        <v>48000</v>
      </c>
      <c r="D203" s="43">
        <f t="shared" ref="D203:O203" si="90">+D11*D200*D201*D202</f>
        <v>4000</v>
      </c>
      <c r="E203" s="43">
        <f t="shared" si="90"/>
        <v>4000</v>
      </c>
      <c r="F203" s="43">
        <f t="shared" si="90"/>
        <v>4000</v>
      </c>
      <c r="G203" s="43">
        <f t="shared" si="90"/>
        <v>4000</v>
      </c>
      <c r="H203" s="43">
        <f t="shared" si="90"/>
        <v>4000</v>
      </c>
      <c r="I203" s="43">
        <f t="shared" si="90"/>
        <v>4000</v>
      </c>
      <c r="J203" s="43">
        <f t="shared" si="90"/>
        <v>4000</v>
      </c>
      <c r="K203" s="43">
        <f t="shared" si="90"/>
        <v>4000</v>
      </c>
      <c r="L203" s="43">
        <f t="shared" si="90"/>
        <v>4000</v>
      </c>
      <c r="M203" s="43">
        <f t="shared" si="90"/>
        <v>4000</v>
      </c>
      <c r="N203" s="43">
        <f t="shared" si="90"/>
        <v>4000</v>
      </c>
      <c r="O203" s="43">
        <f t="shared" si="90"/>
        <v>4000</v>
      </c>
    </row>
    <row r="204" spans="1:15" x14ac:dyDescent="0.25">
      <c r="B204" s="37"/>
      <c r="C204" s="3"/>
      <c r="D204" s="41"/>
      <c r="E204" s="41"/>
      <c r="F204" s="41"/>
      <c r="G204" s="41"/>
      <c r="H204" s="41"/>
      <c r="I204" s="41"/>
      <c r="J204" s="41"/>
      <c r="K204" s="41"/>
      <c r="L204" s="41"/>
      <c r="M204" s="41"/>
      <c r="N204" s="41"/>
      <c r="O204" s="41"/>
    </row>
    <row r="205" spans="1:15" x14ac:dyDescent="0.25">
      <c r="B205" s="27" t="s">
        <v>320</v>
      </c>
      <c r="C205" s="3"/>
      <c r="D205" s="38">
        <v>1</v>
      </c>
      <c r="E205" s="38">
        <v>1</v>
      </c>
      <c r="F205" s="38">
        <v>1</v>
      </c>
      <c r="G205" s="38">
        <v>1</v>
      </c>
      <c r="H205" s="38">
        <v>1</v>
      </c>
      <c r="I205" s="38">
        <v>1</v>
      </c>
      <c r="J205" s="38">
        <v>1</v>
      </c>
      <c r="K205" s="38">
        <v>1</v>
      </c>
      <c r="L205" s="38">
        <v>1</v>
      </c>
      <c r="M205" s="38">
        <v>1</v>
      </c>
      <c r="N205" s="38">
        <v>1</v>
      </c>
      <c r="O205" s="38">
        <v>1</v>
      </c>
    </row>
    <row r="206" spans="1:15" x14ac:dyDescent="0.25">
      <c r="B206" s="27" t="s">
        <v>147</v>
      </c>
      <c r="C206" s="3"/>
      <c r="D206" s="39">
        <v>2</v>
      </c>
      <c r="E206" s="39">
        <v>2</v>
      </c>
      <c r="F206" s="39">
        <v>2</v>
      </c>
      <c r="G206" s="39">
        <v>2</v>
      </c>
      <c r="H206" s="39">
        <v>2</v>
      </c>
      <c r="I206" s="39">
        <v>2</v>
      </c>
      <c r="J206" s="39">
        <v>2</v>
      </c>
      <c r="K206" s="39">
        <v>2</v>
      </c>
      <c r="L206" s="39">
        <v>2</v>
      </c>
      <c r="M206" s="39">
        <v>2</v>
      </c>
      <c r="N206" s="39">
        <v>2</v>
      </c>
      <c r="O206" s="39">
        <v>2</v>
      </c>
    </row>
    <row r="207" spans="1:15" x14ac:dyDescent="0.25">
      <c r="A207" s="84">
        <v>34</v>
      </c>
      <c r="B207" s="27" t="s">
        <v>148</v>
      </c>
      <c r="C207" s="7">
        <f t="shared" ref="C207" si="91">SUM(D207:O207)</f>
        <v>9600</v>
      </c>
      <c r="D207" s="40">
        <f t="shared" ref="D207:O207" si="92">+D11*D205*D206</f>
        <v>800</v>
      </c>
      <c r="E207" s="40">
        <f t="shared" si="92"/>
        <v>800</v>
      </c>
      <c r="F207" s="40">
        <f t="shared" si="92"/>
        <v>800</v>
      </c>
      <c r="G207" s="40">
        <f t="shared" si="92"/>
        <v>800</v>
      </c>
      <c r="H207" s="40">
        <f t="shared" si="92"/>
        <v>800</v>
      </c>
      <c r="I207" s="40">
        <f t="shared" si="92"/>
        <v>800</v>
      </c>
      <c r="J207" s="40">
        <f t="shared" si="92"/>
        <v>800</v>
      </c>
      <c r="K207" s="40">
        <f t="shared" si="92"/>
        <v>800</v>
      </c>
      <c r="L207" s="40">
        <f t="shared" si="92"/>
        <v>800</v>
      </c>
      <c r="M207" s="40">
        <f t="shared" si="92"/>
        <v>800</v>
      </c>
      <c r="N207" s="40">
        <f t="shared" si="92"/>
        <v>800</v>
      </c>
      <c r="O207" s="40">
        <f t="shared" si="92"/>
        <v>800</v>
      </c>
    </row>
    <row r="208" spans="1:15" x14ac:dyDescent="0.25">
      <c r="B208" s="27"/>
      <c r="C208" s="3"/>
      <c r="D208" s="17"/>
      <c r="E208" s="17"/>
      <c r="F208" s="17"/>
      <c r="G208" s="17"/>
      <c r="H208" s="17"/>
      <c r="I208" s="17"/>
      <c r="J208" s="17"/>
      <c r="K208" s="17"/>
      <c r="L208" s="17"/>
      <c r="M208" s="17"/>
      <c r="N208" s="17"/>
      <c r="O208" s="17"/>
    </row>
    <row r="209" spans="1:17" ht="18.75" x14ac:dyDescent="0.3">
      <c r="B209" s="90" t="s">
        <v>149</v>
      </c>
      <c r="C209" s="44" t="s">
        <v>363</v>
      </c>
      <c r="D209" s="3"/>
      <c r="E209" s="3"/>
      <c r="F209" s="3"/>
      <c r="G209" s="3"/>
      <c r="H209" s="3"/>
      <c r="I209" s="3"/>
      <c r="J209" s="3"/>
      <c r="K209" s="3"/>
      <c r="L209" s="3"/>
      <c r="M209" s="3"/>
      <c r="N209" s="3"/>
      <c r="O209" s="3"/>
    </row>
    <row r="210" spans="1:17" x14ac:dyDescent="0.25">
      <c r="B210" s="27" t="s">
        <v>150</v>
      </c>
      <c r="C210" s="3"/>
      <c r="D210" s="38">
        <v>1</v>
      </c>
      <c r="E210" s="38">
        <v>1</v>
      </c>
      <c r="F210" s="38">
        <v>1</v>
      </c>
      <c r="G210" s="38">
        <v>1</v>
      </c>
      <c r="H210" s="38">
        <v>1</v>
      </c>
      <c r="I210" s="38">
        <v>1</v>
      </c>
      <c r="J210" s="38">
        <v>1</v>
      </c>
      <c r="K210" s="38">
        <v>1</v>
      </c>
      <c r="L210" s="38">
        <v>1</v>
      </c>
      <c r="M210" s="38">
        <v>1</v>
      </c>
      <c r="N210" s="38">
        <v>1</v>
      </c>
      <c r="O210" s="38">
        <v>1</v>
      </c>
      <c r="Q210" t="s">
        <v>322</v>
      </c>
    </row>
    <row r="211" spans="1:17" x14ac:dyDescent="0.25">
      <c r="B211" s="27" t="s">
        <v>321</v>
      </c>
      <c r="C211" s="3"/>
      <c r="D211" s="45">
        <f t="shared" ref="D211:O211" si="93">+D19+D22</f>
        <v>6</v>
      </c>
      <c r="E211" s="45">
        <f t="shared" si="93"/>
        <v>6</v>
      </c>
      <c r="F211" s="45">
        <f t="shared" si="93"/>
        <v>6</v>
      </c>
      <c r="G211" s="45">
        <f t="shared" si="93"/>
        <v>6</v>
      </c>
      <c r="H211" s="45">
        <f t="shared" si="93"/>
        <v>6</v>
      </c>
      <c r="I211" s="45">
        <f t="shared" si="93"/>
        <v>6</v>
      </c>
      <c r="J211" s="45">
        <f t="shared" si="93"/>
        <v>6</v>
      </c>
      <c r="K211" s="45">
        <f t="shared" si="93"/>
        <v>6</v>
      </c>
      <c r="L211" s="45">
        <f t="shared" si="93"/>
        <v>6</v>
      </c>
      <c r="M211" s="45">
        <f t="shared" si="93"/>
        <v>6</v>
      </c>
      <c r="N211" s="45">
        <f t="shared" si="93"/>
        <v>6</v>
      </c>
      <c r="O211" s="45">
        <f t="shared" si="93"/>
        <v>6</v>
      </c>
    </row>
    <row r="212" spans="1:17" x14ac:dyDescent="0.25">
      <c r="B212" s="27" t="s">
        <v>152</v>
      </c>
      <c r="C212" s="7">
        <f t="shared" ref="C212" si="94">SUM(D212:O212)</f>
        <v>160</v>
      </c>
      <c r="D212" s="45">
        <f t="shared" ref="D212:O212" si="95">+D20</f>
        <v>13.333333333333334</v>
      </c>
      <c r="E212" s="45">
        <f t="shared" si="95"/>
        <v>13.333333333333334</v>
      </c>
      <c r="F212" s="45">
        <f t="shared" si="95"/>
        <v>13.333333333333334</v>
      </c>
      <c r="G212" s="45">
        <f t="shared" si="95"/>
        <v>13.333333333333334</v>
      </c>
      <c r="H212" s="45">
        <f t="shared" si="95"/>
        <v>13.333333333333334</v>
      </c>
      <c r="I212" s="45">
        <f t="shared" si="95"/>
        <v>13.333333333333334</v>
      </c>
      <c r="J212" s="45">
        <f t="shared" si="95"/>
        <v>13.333333333333334</v>
      </c>
      <c r="K212" s="45">
        <f t="shared" si="95"/>
        <v>13.333333333333334</v>
      </c>
      <c r="L212" s="45">
        <f t="shared" si="95"/>
        <v>13.333333333333334</v>
      </c>
      <c r="M212" s="45">
        <f t="shared" si="95"/>
        <v>13.333333333333334</v>
      </c>
      <c r="N212" s="45">
        <f t="shared" si="95"/>
        <v>13.333333333333334</v>
      </c>
      <c r="O212" s="45">
        <f t="shared" si="95"/>
        <v>13.333333333333334</v>
      </c>
    </row>
    <row r="213" spans="1:17" x14ac:dyDescent="0.25">
      <c r="B213" s="27" t="s">
        <v>153</v>
      </c>
      <c r="C213" s="3"/>
      <c r="D213" s="46">
        <v>20</v>
      </c>
      <c r="E213" s="46">
        <v>20</v>
      </c>
      <c r="F213" s="46">
        <v>20</v>
      </c>
      <c r="G213" s="46">
        <v>20</v>
      </c>
      <c r="H213" s="46">
        <v>20</v>
      </c>
      <c r="I213" s="46">
        <v>20</v>
      </c>
      <c r="J213" s="46">
        <v>20</v>
      </c>
      <c r="K213" s="46">
        <v>20</v>
      </c>
      <c r="L213" s="46">
        <v>20</v>
      </c>
      <c r="M213" s="46">
        <v>20</v>
      </c>
      <c r="N213" s="46">
        <v>20</v>
      </c>
      <c r="O213" s="46">
        <v>20</v>
      </c>
    </row>
    <row r="214" spans="1:17" x14ac:dyDescent="0.25">
      <c r="A214" s="84">
        <v>35</v>
      </c>
      <c r="B214" s="27" t="s">
        <v>154</v>
      </c>
      <c r="C214" s="7">
        <f t="shared" ref="C214" si="96">SUM(D214:O214)</f>
        <v>19200</v>
      </c>
      <c r="D214" s="40">
        <f>+D210*D211*D212*D213</f>
        <v>1600</v>
      </c>
      <c r="E214" s="40">
        <f t="shared" ref="E214:O214" si="97">+E210*E211*E212*E213</f>
        <v>1600</v>
      </c>
      <c r="F214" s="40">
        <f t="shared" si="97"/>
        <v>1600</v>
      </c>
      <c r="G214" s="40">
        <f t="shared" si="97"/>
        <v>1600</v>
      </c>
      <c r="H214" s="40">
        <f t="shared" si="97"/>
        <v>1600</v>
      </c>
      <c r="I214" s="40">
        <f t="shared" si="97"/>
        <v>1600</v>
      </c>
      <c r="J214" s="40">
        <f t="shared" si="97"/>
        <v>1600</v>
      </c>
      <c r="K214" s="40">
        <f t="shared" si="97"/>
        <v>1600</v>
      </c>
      <c r="L214" s="40">
        <f t="shared" si="97"/>
        <v>1600</v>
      </c>
      <c r="M214" s="40">
        <f t="shared" si="97"/>
        <v>1600</v>
      </c>
      <c r="N214" s="40">
        <f t="shared" si="97"/>
        <v>1600</v>
      </c>
      <c r="O214" s="40">
        <f t="shared" si="97"/>
        <v>1600</v>
      </c>
    </row>
    <row r="215" spans="1:17" x14ac:dyDescent="0.25">
      <c r="B215" s="37"/>
      <c r="C215" s="3"/>
      <c r="D215" s="3"/>
      <c r="E215" s="3"/>
      <c r="F215" s="3"/>
      <c r="G215" s="3"/>
      <c r="H215" s="3"/>
      <c r="I215" s="3"/>
      <c r="J215" s="3"/>
      <c r="K215" s="3"/>
      <c r="L215" s="3"/>
      <c r="M215" s="3"/>
      <c r="N215" s="3"/>
      <c r="O215" s="3"/>
    </row>
    <row r="216" spans="1:17" ht="18.75" x14ac:dyDescent="0.3">
      <c r="B216" s="90" t="s">
        <v>155</v>
      </c>
      <c r="C216" s="3"/>
      <c r="D216" s="3"/>
      <c r="E216" s="3"/>
      <c r="F216" s="3"/>
      <c r="G216" s="3"/>
      <c r="H216" s="3"/>
      <c r="I216" s="3"/>
      <c r="J216" s="3"/>
      <c r="K216" s="3"/>
      <c r="L216" s="3"/>
      <c r="M216" s="3"/>
      <c r="N216" s="3"/>
      <c r="O216" s="3"/>
    </row>
    <row r="217" spans="1:17" x14ac:dyDescent="0.25">
      <c r="B217" s="27" t="s">
        <v>156</v>
      </c>
      <c r="C217" s="3"/>
      <c r="D217" s="38">
        <v>1</v>
      </c>
      <c r="E217" s="38">
        <v>1</v>
      </c>
      <c r="F217" s="38">
        <v>1</v>
      </c>
      <c r="G217" s="38">
        <v>1</v>
      </c>
      <c r="H217" s="38">
        <v>1</v>
      </c>
      <c r="I217" s="38">
        <v>1</v>
      </c>
      <c r="J217" s="38">
        <v>1</v>
      </c>
      <c r="K217" s="38">
        <v>1</v>
      </c>
      <c r="L217" s="38">
        <v>1</v>
      </c>
      <c r="M217" s="38">
        <v>1</v>
      </c>
      <c r="N217" s="38">
        <v>1</v>
      </c>
      <c r="O217" s="38">
        <v>1</v>
      </c>
      <c r="Q217" t="s">
        <v>322</v>
      </c>
    </row>
    <row r="218" spans="1:17" x14ac:dyDescent="0.25">
      <c r="B218" s="27" t="s">
        <v>151</v>
      </c>
      <c r="C218" s="3"/>
      <c r="D218" s="45">
        <f t="shared" ref="D218:O218" si="98">+D19+D22</f>
        <v>6</v>
      </c>
      <c r="E218" s="45">
        <f t="shared" si="98"/>
        <v>6</v>
      </c>
      <c r="F218" s="45">
        <f t="shared" si="98"/>
        <v>6</v>
      </c>
      <c r="G218" s="45">
        <f t="shared" si="98"/>
        <v>6</v>
      </c>
      <c r="H218" s="45">
        <f t="shared" si="98"/>
        <v>6</v>
      </c>
      <c r="I218" s="45">
        <f t="shared" si="98"/>
        <v>6</v>
      </c>
      <c r="J218" s="45">
        <f t="shared" si="98"/>
        <v>6</v>
      </c>
      <c r="K218" s="45">
        <f t="shared" si="98"/>
        <v>6</v>
      </c>
      <c r="L218" s="45">
        <f t="shared" si="98"/>
        <v>6</v>
      </c>
      <c r="M218" s="45">
        <f t="shared" si="98"/>
        <v>6</v>
      </c>
      <c r="N218" s="45">
        <f t="shared" si="98"/>
        <v>6</v>
      </c>
      <c r="O218" s="45">
        <f t="shared" si="98"/>
        <v>6</v>
      </c>
    </row>
    <row r="219" spans="1:17" x14ac:dyDescent="0.25">
      <c r="B219" s="27" t="s">
        <v>152</v>
      </c>
      <c r="C219" s="7"/>
      <c r="D219" s="45">
        <f t="shared" ref="D219:O219" si="99">+D20</f>
        <v>13.333333333333334</v>
      </c>
      <c r="E219" s="45">
        <f t="shared" si="99"/>
        <v>13.333333333333334</v>
      </c>
      <c r="F219" s="45">
        <f t="shared" si="99"/>
        <v>13.333333333333334</v>
      </c>
      <c r="G219" s="45">
        <f t="shared" si="99"/>
        <v>13.333333333333334</v>
      </c>
      <c r="H219" s="45">
        <f t="shared" si="99"/>
        <v>13.333333333333334</v>
      </c>
      <c r="I219" s="45">
        <f t="shared" si="99"/>
        <v>13.333333333333334</v>
      </c>
      <c r="J219" s="45">
        <f t="shared" si="99"/>
        <v>13.333333333333334</v>
      </c>
      <c r="K219" s="45">
        <f t="shared" si="99"/>
        <v>13.333333333333334</v>
      </c>
      <c r="L219" s="45">
        <f t="shared" si="99"/>
        <v>13.333333333333334</v>
      </c>
      <c r="M219" s="45">
        <f t="shared" si="99"/>
        <v>13.333333333333334</v>
      </c>
      <c r="N219" s="45">
        <f t="shared" si="99"/>
        <v>13.333333333333334</v>
      </c>
      <c r="O219" s="45">
        <f t="shared" si="99"/>
        <v>13.333333333333334</v>
      </c>
    </row>
    <row r="220" spans="1:17" x14ac:dyDescent="0.25">
      <c r="B220" s="27" t="s">
        <v>153</v>
      </c>
      <c r="C220" s="3"/>
      <c r="D220" s="46">
        <v>20</v>
      </c>
      <c r="E220" s="46">
        <v>20</v>
      </c>
      <c r="F220" s="46">
        <v>20</v>
      </c>
      <c r="G220" s="46">
        <v>20</v>
      </c>
      <c r="H220" s="46">
        <v>20</v>
      </c>
      <c r="I220" s="46">
        <v>20</v>
      </c>
      <c r="J220" s="46">
        <v>20</v>
      </c>
      <c r="K220" s="46">
        <v>20</v>
      </c>
      <c r="L220" s="46">
        <v>20</v>
      </c>
      <c r="M220" s="46">
        <v>20</v>
      </c>
      <c r="N220" s="46">
        <v>20</v>
      </c>
      <c r="O220" s="46">
        <v>20</v>
      </c>
    </row>
    <row r="221" spans="1:17" x14ac:dyDescent="0.25">
      <c r="A221" s="84">
        <v>36</v>
      </c>
      <c r="B221" s="27" t="s">
        <v>157</v>
      </c>
      <c r="C221" s="7">
        <f t="shared" ref="C221" si="100">SUM(D221:O221)</f>
        <v>19200</v>
      </c>
      <c r="D221" s="40">
        <f>+D217*D218*D219*D220</f>
        <v>1600</v>
      </c>
      <c r="E221" s="40">
        <f t="shared" ref="E221:O221" si="101">+E217*E218*E219*E220</f>
        <v>1600</v>
      </c>
      <c r="F221" s="40">
        <f t="shared" si="101"/>
        <v>1600</v>
      </c>
      <c r="G221" s="40">
        <f t="shared" si="101"/>
        <v>1600</v>
      </c>
      <c r="H221" s="40">
        <f t="shared" si="101"/>
        <v>1600</v>
      </c>
      <c r="I221" s="40">
        <f t="shared" si="101"/>
        <v>1600</v>
      </c>
      <c r="J221" s="40">
        <f t="shared" si="101"/>
        <v>1600</v>
      </c>
      <c r="K221" s="40">
        <f t="shared" si="101"/>
        <v>1600</v>
      </c>
      <c r="L221" s="40">
        <f t="shared" si="101"/>
        <v>1600</v>
      </c>
      <c r="M221" s="40">
        <f t="shared" si="101"/>
        <v>1600</v>
      </c>
      <c r="N221" s="40">
        <f t="shared" si="101"/>
        <v>1600</v>
      </c>
      <c r="O221" s="40">
        <f t="shared" si="101"/>
        <v>1600</v>
      </c>
    </row>
    <row r="222" spans="1:17" x14ac:dyDescent="0.25">
      <c r="B222" s="27"/>
      <c r="C222" s="3"/>
      <c r="D222" s="40"/>
      <c r="E222" s="40"/>
      <c r="F222" s="40"/>
      <c r="G222" s="40"/>
      <c r="H222" s="40"/>
      <c r="I222" s="40"/>
      <c r="J222" s="40"/>
      <c r="K222" s="40"/>
      <c r="L222" s="40"/>
      <c r="M222" s="40"/>
      <c r="N222" s="40"/>
      <c r="O222" s="40"/>
    </row>
    <row r="223" spans="1:17" ht="18.75" x14ac:dyDescent="0.3">
      <c r="B223" s="90" t="s">
        <v>158</v>
      </c>
      <c r="C223" s="3"/>
      <c r="D223" s="3"/>
      <c r="E223" s="3"/>
      <c r="F223" s="3"/>
      <c r="G223" s="3"/>
      <c r="H223" s="3"/>
      <c r="I223" s="3"/>
      <c r="J223" s="3"/>
      <c r="K223" s="3"/>
      <c r="L223" s="3"/>
      <c r="M223" s="3"/>
      <c r="N223" s="3"/>
      <c r="O223" s="3"/>
    </row>
    <row r="224" spans="1:17" x14ac:dyDescent="0.25">
      <c r="B224" s="27" t="s">
        <v>159</v>
      </c>
      <c r="C224" s="3"/>
      <c r="D224" s="38">
        <v>1</v>
      </c>
      <c r="E224" s="38">
        <v>1</v>
      </c>
      <c r="F224" s="38">
        <v>1</v>
      </c>
      <c r="G224" s="38">
        <v>1</v>
      </c>
      <c r="H224" s="38">
        <v>1</v>
      </c>
      <c r="I224" s="38">
        <v>1</v>
      </c>
      <c r="J224" s="38">
        <v>1</v>
      </c>
      <c r="K224" s="38">
        <v>1</v>
      </c>
      <c r="L224" s="38">
        <v>1</v>
      </c>
      <c r="M224" s="38">
        <v>1</v>
      </c>
      <c r="N224" s="38">
        <v>1</v>
      </c>
      <c r="O224" s="38">
        <v>1</v>
      </c>
      <c r="Q224" t="s">
        <v>322</v>
      </c>
    </row>
    <row r="225" spans="1:17" x14ac:dyDescent="0.25">
      <c r="B225" s="27" t="s">
        <v>151</v>
      </c>
      <c r="C225" s="3"/>
      <c r="D225" s="45">
        <f t="shared" ref="D225:O225" si="102">+D19+D22</f>
        <v>6</v>
      </c>
      <c r="E225" s="45">
        <f t="shared" si="102"/>
        <v>6</v>
      </c>
      <c r="F225" s="45">
        <f t="shared" si="102"/>
        <v>6</v>
      </c>
      <c r="G225" s="45">
        <f t="shared" si="102"/>
        <v>6</v>
      </c>
      <c r="H225" s="45">
        <f t="shared" si="102"/>
        <v>6</v>
      </c>
      <c r="I225" s="45">
        <f t="shared" si="102"/>
        <v>6</v>
      </c>
      <c r="J225" s="45">
        <f t="shared" si="102"/>
        <v>6</v>
      </c>
      <c r="K225" s="45">
        <f t="shared" si="102"/>
        <v>6</v>
      </c>
      <c r="L225" s="45">
        <f t="shared" si="102"/>
        <v>6</v>
      </c>
      <c r="M225" s="45">
        <f t="shared" si="102"/>
        <v>6</v>
      </c>
      <c r="N225" s="45">
        <f t="shared" si="102"/>
        <v>6</v>
      </c>
      <c r="O225" s="45">
        <f t="shared" si="102"/>
        <v>6</v>
      </c>
    </row>
    <row r="226" spans="1:17" x14ac:dyDescent="0.25">
      <c r="B226" s="27" t="s">
        <v>152</v>
      </c>
      <c r="C226" s="7"/>
      <c r="D226" s="45">
        <f t="shared" ref="D226:O226" si="103">+D20</f>
        <v>13.333333333333334</v>
      </c>
      <c r="E226" s="45">
        <f t="shared" si="103"/>
        <v>13.333333333333334</v>
      </c>
      <c r="F226" s="45">
        <f t="shared" si="103"/>
        <v>13.333333333333334</v>
      </c>
      <c r="G226" s="45">
        <f t="shared" si="103"/>
        <v>13.333333333333334</v>
      </c>
      <c r="H226" s="45">
        <f t="shared" si="103"/>
        <v>13.333333333333334</v>
      </c>
      <c r="I226" s="45">
        <f t="shared" si="103"/>
        <v>13.333333333333334</v>
      </c>
      <c r="J226" s="45">
        <f t="shared" si="103"/>
        <v>13.333333333333334</v>
      </c>
      <c r="K226" s="45">
        <f t="shared" si="103"/>
        <v>13.333333333333334</v>
      </c>
      <c r="L226" s="45">
        <f t="shared" si="103"/>
        <v>13.333333333333334</v>
      </c>
      <c r="M226" s="45">
        <f t="shared" si="103"/>
        <v>13.333333333333334</v>
      </c>
      <c r="N226" s="45">
        <f t="shared" si="103"/>
        <v>13.333333333333334</v>
      </c>
      <c r="O226" s="45">
        <f t="shared" si="103"/>
        <v>13.333333333333334</v>
      </c>
    </row>
    <row r="227" spans="1:17" x14ac:dyDescent="0.25">
      <c r="B227" s="27" t="s">
        <v>153</v>
      </c>
      <c r="C227" s="3"/>
      <c r="D227" s="46">
        <v>20</v>
      </c>
      <c r="E227" s="46">
        <v>20</v>
      </c>
      <c r="F227" s="46">
        <v>20</v>
      </c>
      <c r="G227" s="46">
        <v>20</v>
      </c>
      <c r="H227" s="46">
        <v>20</v>
      </c>
      <c r="I227" s="46">
        <v>20</v>
      </c>
      <c r="J227" s="46">
        <v>20</v>
      </c>
      <c r="K227" s="46">
        <v>20</v>
      </c>
      <c r="L227" s="46">
        <v>20</v>
      </c>
      <c r="M227" s="46">
        <v>20</v>
      </c>
      <c r="N227" s="46">
        <v>20</v>
      </c>
      <c r="O227" s="46">
        <v>20</v>
      </c>
    </row>
    <row r="228" spans="1:17" x14ac:dyDescent="0.25">
      <c r="A228" s="84">
        <v>37</v>
      </c>
      <c r="B228" s="27" t="s">
        <v>160</v>
      </c>
      <c r="C228" s="7">
        <f t="shared" ref="C228" si="104">SUM(D228:O228)</f>
        <v>19200</v>
      </c>
      <c r="D228" s="40">
        <f>+D224*D225*D226*D227</f>
        <v>1600</v>
      </c>
      <c r="E228" s="40">
        <f t="shared" ref="E228:O228" si="105">+E224*E225*E226*E227</f>
        <v>1600</v>
      </c>
      <c r="F228" s="40">
        <f t="shared" si="105"/>
        <v>1600</v>
      </c>
      <c r="G228" s="40">
        <f t="shared" si="105"/>
        <v>1600</v>
      </c>
      <c r="H228" s="40">
        <f t="shared" si="105"/>
        <v>1600</v>
      </c>
      <c r="I228" s="40">
        <f t="shared" si="105"/>
        <v>1600</v>
      </c>
      <c r="J228" s="40">
        <f t="shared" si="105"/>
        <v>1600</v>
      </c>
      <c r="K228" s="40">
        <f t="shared" si="105"/>
        <v>1600</v>
      </c>
      <c r="L228" s="40">
        <f t="shared" si="105"/>
        <v>1600</v>
      </c>
      <c r="M228" s="40">
        <f t="shared" si="105"/>
        <v>1600</v>
      </c>
      <c r="N228" s="40">
        <f t="shared" si="105"/>
        <v>1600</v>
      </c>
      <c r="O228" s="40">
        <f t="shared" si="105"/>
        <v>1600</v>
      </c>
    </row>
    <row r="229" spans="1:17" x14ac:dyDescent="0.25">
      <c r="B229" s="27"/>
      <c r="C229" s="3"/>
      <c r="D229" s="40"/>
      <c r="E229" s="40"/>
      <c r="F229" s="40"/>
      <c r="G229" s="40"/>
      <c r="H229" s="40"/>
      <c r="I229" s="40"/>
      <c r="J229" s="40"/>
      <c r="K229" s="40"/>
      <c r="L229" s="40"/>
      <c r="M229" s="40"/>
      <c r="N229" s="40"/>
      <c r="O229" s="40"/>
    </row>
    <row r="230" spans="1:17" x14ac:dyDescent="0.25">
      <c r="B230" s="27" t="s">
        <v>161</v>
      </c>
      <c r="C230" s="3"/>
      <c r="D230" s="38">
        <v>1</v>
      </c>
      <c r="E230" s="38">
        <v>1</v>
      </c>
      <c r="F230" s="38">
        <v>1</v>
      </c>
      <c r="G230" s="38">
        <v>1</v>
      </c>
      <c r="H230" s="38">
        <v>1</v>
      </c>
      <c r="I230" s="38">
        <v>1</v>
      </c>
      <c r="J230" s="38">
        <v>1</v>
      </c>
      <c r="K230" s="38">
        <v>1</v>
      </c>
      <c r="L230" s="38">
        <v>1</v>
      </c>
      <c r="M230" s="38">
        <v>1</v>
      </c>
      <c r="N230" s="38">
        <v>1</v>
      </c>
      <c r="O230" s="38">
        <v>1</v>
      </c>
      <c r="Q230" t="s">
        <v>322</v>
      </c>
    </row>
    <row r="231" spans="1:17" x14ac:dyDescent="0.25">
      <c r="B231" s="27" t="s">
        <v>162</v>
      </c>
      <c r="C231" s="3"/>
      <c r="D231" s="46">
        <v>1</v>
      </c>
      <c r="E231" s="46">
        <v>1</v>
      </c>
      <c r="F231" s="46">
        <v>1</v>
      </c>
      <c r="G231" s="46">
        <v>1</v>
      </c>
      <c r="H231" s="46">
        <v>1</v>
      </c>
      <c r="I231" s="46">
        <v>1</v>
      </c>
      <c r="J231" s="46">
        <v>1</v>
      </c>
      <c r="K231" s="46">
        <v>1</v>
      </c>
      <c r="L231" s="46">
        <v>1</v>
      </c>
      <c r="M231" s="46">
        <v>1</v>
      </c>
      <c r="N231" s="46">
        <v>1</v>
      </c>
      <c r="O231" s="46">
        <v>1</v>
      </c>
    </row>
    <row r="232" spans="1:17" x14ac:dyDescent="0.25">
      <c r="B232" s="27" t="s">
        <v>163</v>
      </c>
      <c r="C232" s="3"/>
      <c r="D232" s="47">
        <f>+D13*1.1</f>
        <v>33</v>
      </c>
      <c r="E232" s="47">
        <v>33</v>
      </c>
      <c r="F232" s="47">
        <v>33</v>
      </c>
      <c r="G232" s="47">
        <v>33</v>
      </c>
      <c r="H232" s="47">
        <v>33</v>
      </c>
      <c r="I232" s="47">
        <v>33</v>
      </c>
      <c r="J232" s="47">
        <v>33</v>
      </c>
      <c r="K232" s="47">
        <v>33</v>
      </c>
      <c r="L232" s="47">
        <v>33</v>
      </c>
      <c r="M232" s="47">
        <v>33</v>
      </c>
      <c r="N232" s="47">
        <v>33</v>
      </c>
      <c r="O232" s="47">
        <v>33</v>
      </c>
    </row>
    <row r="233" spans="1:17" x14ac:dyDescent="0.25">
      <c r="A233" s="84">
        <v>37</v>
      </c>
      <c r="B233" s="27" t="s">
        <v>164</v>
      </c>
      <c r="C233" s="7">
        <f t="shared" ref="C233" si="106">SUM(D233:O233)</f>
        <v>158400</v>
      </c>
      <c r="D233" s="40">
        <f t="shared" ref="D233:O233" si="107">+D11*D230*D231*D232</f>
        <v>13200</v>
      </c>
      <c r="E233" s="40">
        <f t="shared" si="107"/>
        <v>13200</v>
      </c>
      <c r="F233" s="40">
        <f t="shared" si="107"/>
        <v>13200</v>
      </c>
      <c r="G233" s="40">
        <f t="shared" si="107"/>
        <v>13200</v>
      </c>
      <c r="H233" s="40">
        <f t="shared" si="107"/>
        <v>13200</v>
      </c>
      <c r="I233" s="40">
        <f t="shared" si="107"/>
        <v>13200</v>
      </c>
      <c r="J233" s="40">
        <f t="shared" si="107"/>
        <v>13200</v>
      </c>
      <c r="K233" s="40">
        <f t="shared" si="107"/>
        <v>13200</v>
      </c>
      <c r="L233" s="40">
        <f t="shared" si="107"/>
        <v>13200</v>
      </c>
      <c r="M233" s="40">
        <f t="shared" si="107"/>
        <v>13200</v>
      </c>
      <c r="N233" s="40">
        <f t="shared" si="107"/>
        <v>13200</v>
      </c>
      <c r="O233" s="40">
        <f t="shared" si="107"/>
        <v>13200</v>
      </c>
    </row>
    <row r="234" spans="1:17" x14ac:dyDescent="0.25">
      <c r="B234" s="27"/>
      <c r="C234" s="3"/>
      <c r="D234" s="40"/>
      <c r="E234" s="40"/>
      <c r="F234" s="40"/>
      <c r="G234" s="40"/>
      <c r="H234" s="40"/>
      <c r="I234" s="40"/>
      <c r="J234" s="40"/>
      <c r="K234" s="40"/>
      <c r="L234" s="40"/>
      <c r="M234" s="40"/>
      <c r="N234" s="40"/>
      <c r="O234" s="40"/>
    </row>
    <row r="235" spans="1:17" ht="18.75" x14ac:dyDescent="0.3">
      <c r="B235" s="90" t="s">
        <v>240</v>
      </c>
      <c r="C235" s="92" t="s">
        <v>364</v>
      </c>
      <c r="D235" s="3"/>
      <c r="E235" s="3"/>
      <c r="F235" s="3"/>
      <c r="G235" s="3"/>
      <c r="H235" s="3"/>
      <c r="I235" s="3"/>
      <c r="J235" s="3"/>
      <c r="K235" s="3"/>
      <c r="L235" s="3"/>
      <c r="M235" s="3"/>
      <c r="N235" s="3"/>
      <c r="O235" s="3"/>
    </row>
    <row r="236" spans="1:17" x14ac:dyDescent="0.25">
      <c r="B236" s="27" t="s">
        <v>165</v>
      </c>
      <c r="C236" s="3"/>
      <c r="D236" s="38">
        <v>1</v>
      </c>
      <c r="E236" s="38">
        <v>1</v>
      </c>
      <c r="F236" s="38">
        <v>1</v>
      </c>
      <c r="G236" s="38">
        <v>1</v>
      </c>
      <c r="H236" s="38">
        <v>1</v>
      </c>
      <c r="I236" s="38">
        <v>1</v>
      </c>
      <c r="J236" s="38">
        <v>1</v>
      </c>
      <c r="K236" s="38">
        <v>1</v>
      </c>
      <c r="L236" s="38">
        <v>1</v>
      </c>
      <c r="M236" s="38">
        <v>1</v>
      </c>
      <c r="N236" s="38">
        <v>1</v>
      </c>
      <c r="O236" s="38">
        <v>1</v>
      </c>
    </row>
    <row r="237" spans="1:17" x14ac:dyDescent="0.25">
      <c r="B237" s="27" t="s">
        <v>166</v>
      </c>
      <c r="C237" s="3"/>
      <c r="D237" s="48">
        <v>1</v>
      </c>
      <c r="E237" s="48">
        <v>1</v>
      </c>
      <c r="F237" s="48">
        <v>1</v>
      </c>
      <c r="G237" s="48">
        <v>1</v>
      </c>
      <c r="H237" s="48">
        <v>1</v>
      </c>
      <c r="I237" s="48">
        <v>1</v>
      </c>
      <c r="J237" s="48">
        <v>1</v>
      </c>
      <c r="K237" s="48">
        <v>1</v>
      </c>
      <c r="L237" s="48">
        <v>1</v>
      </c>
      <c r="M237" s="48">
        <v>1</v>
      </c>
      <c r="N237" s="48">
        <v>1</v>
      </c>
      <c r="O237" s="48">
        <v>1</v>
      </c>
    </row>
    <row r="238" spans="1:17" x14ac:dyDescent="0.25">
      <c r="B238" s="27" t="s">
        <v>167</v>
      </c>
      <c r="C238" s="3"/>
      <c r="D238" s="48">
        <v>2</v>
      </c>
      <c r="E238" s="48">
        <v>2</v>
      </c>
      <c r="F238" s="48">
        <v>2</v>
      </c>
      <c r="G238" s="48">
        <v>2</v>
      </c>
      <c r="H238" s="48">
        <v>2</v>
      </c>
      <c r="I238" s="48">
        <v>2</v>
      </c>
      <c r="J238" s="48">
        <v>2</v>
      </c>
      <c r="K238" s="48">
        <v>2</v>
      </c>
      <c r="L238" s="48">
        <v>2</v>
      </c>
      <c r="M238" s="48">
        <v>2</v>
      </c>
      <c r="N238" s="48">
        <v>2</v>
      </c>
      <c r="O238" s="48">
        <v>2</v>
      </c>
    </row>
    <row r="239" spans="1:17" x14ac:dyDescent="0.25">
      <c r="B239" s="27" t="s">
        <v>168</v>
      </c>
      <c r="C239" s="3"/>
      <c r="D239" s="46">
        <v>250</v>
      </c>
      <c r="E239" s="46">
        <v>250</v>
      </c>
      <c r="F239" s="46">
        <v>250</v>
      </c>
      <c r="G239" s="46">
        <v>250</v>
      </c>
      <c r="H239" s="46">
        <v>250</v>
      </c>
      <c r="I239" s="46">
        <v>250</v>
      </c>
      <c r="J239" s="46">
        <v>250</v>
      </c>
      <c r="K239" s="46">
        <v>250</v>
      </c>
      <c r="L239" s="46">
        <v>250</v>
      </c>
      <c r="M239" s="46">
        <v>250</v>
      </c>
      <c r="N239" s="46">
        <v>250</v>
      </c>
      <c r="O239" s="46">
        <v>250</v>
      </c>
    </row>
    <row r="240" spans="1:17" x14ac:dyDescent="0.25">
      <c r="A240" s="84">
        <v>38</v>
      </c>
      <c r="B240" s="27" t="s">
        <v>169</v>
      </c>
      <c r="C240" s="7">
        <f t="shared" ref="C240" si="108">SUM(D240:O240)</f>
        <v>6000</v>
      </c>
      <c r="D240" s="40">
        <f>+D236*D237*D238*D239</f>
        <v>500</v>
      </c>
      <c r="E240" s="40">
        <f t="shared" ref="E240:O240" si="109">+E236*E237*E238*E239</f>
        <v>500</v>
      </c>
      <c r="F240" s="40">
        <f t="shared" si="109"/>
        <v>500</v>
      </c>
      <c r="G240" s="40">
        <f t="shared" si="109"/>
        <v>500</v>
      </c>
      <c r="H240" s="40">
        <f t="shared" si="109"/>
        <v>500</v>
      </c>
      <c r="I240" s="40">
        <f t="shared" si="109"/>
        <v>500</v>
      </c>
      <c r="J240" s="40">
        <f t="shared" si="109"/>
        <v>500</v>
      </c>
      <c r="K240" s="40">
        <f t="shared" si="109"/>
        <v>500</v>
      </c>
      <c r="L240" s="40">
        <f t="shared" si="109"/>
        <v>500</v>
      </c>
      <c r="M240" s="40">
        <f t="shared" si="109"/>
        <v>500</v>
      </c>
      <c r="N240" s="40">
        <f t="shared" si="109"/>
        <v>500</v>
      </c>
      <c r="O240" s="40">
        <f t="shared" si="109"/>
        <v>500</v>
      </c>
    </row>
    <row r="241" spans="2:15" x14ac:dyDescent="0.25">
      <c r="B241" s="37"/>
      <c r="C241" s="3"/>
      <c r="D241" s="3"/>
      <c r="E241" s="3"/>
      <c r="F241" s="3"/>
      <c r="G241" s="3"/>
      <c r="H241" s="3"/>
      <c r="I241" s="3"/>
      <c r="J241" s="3"/>
      <c r="K241" s="3"/>
      <c r="L241" s="3"/>
      <c r="M241" s="3"/>
      <c r="N241" s="3"/>
      <c r="O241" s="3"/>
    </row>
    <row r="242" spans="2:15" ht="18.75" x14ac:dyDescent="0.3">
      <c r="B242" s="90" t="s">
        <v>90</v>
      </c>
      <c r="C242" s="30"/>
      <c r="D242" s="30"/>
      <c r="E242" s="30"/>
      <c r="F242" s="30"/>
      <c r="G242" s="30"/>
      <c r="H242" s="30"/>
      <c r="I242" s="30"/>
      <c r="J242" s="30"/>
      <c r="K242" s="30"/>
      <c r="L242" s="30"/>
      <c r="M242" s="30"/>
      <c r="N242" s="30"/>
      <c r="O242" s="30"/>
    </row>
    <row r="243" spans="2:15" x14ac:dyDescent="0.25">
      <c r="B243" s="31" t="s">
        <v>91</v>
      </c>
      <c r="C243" s="30"/>
      <c r="D243" s="30"/>
      <c r="E243" s="30"/>
      <c r="F243" s="30"/>
      <c r="G243" s="30"/>
      <c r="H243" s="30"/>
      <c r="I243" s="30"/>
      <c r="J243" s="30"/>
      <c r="K243" s="30"/>
      <c r="L243" s="30"/>
      <c r="M243" s="30"/>
      <c r="N243" s="30"/>
      <c r="O243" s="30"/>
    </row>
    <row r="244" spans="2:15" x14ac:dyDescent="0.25">
      <c r="B244" s="32" t="s">
        <v>92</v>
      </c>
      <c r="C244" s="30"/>
      <c r="D244" s="33">
        <f t="shared" ref="D244:O244" si="110">+D19</f>
        <v>5</v>
      </c>
      <c r="E244" s="33">
        <f t="shared" si="110"/>
        <v>5</v>
      </c>
      <c r="F244" s="33">
        <f t="shared" si="110"/>
        <v>5</v>
      </c>
      <c r="G244" s="33">
        <f t="shared" si="110"/>
        <v>5</v>
      </c>
      <c r="H244" s="33">
        <f t="shared" si="110"/>
        <v>5</v>
      </c>
      <c r="I244" s="33">
        <f t="shared" si="110"/>
        <v>5</v>
      </c>
      <c r="J244" s="33">
        <f t="shared" si="110"/>
        <v>5</v>
      </c>
      <c r="K244" s="33">
        <f t="shared" si="110"/>
        <v>5</v>
      </c>
      <c r="L244" s="33">
        <f t="shared" si="110"/>
        <v>5</v>
      </c>
      <c r="M244" s="33">
        <f t="shared" si="110"/>
        <v>5</v>
      </c>
      <c r="N244" s="33">
        <f t="shared" si="110"/>
        <v>5</v>
      </c>
      <c r="O244" s="33">
        <f t="shared" si="110"/>
        <v>5</v>
      </c>
    </row>
    <row r="245" spans="2:15" x14ac:dyDescent="0.25">
      <c r="B245" s="32" t="s">
        <v>93</v>
      </c>
      <c r="C245" s="30"/>
      <c r="D245" s="34">
        <f t="shared" ref="D245:O245" si="111">+D20</f>
        <v>13.333333333333334</v>
      </c>
      <c r="E245" s="34">
        <f t="shared" si="111"/>
        <v>13.333333333333334</v>
      </c>
      <c r="F245" s="34">
        <f t="shared" si="111"/>
        <v>13.333333333333334</v>
      </c>
      <c r="G245" s="34">
        <f t="shared" si="111"/>
        <v>13.333333333333334</v>
      </c>
      <c r="H245" s="34">
        <f t="shared" si="111"/>
        <v>13.333333333333334</v>
      </c>
      <c r="I245" s="34">
        <f t="shared" si="111"/>
        <v>13.333333333333334</v>
      </c>
      <c r="J245" s="34">
        <f t="shared" si="111"/>
        <v>13.333333333333334</v>
      </c>
      <c r="K245" s="34">
        <f t="shared" si="111"/>
        <v>13.333333333333334</v>
      </c>
      <c r="L245" s="34">
        <f t="shared" si="111"/>
        <v>13.333333333333334</v>
      </c>
      <c r="M245" s="34">
        <f t="shared" si="111"/>
        <v>13.333333333333334</v>
      </c>
      <c r="N245" s="34">
        <f t="shared" si="111"/>
        <v>13.333333333333334</v>
      </c>
      <c r="O245" s="34">
        <f t="shared" si="111"/>
        <v>13.333333333333334</v>
      </c>
    </row>
    <row r="246" spans="2:15" x14ac:dyDescent="0.25">
      <c r="B246" s="32" t="s">
        <v>94</v>
      </c>
      <c r="C246" s="30"/>
      <c r="D246" s="73">
        <v>1500</v>
      </c>
      <c r="E246" s="73">
        <v>1500</v>
      </c>
      <c r="F246" s="73">
        <v>1500</v>
      </c>
      <c r="G246" s="73">
        <v>1500</v>
      </c>
      <c r="H246" s="73">
        <v>1500</v>
      </c>
      <c r="I246" s="73">
        <v>1500</v>
      </c>
      <c r="J246" s="73">
        <v>1500</v>
      </c>
      <c r="K246" s="73">
        <v>1500</v>
      </c>
      <c r="L246" s="73">
        <v>1500</v>
      </c>
      <c r="M246" s="73">
        <v>1500</v>
      </c>
      <c r="N246" s="73">
        <v>1500</v>
      </c>
      <c r="O246" s="73">
        <v>1500</v>
      </c>
    </row>
    <row r="247" spans="2:15" x14ac:dyDescent="0.25">
      <c r="B247" s="32" t="s">
        <v>95</v>
      </c>
      <c r="C247" s="7">
        <f t="shared" ref="C247" si="112">SUM(D247:O247)</f>
        <v>240000</v>
      </c>
      <c r="D247" s="96">
        <f>+D246*D245</f>
        <v>20000</v>
      </c>
      <c r="E247" s="96">
        <f t="shared" ref="E247:G247" si="113">+E246*E245</f>
        <v>20000</v>
      </c>
      <c r="F247" s="96">
        <f t="shared" si="113"/>
        <v>20000</v>
      </c>
      <c r="G247" s="96">
        <f t="shared" si="113"/>
        <v>20000</v>
      </c>
      <c r="H247" s="96">
        <f>+H246*H245</f>
        <v>20000</v>
      </c>
      <c r="I247" s="96">
        <f t="shared" ref="I247:K247" si="114">+I246*I245</f>
        <v>20000</v>
      </c>
      <c r="J247" s="96">
        <f t="shared" si="114"/>
        <v>20000</v>
      </c>
      <c r="K247" s="96">
        <f t="shared" si="114"/>
        <v>20000</v>
      </c>
      <c r="L247" s="96">
        <f>+L246*L245</f>
        <v>20000</v>
      </c>
      <c r="M247" s="96">
        <f t="shared" ref="M247:O247" si="115">+M246*M245</f>
        <v>20000</v>
      </c>
      <c r="N247" s="96">
        <f t="shared" si="115"/>
        <v>20000</v>
      </c>
      <c r="O247" s="96">
        <f t="shared" si="115"/>
        <v>20000</v>
      </c>
    </row>
    <row r="248" spans="2:15" x14ac:dyDescent="0.25">
      <c r="B248" s="32" t="s">
        <v>96</v>
      </c>
      <c r="C248" s="30"/>
      <c r="D248" s="97">
        <v>500</v>
      </c>
      <c r="E248" s="73">
        <v>500</v>
      </c>
      <c r="F248" s="73">
        <v>500</v>
      </c>
      <c r="G248" s="73">
        <v>500</v>
      </c>
      <c r="H248" s="97">
        <v>500</v>
      </c>
      <c r="I248" s="73">
        <v>500</v>
      </c>
      <c r="J248" s="73">
        <v>500</v>
      </c>
      <c r="K248" s="73">
        <v>500</v>
      </c>
      <c r="L248" s="97">
        <v>500</v>
      </c>
      <c r="M248" s="73">
        <v>500</v>
      </c>
      <c r="N248" s="73">
        <v>500</v>
      </c>
      <c r="O248" s="73">
        <v>500</v>
      </c>
    </row>
    <row r="249" spans="2:15" x14ac:dyDescent="0.25">
      <c r="B249" s="32" t="s">
        <v>97</v>
      </c>
      <c r="C249" s="30"/>
      <c r="D249" s="98">
        <v>2</v>
      </c>
      <c r="E249" s="74">
        <v>2</v>
      </c>
      <c r="F249" s="74">
        <v>2</v>
      </c>
      <c r="G249" s="74">
        <v>2</v>
      </c>
      <c r="H249" s="98">
        <v>2</v>
      </c>
      <c r="I249" s="74">
        <v>2</v>
      </c>
      <c r="J249" s="74">
        <v>2</v>
      </c>
      <c r="K249" s="74">
        <v>2</v>
      </c>
      <c r="L249" s="98">
        <v>2</v>
      </c>
      <c r="M249" s="74">
        <v>2</v>
      </c>
      <c r="N249" s="74">
        <v>2</v>
      </c>
      <c r="O249" s="74">
        <v>2</v>
      </c>
    </row>
    <row r="250" spans="2:15" x14ac:dyDescent="0.25">
      <c r="B250" s="32" t="s">
        <v>98</v>
      </c>
      <c r="C250" s="7">
        <f t="shared" ref="C250" si="116">SUM(D250:O250)</f>
        <v>199999.99999999997</v>
      </c>
      <c r="D250" s="99">
        <f t="shared" ref="D250:O250" si="117">(D245/D249)*D248*D244</f>
        <v>16666.666666666668</v>
      </c>
      <c r="E250" s="99">
        <f t="shared" si="117"/>
        <v>16666.666666666668</v>
      </c>
      <c r="F250" s="99">
        <f t="shared" si="117"/>
        <v>16666.666666666668</v>
      </c>
      <c r="G250" s="99">
        <f t="shared" si="117"/>
        <v>16666.666666666668</v>
      </c>
      <c r="H250" s="99">
        <f t="shared" si="117"/>
        <v>16666.666666666668</v>
      </c>
      <c r="I250" s="99">
        <f t="shared" si="117"/>
        <v>16666.666666666668</v>
      </c>
      <c r="J250" s="99">
        <f t="shared" si="117"/>
        <v>16666.666666666668</v>
      </c>
      <c r="K250" s="99">
        <f t="shared" si="117"/>
        <v>16666.666666666668</v>
      </c>
      <c r="L250" s="99">
        <f t="shared" si="117"/>
        <v>16666.666666666668</v>
      </c>
      <c r="M250" s="99">
        <f t="shared" si="117"/>
        <v>16666.666666666668</v>
      </c>
      <c r="N250" s="99">
        <f t="shared" si="117"/>
        <v>16666.666666666668</v>
      </c>
      <c r="O250" s="99">
        <f t="shared" si="117"/>
        <v>16666.666666666668</v>
      </c>
    </row>
    <row r="251" spans="2:15" x14ac:dyDescent="0.25">
      <c r="B251" s="32" t="s">
        <v>99</v>
      </c>
      <c r="C251" s="30"/>
      <c r="D251" s="97">
        <v>180</v>
      </c>
      <c r="E251" s="73">
        <v>180</v>
      </c>
      <c r="F251" s="73">
        <v>180</v>
      </c>
      <c r="G251" s="73">
        <v>180</v>
      </c>
      <c r="H251" s="97">
        <v>180</v>
      </c>
      <c r="I251" s="73">
        <v>180</v>
      </c>
      <c r="J251" s="73">
        <v>180</v>
      </c>
      <c r="K251" s="73">
        <v>180</v>
      </c>
      <c r="L251" s="97">
        <v>180</v>
      </c>
      <c r="M251" s="73">
        <v>180</v>
      </c>
      <c r="N251" s="73">
        <v>180</v>
      </c>
      <c r="O251" s="73">
        <v>180</v>
      </c>
    </row>
    <row r="252" spans="2:15" x14ac:dyDescent="0.25">
      <c r="B252" s="32" t="s">
        <v>100</v>
      </c>
      <c r="C252" s="7">
        <f t="shared" ref="C252" si="118">SUM(D252:O252)</f>
        <v>144000</v>
      </c>
      <c r="D252" s="96">
        <f t="shared" ref="D252:O252" si="119">+D251*D245*D244</f>
        <v>12000</v>
      </c>
      <c r="E252" s="96">
        <f t="shared" si="119"/>
        <v>12000</v>
      </c>
      <c r="F252" s="96">
        <f t="shared" si="119"/>
        <v>12000</v>
      </c>
      <c r="G252" s="96">
        <f t="shared" si="119"/>
        <v>12000</v>
      </c>
      <c r="H252" s="96">
        <f t="shared" si="119"/>
        <v>12000</v>
      </c>
      <c r="I252" s="96">
        <f t="shared" si="119"/>
        <v>12000</v>
      </c>
      <c r="J252" s="96">
        <f t="shared" si="119"/>
        <v>12000</v>
      </c>
      <c r="K252" s="96">
        <f t="shared" si="119"/>
        <v>12000</v>
      </c>
      <c r="L252" s="96">
        <f t="shared" si="119"/>
        <v>12000</v>
      </c>
      <c r="M252" s="96">
        <f t="shared" si="119"/>
        <v>12000</v>
      </c>
      <c r="N252" s="96">
        <f t="shared" si="119"/>
        <v>12000</v>
      </c>
      <c r="O252" s="96">
        <f t="shared" si="119"/>
        <v>12000</v>
      </c>
    </row>
    <row r="253" spans="2:15" x14ac:dyDescent="0.25">
      <c r="B253" s="32" t="s">
        <v>101</v>
      </c>
      <c r="C253" s="30"/>
      <c r="D253" s="97">
        <v>40</v>
      </c>
      <c r="E253" s="97">
        <v>40</v>
      </c>
      <c r="F253" s="97">
        <v>40</v>
      </c>
      <c r="G253" s="97">
        <v>40</v>
      </c>
      <c r="H253" s="97">
        <v>40</v>
      </c>
      <c r="I253" s="97">
        <v>40</v>
      </c>
      <c r="J253" s="97">
        <v>40</v>
      </c>
      <c r="K253" s="97">
        <v>40</v>
      </c>
      <c r="L253" s="97">
        <v>40</v>
      </c>
      <c r="M253" s="97">
        <v>40</v>
      </c>
      <c r="N253" s="97">
        <v>40</v>
      </c>
      <c r="O253" s="97">
        <v>40</v>
      </c>
    </row>
    <row r="254" spans="2:15" x14ac:dyDescent="0.25">
      <c r="B254" s="32" t="s">
        <v>102</v>
      </c>
      <c r="C254" s="7">
        <f t="shared" ref="C254" si="120">SUM(D254:O254)</f>
        <v>32000.000000000011</v>
      </c>
      <c r="D254" s="96">
        <f t="shared" ref="D254:O254" si="121">+D253*D245*D244</f>
        <v>2666.666666666667</v>
      </c>
      <c r="E254" s="96">
        <f t="shared" si="121"/>
        <v>2666.666666666667</v>
      </c>
      <c r="F254" s="96">
        <f t="shared" si="121"/>
        <v>2666.666666666667</v>
      </c>
      <c r="G254" s="96">
        <f t="shared" si="121"/>
        <v>2666.666666666667</v>
      </c>
      <c r="H254" s="96">
        <f t="shared" si="121"/>
        <v>2666.666666666667</v>
      </c>
      <c r="I254" s="96">
        <f t="shared" si="121"/>
        <v>2666.666666666667</v>
      </c>
      <c r="J254" s="96">
        <f t="shared" si="121"/>
        <v>2666.666666666667</v>
      </c>
      <c r="K254" s="96">
        <f t="shared" si="121"/>
        <v>2666.666666666667</v>
      </c>
      <c r="L254" s="96">
        <f t="shared" si="121"/>
        <v>2666.666666666667</v>
      </c>
      <c r="M254" s="96">
        <f t="shared" si="121"/>
        <v>2666.666666666667</v>
      </c>
      <c r="N254" s="96">
        <f t="shared" si="121"/>
        <v>2666.666666666667</v>
      </c>
      <c r="O254" s="96">
        <f t="shared" si="121"/>
        <v>2666.666666666667</v>
      </c>
    </row>
    <row r="255" spans="2:15" x14ac:dyDescent="0.25">
      <c r="B255" s="32" t="s">
        <v>103</v>
      </c>
      <c r="C255" s="30"/>
      <c r="D255" s="100">
        <v>500</v>
      </c>
      <c r="E255" s="75">
        <v>500</v>
      </c>
      <c r="F255" s="75">
        <v>500</v>
      </c>
      <c r="G255" s="75">
        <v>500</v>
      </c>
      <c r="H255" s="100">
        <v>500</v>
      </c>
      <c r="I255" s="75">
        <v>500</v>
      </c>
      <c r="J255" s="75">
        <v>500</v>
      </c>
      <c r="K255" s="75">
        <v>500</v>
      </c>
      <c r="L255" s="100">
        <v>500</v>
      </c>
      <c r="M255" s="75">
        <v>500</v>
      </c>
      <c r="N255" s="75">
        <v>500</v>
      </c>
      <c r="O255" s="75">
        <v>500</v>
      </c>
    </row>
    <row r="256" spans="2:15" x14ac:dyDescent="0.25">
      <c r="B256" s="32" t="s">
        <v>104</v>
      </c>
      <c r="C256" s="7">
        <f t="shared" ref="C256:C258" si="122">SUM(D256:O256)</f>
        <v>80000</v>
      </c>
      <c r="D256" s="96">
        <f>+D255*D245</f>
        <v>6666.666666666667</v>
      </c>
      <c r="E256" s="96">
        <f t="shared" ref="E256:O256" si="123">+E255*E245</f>
        <v>6666.666666666667</v>
      </c>
      <c r="F256" s="96">
        <f t="shared" si="123"/>
        <v>6666.666666666667</v>
      </c>
      <c r="G256" s="96">
        <f t="shared" si="123"/>
        <v>6666.666666666667</v>
      </c>
      <c r="H256" s="96">
        <f t="shared" si="123"/>
        <v>6666.666666666667</v>
      </c>
      <c r="I256" s="96">
        <f t="shared" si="123"/>
        <v>6666.666666666667</v>
      </c>
      <c r="J256" s="96">
        <f t="shared" si="123"/>
        <v>6666.666666666667</v>
      </c>
      <c r="K256" s="96">
        <f t="shared" si="123"/>
        <v>6666.666666666667</v>
      </c>
      <c r="L256" s="96">
        <f t="shared" si="123"/>
        <v>6666.666666666667</v>
      </c>
      <c r="M256" s="96">
        <f t="shared" si="123"/>
        <v>6666.666666666667</v>
      </c>
      <c r="N256" s="96">
        <f t="shared" si="123"/>
        <v>6666.666666666667</v>
      </c>
      <c r="O256" s="96">
        <f t="shared" si="123"/>
        <v>6666.666666666667</v>
      </c>
    </row>
    <row r="257" spans="1:15" x14ac:dyDescent="0.25">
      <c r="B257" s="32" t="s">
        <v>105</v>
      </c>
      <c r="C257" s="7">
        <f t="shared" si="122"/>
        <v>0</v>
      </c>
      <c r="D257" s="76">
        <v>0</v>
      </c>
      <c r="E257" s="76">
        <v>0</v>
      </c>
      <c r="F257" s="76">
        <v>0</v>
      </c>
      <c r="G257" s="74"/>
      <c r="H257" s="76">
        <v>0</v>
      </c>
      <c r="I257" s="76">
        <v>0</v>
      </c>
      <c r="J257" s="76">
        <v>0</v>
      </c>
      <c r="K257" s="74"/>
      <c r="L257" s="76">
        <v>0</v>
      </c>
      <c r="M257" s="76">
        <v>0</v>
      </c>
      <c r="N257" s="76">
        <v>0</v>
      </c>
      <c r="O257" s="74"/>
    </row>
    <row r="258" spans="1:15" x14ac:dyDescent="0.25">
      <c r="A258" s="84">
        <v>41</v>
      </c>
      <c r="B258" s="35" t="s">
        <v>106</v>
      </c>
      <c r="C258" s="7">
        <f t="shared" si="122"/>
        <v>696000</v>
      </c>
      <c r="D258" s="77">
        <f>+D257+D256+D254+D252+D250+D247</f>
        <v>58000</v>
      </c>
      <c r="E258" s="77">
        <f t="shared" ref="E258:O258" si="124">+E257+E256+E254+E252+E250+E247</f>
        <v>58000</v>
      </c>
      <c r="F258" s="77">
        <f t="shared" si="124"/>
        <v>58000</v>
      </c>
      <c r="G258" s="77">
        <f t="shared" si="124"/>
        <v>58000</v>
      </c>
      <c r="H258" s="77">
        <f t="shared" si="124"/>
        <v>58000</v>
      </c>
      <c r="I258" s="77">
        <f t="shared" si="124"/>
        <v>58000</v>
      </c>
      <c r="J258" s="77">
        <f t="shared" si="124"/>
        <v>58000</v>
      </c>
      <c r="K258" s="77">
        <f t="shared" si="124"/>
        <v>58000</v>
      </c>
      <c r="L258" s="77">
        <f t="shared" si="124"/>
        <v>58000</v>
      </c>
      <c r="M258" s="77">
        <f t="shared" si="124"/>
        <v>58000</v>
      </c>
      <c r="N258" s="77">
        <f t="shared" si="124"/>
        <v>58000</v>
      </c>
      <c r="O258" s="77">
        <f t="shared" si="124"/>
        <v>58000</v>
      </c>
    </row>
    <row r="259" spans="1:15" x14ac:dyDescent="0.25">
      <c r="B259" s="32"/>
      <c r="C259" s="30"/>
      <c r="D259" s="30"/>
      <c r="E259" s="30"/>
      <c r="F259" s="30"/>
      <c r="G259" s="30"/>
      <c r="H259" s="30"/>
      <c r="I259" s="30"/>
      <c r="J259" s="30"/>
      <c r="K259" s="30"/>
      <c r="L259" s="30"/>
      <c r="M259" s="30"/>
      <c r="N259" s="30"/>
      <c r="O259" s="30"/>
    </row>
    <row r="260" spans="1:15" x14ac:dyDescent="0.25">
      <c r="B260" s="31" t="s">
        <v>323</v>
      </c>
      <c r="C260" s="30"/>
      <c r="D260" s="30"/>
      <c r="E260" s="30"/>
      <c r="F260" s="30"/>
      <c r="G260" s="30"/>
      <c r="H260" s="30"/>
      <c r="I260" s="30"/>
      <c r="J260" s="30"/>
      <c r="K260" s="30"/>
      <c r="L260" s="30"/>
      <c r="M260" s="30"/>
      <c r="N260" s="30"/>
      <c r="O260" s="30"/>
    </row>
    <row r="261" spans="1:15" x14ac:dyDescent="0.25">
      <c r="B261" s="32" t="s">
        <v>92</v>
      </c>
      <c r="C261" s="30"/>
      <c r="D261" s="33">
        <f t="shared" ref="D261:O261" si="125">D19</f>
        <v>5</v>
      </c>
      <c r="E261" s="33">
        <f t="shared" si="125"/>
        <v>5</v>
      </c>
      <c r="F261" s="33">
        <f t="shared" si="125"/>
        <v>5</v>
      </c>
      <c r="G261" s="33">
        <f t="shared" si="125"/>
        <v>5</v>
      </c>
      <c r="H261" s="33">
        <f t="shared" si="125"/>
        <v>5</v>
      </c>
      <c r="I261" s="33">
        <f t="shared" si="125"/>
        <v>5</v>
      </c>
      <c r="J261" s="33">
        <f t="shared" si="125"/>
        <v>5</v>
      </c>
      <c r="K261" s="33">
        <f t="shared" si="125"/>
        <v>5</v>
      </c>
      <c r="L261" s="33">
        <f t="shared" si="125"/>
        <v>5</v>
      </c>
      <c r="M261" s="33">
        <f t="shared" si="125"/>
        <v>5</v>
      </c>
      <c r="N261" s="33">
        <f t="shared" si="125"/>
        <v>5</v>
      </c>
      <c r="O261" s="33">
        <f t="shared" si="125"/>
        <v>5</v>
      </c>
    </row>
    <row r="262" spans="1:15" x14ac:dyDescent="0.25">
      <c r="B262" s="32" t="s">
        <v>93</v>
      </c>
      <c r="C262" s="30"/>
      <c r="D262" s="34">
        <f t="shared" ref="D262:O262" si="126">D32</f>
        <v>2.666666666666667</v>
      </c>
      <c r="E262" s="34">
        <f t="shared" si="126"/>
        <v>2.666666666666667</v>
      </c>
      <c r="F262" s="34">
        <f t="shared" si="126"/>
        <v>2.666666666666667</v>
      </c>
      <c r="G262" s="34">
        <f t="shared" si="126"/>
        <v>2.666666666666667</v>
      </c>
      <c r="H262" s="34">
        <f t="shared" si="126"/>
        <v>2.666666666666667</v>
      </c>
      <c r="I262" s="34">
        <f t="shared" si="126"/>
        <v>2.666666666666667</v>
      </c>
      <c r="J262" s="34">
        <f t="shared" si="126"/>
        <v>2.666666666666667</v>
      </c>
      <c r="K262" s="34">
        <f t="shared" si="126"/>
        <v>2.666666666666667</v>
      </c>
      <c r="L262" s="34">
        <f t="shared" si="126"/>
        <v>2.666666666666667</v>
      </c>
      <c r="M262" s="34">
        <f t="shared" si="126"/>
        <v>2.666666666666667</v>
      </c>
      <c r="N262" s="34">
        <f t="shared" si="126"/>
        <v>2.666666666666667</v>
      </c>
      <c r="O262" s="34">
        <f t="shared" si="126"/>
        <v>2.666666666666667</v>
      </c>
    </row>
    <row r="263" spans="1:15" x14ac:dyDescent="0.25">
      <c r="B263" s="32" t="s">
        <v>94</v>
      </c>
      <c r="C263" s="30"/>
      <c r="D263" s="73">
        <v>1500</v>
      </c>
      <c r="E263" s="73">
        <v>1500</v>
      </c>
      <c r="F263" s="73">
        <v>1500</v>
      </c>
      <c r="G263" s="73">
        <v>1500</v>
      </c>
      <c r="H263" s="73">
        <v>1500</v>
      </c>
      <c r="I263" s="73">
        <v>1500</v>
      </c>
      <c r="J263" s="73">
        <v>1500</v>
      </c>
      <c r="K263" s="73">
        <v>1500</v>
      </c>
      <c r="L263" s="73">
        <v>1500</v>
      </c>
      <c r="M263" s="73">
        <v>1500</v>
      </c>
      <c r="N263" s="73">
        <v>1500</v>
      </c>
      <c r="O263" s="73">
        <v>1500</v>
      </c>
    </row>
    <row r="264" spans="1:15" x14ac:dyDescent="0.25">
      <c r="B264" s="32" t="s">
        <v>95</v>
      </c>
      <c r="C264" s="7">
        <f t="shared" ref="C264" si="127">SUM(D264:O264)</f>
        <v>48000.000000000007</v>
      </c>
      <c r="D264" s="96">
        <f>+D263*D262</f>
        <v>4000.0000000000005</v>
      </c>
      <c r="E264" s="96">
        <f t="shared" ref="E264:G264" si="128">+E263*E262</f>
        <v>4000.0000000000005</v>
      </c>
      <c r="F264" s="96">
        <f t="shared" si="128"/>
        <v>4000.0000000000005</v>
      </c>
      <c r="G264" s="96">
        <f t="shared" si="128"/>
        <v>4000.0000000000005</v>
      </c>
      <c r="H264" s="96">
        <f>+H263*H262</f>
        <v>4000.0000000000005</v>
      </c>
      <c r="I264" s="96">
        <f t="shared" ref="I264:K264" si="129">+I263*I262</f>
        <v>4000.0000000000005</v>
      </c>
      <c r="J264" s="96">
        <f t="shared" si="129"/>
        <v>4000.0000000000005</v>
      </c>
      <c r="K264" s="96">
        <f t="shared" si="129"/>
        <v>4000.0000000000005</v>
      </c>
      <c r="L264" s="96">
        <f>+L263*L262</f>
        <v>4000.0000000000005</v>
      </c>
      <c r="M264" s="96">
        <f t="shared" ref="M264:O264" si="130">+M263*M262</f>
        <v>4000.0000000000005</v>
      </c>
      <c r="N264" s="96">
        <f t="shared" si="130"/>
        <v>4000.0000000000005</v>
      </c>
      <c r="O264" s="96">
        <f t="shared" si="130"/>
        <v>4000.0000000000005</v>
      </c>
    </row>
    <row r="265" spans="1:15" x14ac:dyDescent="0.25">
      <c r="B265" s="32" t="s">
        <v>96</v>
      </c>
      <c r="C265" s="30"/>
      <c r="D265" s="97">
        <v>500</v>
      </c>
      <c r="E265" s="73">
        <v>500</v>
      </c>
      <c r="F265" s="73">
        <v>500</v>
      </c>
      <c r="G265" s="73">
        <v>500</v>
      </c>
      <c r="H265" s="97">
        <v>500</v>
      </c>
      <c r="I265" s="73">
        <v>500</v>
      </c>
      <c r="J265" s="73">
        <v>500</v>
      </c>
      <c r="K265" s="73">
        <v>500</v>
      </c>
      <c r="L265" s="97">
        <v>500</v>
      </c>
      <c r="M265" s="73">
        <v>500</v>
      </c>
      <c r="N265" s="73">
        <v>500</v>
      </c>
      <c r="O265" s="73">
        <v>500</v>
      </c>
    </row>
    <row r="266" spans="1:15" x14ac:dyDescent="0.25">
      <c r="B266" s="32" t="s">
        <v>97</v>
      </c>
      <c r="C266" s="30"/>
      <c r="D266" s="98">
        <v>1</v>
      </c>
      <c r="E266" s="74">
        <v>1</v>
      </c>
      <c r="F266" s="74">
        <v>1</v>
      </c>
      <c r="G266" s="74">
        <v>1</v>
      </c>
      <c r="H266" s="98">
        <v>1</v>
      </c>
      <c r="I266" s="74">
        <v>1</v>
      </c>
      <c r="J266" s="74">
        <v>1</v>
      </c>
      <c r="K266" s="74">
        <v>1</v>
      </c>
      <c r="L266" s="98">
        <v>1</v>
      </c>
      <c r="M266" s="74">
        <v>1</v>
      </c>
      <c r="N266" s="74">
        <v>1</v>
      </c>
      <c r="O266" s="74">
        <v>1</v>
      </c>
    </row>
    <row r="267" spans="1:15" x14ac:dyDescent="0.25">
      <c r="B267" s="32" t="s">
        <v>98</v>
      </c>
      <c r="C267" s="7">
        <f t="shared" ref="C267" si="131">SUM(D267:O267)</f>
        <v>80000.000000000044</v>
      </c>
      <c r="D267" s="99">
        <f t="shared" ref="D267:O267" si="132">(D262/D266)*D265*D261</f>
        <v>6666.6666666666679</v>
      </c>
      <c r="E267" s="99">
        <f t="shared" si="132"/>
        <v>6666.6666666666679</v>
      </c>
      <c r="F267" s="99">
        <f t="shared" si="132"/>
        <v>6666.6666666666679</v>
      </c>
      <c r="G267" s="99">
        <f t="shared" si="132"/>
        <v>6666.6666666666679</v>
      </c>
      <c r="H267" s="99">
        <f t="shared" si="132"/>
        <v>6666.6666666666679</v>
      </c>
      <c r="I267" s="99">
        <f t="shared" si="132"/>
        <v>6666.6666666666679</v>
      </c>
      <c r="J267" s="99">
        <f t="shared" si="132"/>
        <v>6666.6666666666679</v>
      </c>
      <c r="K267" s="99">
        <f t="shared" si="132"/>
        <v>6666.6666666666679</v>
      </c>
      <c r="L267" s="99">
        <f t="shared" si="132"/>
        <v>6666.6666666666679</v>
      </c>
      <c r="M267" s="99">
        <f t="shared" si="132"/>
        <v>6666.6666666666679</v>
      </c>
      <c r="N267" s="99">
        <f t="shared" si="132"/>
        <v>6666.6666666666679</v>
      </c>
      <c r="O267" s="99">
        <f t="shared" si="132"/>
        <v>6666.6666666666679</v>
      </c>
    </row>
    <row r="268" spans="1:15" x14ac:dyDescent="0.25">
      <c r="B268" s="32" t="s">
        <v>99</v>
      </c>
      <c r="C268" s="30"/>
      <c r="D268" s="97">
        <v>180</v>
      </c>
      <c r="E268" s="73">
        <v>180</v>
      </c>
      <c r="F268" s="73">
        <v>180</v>
      </c>
      <c r="G268" s="73">
        <v>180</v>
      </c>
      <c r="H268" s="97">
        <v>180</v>
      </c>
      <c r="I268" s="73">
        <v>180</v>
      </c>
      <c r="J268" s="73">
        <v>180</v>
      </c>
      <c r="K268" s="73">
        <v>180</v>
      </c>
      <c r="L268" s="97">
        <v>180</v>
      </c>
      <c r="M268" s="73">
        <v>180</v>
      </c>
      <c r="N268" s="73">
        <v>180</v>
      </c>
      <c r="O268" s="73">
        <v>180</v>
      </c>
    </row>
    <row r="269" spans="1:15" x14ac:dyDescent="0.25">
      <c r="B269" s="32" t="s">
        <v>100</v>
      </c>
      <c r="C269" s="7">
        <f t="shared" ref="C269" si="133">SUM(D269:O269)</f>
        <v>28800.000000000004</v>
      </c>
      <c r="D269" s="96">
        <f t="shared" ref="D269:O269" si="134">+D268*D262*D261</f>
        <v>2400.0000000000005</v>
      </c>
      <c r="E269" s="96">
        <f t="shared" si="134"/>
        <v>2400.0000000000005</v>
      </c>
      <c r="F269" s="96">
        <f t="shared" si="134"/>
        <v>2400.0000000000005</v>
      </c>
      <c r="G269" s="96">
        <f t="shared" si="134"/>
        <v>2400.0000000000005</v>
      </c>
      <c r="H269" s="96">
        <f t="shared" si="134"/>
        <v>2400.0000000000005</v>
      </c>
      <c r="I269" s="96">
        <f t="shared" si="134"/>
        <v>2400.0000000000005</v>
      </c>
      <c r="J269" s="96">
        <f t="shared" si="134"/>
        <v>2400.0000000000005</v>
      </c>
      <c r="K269" s="96">
        <f t="shared" si="134"/>
        <v>2400.0000000000005</v>
      </c>
      <c r="L269" s="96">
        <f t="shared" si="134"/>
        <v>2400.0000000000005</v>
      </c>
      <c r="M269" s="96">
        <f t="shared" si="134"/>
        <v>2400.0000000000005</v>
      </c>
      <c r="N269" s="96">
        <f t="shared" si="134"/>
        <v>2400.0000000000005</v>
      </c>
      <c r="O269" s="96">
        <f t="shared" si="134"/>
        <v>2400.0000000000005</v>
      </c>
    </row>
    <row r="270" spans="1:15" x14ac:dyDescent="0.25">
      <c r="B270" s="32" t="s">
        <v>101</v>
      </c>
      <c r="C270" s="30"/>
      <c r="D270" s="97">
        <v>40</v>
      </c>
      <c r="E270" s="97">
        <v>40</v>
      </c>
      <c r="F270" s="97">
        <v>40</v>
      </c>
      <c r="G270" s="97">
        <v>40</v>
      </c>
      <c r="H270" s="97">
        <v>40</v>
      </c>
      <c r="I270" s="97">
        <v>40</v>
      </c>
      <c r="J270" s="97">
        <v>40</v>
      </c>
      <c r="K270" s="97">
        <v>40</v>
      </c>
      <c r="L270" s="97">
        <v>40</v>
      </c>
      <c r="M270" s="97">
        <v>40</v>
      </c>
      <c r="N270" s="97">
        <v>40</v>
      </c>
      <c r="O270" s="97">
        <v>40</v>
      </c>
    </row>
    <row r="271" spans="1:15" x14ac:dyDescent="0.25">
      <c r="B271" s="32" t="s">
        <v>102</v>
      </c>
      <c r="C271" s="7">
        <f t="shared" ref="C271" si="135">SUM(D271:O271)</f>
        <v>6400.0000000000036</v>
      </c>
      <c r="D271" s="96">
        <f t="shared" ref="D271:O271" si="136">+D270*D262*D261</f>
        <v>533.33333333333348</v>
      </c>
      <c r="E271" s="96">
        <f t="shared" si="136"/>
        <v>533.33333333333348</v>
      </c>
      <c r="F271" s="96">
        <f t="shared" si="136"/>
        <v>533.33333333333348</v>
      </c>
      <c r="G271" s="96">
        <f t="shared" si="136"/>
        <v>533.33333333333348</v>
      </c>
      <c r="H271" s="96">
        <f t="shared" si="136"/>
        <v>533.33333333333348</v>
      </c>
      <c r="I271" s="96">
        <f t="shared" si="136"/>
        <v>533.33333333333348</v>
      </c>
      <c r="J271" s="96">
        <f t="shared" si="136"/>
        <v>533.33333333333348</v>
      </c>
      <c r="K271" s="96">
        <f t="shared" si="136"/>
        <v>533.33333333333348</v>
      </c>
      <c r="L271" s="96">
        <f t="shared" si="136"/>
        <v>533.33333333333348</v>
      </c>
      <c r="M271" s="96">
        <f t="shared" si="136"/>
        <v>533.33333333333348</v>
      </c>
      <c r="N271" s="96">
        <f t="shared" si="136"/>
        <v>533.33333333333348</v>
      </c>
      <c r="O271" s="96">
        <f t="shared" si="136"/>
        <v>533.33333333333348</v>
      </c>
    </row>
    <row r="272" spans="1:15" x14ac:dyDescent="0.25">
      <c r="B272" s="32" t="s">
        <v>103</v>
      </c>
      <c r="C272" s="30"/>
      <c r="D272" s="100">
        <v>500</v>
      </c>
      <c r="E272" s="75">
        <v>500</v>
      </c>
      <c r="F272" s="75">
        <v>500</v>
      </c>
      <c r="G272" s="75">
        <v>500</v>
      </c>
      <c r="H272" s="100">
        <v>500</v>
      </c>
      <c r="I272" s="75">
        <v>500</v>
      </c>
      <c r="J272" s="75">
        <v>500</v>
      </c>
      <c r="K272" s="75">
        <v>500</v>
      </c>
      <c r="L272" s="100">
        <v>500</v>
      </c>
      <c r="M272" s="75">
        <v>500</v>
      </c>
      <c r="N272" s="75">
        <v>500</v>
      </c>
      <c r="O272" s="75">
        <v>500</v>
      </c>
    </row>
    <row r="273" spans="1:15" x14ac:dyDescent="0.25">
      <c r="B273" s="32" t="s">
        <v>104</v>
      </c>
      <c r="C273" s="7">
        <f t="shared" ref="C273:C277" si="137">SUM(D273:O273)</f>
        <v>16000.000000000005</v>
      </c>
      <c r="D273" s="96">
        <f>+D272*D262</f>
        <v>1333.3333333333335</v>
      </c>
      <c r="E273" s="96">
        <f t="shared" ref="E273:O273" si="138">+E272*E262</f>
        <v>1333.3333333333335</v>
      </c>
      <c r="F273" s="96">
        <f t="shared" si="138"/>
        <v>1333.3333333333335</v>
      </c>
      <c r="G273" s="96">
        <f t="shared" si="138"/>
        <v>1333.3333333333335</v>
      </c>
      <c r="H273" s="96">
        <f t="shared" si="138"/>
        <v>1333.3333333333335</v>
      </c>
      <c r="I273" s="96">
        <f t="shared" si="138"/>
        <v>1333.3333333333335</v>
      </c>
      <c r="J273" s="96">
        <f t="shared" si="138"/>
        <v>1333.3333333333335</v>
      </c>
      <c r="K273" s="96">
        <f t="shared" si="138"/>
        <v>1333.3333333333335</v>
      </c>
      <c r="L273" s="96">
        <f t="shared" si="138"/>
        <v>1333.3333333333335</v>
      </c>
      <c r="M273" s="96">
        <f t="shared" si="138"/>
        <v>1333.3333333333335</v>
      </c>
      <c r="N273" s="96">
        <f t="shared" si="138"/>
        <v>1333.3333333333335</v>
      </c>
      <c r="O273" s="96">
        <f t="shared" si="138"/>
        <v>1333.3333333333335</v>
      </c>
    </row>
    <row r="274" spans="1:15" x14ac:dyDescent="0.25">
      <c r="B274" s="32" t="s">
        <v>107</v>
      </c>
      <c r="C274" s="7">
        <f t="shared" si="137"/>
        <v>0</v>
      </c>
      <c r="D274" s="76">
        <v>0</v>
      </c>
      <c r="E274" s="76">
        <v>0</v>
      </c>
      <c r="F274" s="76">
        <v>0</v>
      </c>
      <c r="G274" s="74"/>
      <c r="H274" s="76">
        <v>0</v>
      </c>
      <c r="I274" s="76">
        <v>0</v>
      </c>
      <c r="J274" s="76">
        <v>0</v>
      </c>
      <c r="K274" s="74"/>
      <c r="L274" s="76">
        <v>0</v>
      </c>
      <c r="M274" s="76">
        <v>0</v>
      </c>
      <c r="N274" s="76">
        <v>0</v>
      </c>
      <c r="O274" s="74"/>
    </row>
    <row r="275" spans="1:15" x14ac:dyDescent="0.25">
      <c r="A275" s="84">
        <v>41</v>
      </c>
      <c r="B275" s="35" t="s">
        <v>108</v>
      </c>
      <c r="C275" s="7">
        <f t="shared" si="137"/>
        <v>179200.00000000009</v>
      </c>
      <c r="D275" s="77">
        <f>+D274+D273+D271+D269+D267+D264</f>
        <v>14933.333333333336</v>
      </c>
      <c r="E275" s="77">
        <f t="shared" ref="E275:O275" si="139">+E274+E273+E271+E269+E267+E264</f>
        <v>14933.333333333336</v>
      </c>
      <c r="F275" s="77">
        <f t="shared" si="139"/>
        <v>14933.333333333336</v>
      </c>
      <c r="G275" s="77">
        <f t="shared" si="139"/>
        <v>14933.333333333336</v>
      </c>
      <c r="H275" s="77">
        <f t="shared" si="139"/>
        <v>14933.333333333336</v>
      </c>
      <c r="I275" s="77">
        <f t="shared" si="139"/>
        <v>14933.333333333336</v>
      </c>
      <c r="J275" s="77">
        <f t="shared" si="139"/>
        <v>14933.333333333336</v>
      </c>
      <c r="K275" s="77">
        <f t="shared" si="139"/>
        <v>14933.333333333336</v>
      </c>
      <c r="L275" s="77">
        <f t="shared" si="139"/>
        <v>14933.333333333336</v>
      </c>
      <c r="M275" s="77">
        <f t="shared" si="139"/>
        <v>14933.333333333336</v>
      </c>
      <c r="N275" s="77">
        <f t="shared" si="139"/>
        <v>14933.333333333336</v>
      </c>
      <c r="O275" s="77">
        <f t="shared" si="139"/>
        <v>14933.333333333336</v>
      </c>
    </row>
    <row r="276" spans="1:15" x14ac:dyDescent="0.25">
      <c r="B276" s="32"/>
      <c r="C276" s="101"/>
      <c r="D276" s="30"/>
      <c r="E276" s="30"/>
      <c r="F276" s="30"/>
      <c r="G276" s="30"/>
      <c r="H276" s="30"/>
      <c r="I276" s="30"/>
      <c r="J276" s="30"/>
      <c r="K276" s="30"/>
      <c r="L276" s="30"/>
      <c r="M276" s="30"/>
      <c r="N276" s="30"/>
      <c r="O276" s="30"/>
    </row>
    <row r="277" spans="1:15" x14ac:dyDescent="0.25">
      <c r="A277" s="84">
        <v>41</v>
      </c>
      <c r="B277" s="35" t="s">
        <v>324</v>
      </c>
      <c r="C277" s="7">
        <f t="shared" si="137"/>
        <v>875200.00000000035</v>
      </c>
      <c r="D277" s="36">
        <f>+D275+D258</f>
        <v>72933.333333333343</v>
      </c>
      <c r="E277" s="36">
        <f t="shared" ref="E277:O277" si="140">+E275+E258</f>
        <v>72933.333333333343</v>
      </c>
      <c r="F277" s="36">
        <f t="shared" si="140"/>
        <v>72933.333333333343</v>
      </c>
      <c r="G277" s="36">
        <f t="shared" si="140"/>
        <v>72933.333333333343</v>
      </c>
      <c r="H277" s="36">
        <f t="shared" si="140"/>
        <v>72933.333333333343</v>
      </c>
      <c r="I277" s="36">
        <f t="shared" si="140"/>
        <v>72933.333333333343</v>
      </c>
      <c r="J277" s="36">
        <f t="shared" si="140"/>
        <v>72933.333333333343</v>
      </c>
      <c r="K277" s="36">
        <f t="shared" si="140"/>
        <v>72933.333333333343</v>
      </c>
      <c r="L277" s="36">
        <f t="shared" si="140"/>
        <v>72933.333333333343</v>
      </c>
      <c r="M277" s="36">
        <f t="shared" si="140"/>
        <v>72933.333333333343</v>
      </c>
      <c r="N277" s="36">
        <f t="shared" si="140"/>
        <v>72933.333333333343</v>
      </c>
      <c r="O277" s="36">
        <f t="shared" si="140"/>
        <v>72933.333333333343</v>
      </c>
    </row>
    <row r="278" spans="1:15" x14ac:dyDescent="0.25">
      <c r="B278" s="5"/>
      <c r="C278" s="3"/>
      <c r="D278" s="3"/>
      <c r="E278" s="3"/>
      <c r="F278" s="3"/>
      <c r="G278" s="3"/>
      <c r="H278" s="3"/>
      <c r="I278" s="3"/>
      <c r="J278" s="3"/>
      <c r="K278" s="3"/>
      <c r="L278" s="3"/>
      <c r="M278" s="3"/>
      <c r="N278" s="3"/>
      <c r="O278" s="3"/>
    </row>
    <row r="279" spans="1:15" ht="18.75" x14ac:dyDescent="0.3">
      <c r="B279" s="90" t="s">
        <v>378</v>
      </c>
      <c r="C279" s="3"/>
      <c r="D279" s="3"/>
      <c r="E279" s="3"/>
      <c r="F279" s="3"/>
      <c r="G279" s="3"/>
      <c r="H279" s="3"/>
      <c r="I279" s="3"/>
      <c r="J279" s="3"/>
      <c r="K279" s="3"/>
      <c r="L279" s="3"/>
      <c r="M279" s="3"/>
      <c r="N279" s="3"/>
      <c r="O279" s="3"/>
    </row>
    <row r="280" spans="1:15" x14ac:dyDescent="0.25">
      <c r="B280" s="5" t="s">
        <v>109</v>
      </c>
      <c r="C280" s="3"/>
      <c r="D280" s="3"/>
      <c r="E280" s="3"/>
      <c r="F280" s="3"/>
      <c r="G280" s="3"/>
      <c r="H280" s="3"/>
      <c r="I280" s="3"/>
      <c r="J280" s="3"/>
      <c r="K280" s="3"/>
      <c r="L280" s="3"/>
      <c r="M280" s="3"/>
      <c r="N280" s="3"/>
      <c r="O280" s="3"/>
    </row>
    <row r="281" spans="1:15" x14ac:dyDescent="0.25">
      <c r="B281" s="31" t="s">
        <v>91</v>
      </c>
      <c r="C281" s="3"/>
      <c r="D281" s="3"/>
      <c r="E281" s="3"/>
      <c r="F281" s="3"/>
      <c r="G281" s="3"/>
      <c r="H281" s="3"/>
      <c r="I281" s="3"/>
      <c r="J281" s="3"/>
      <c r="K281" s="3"/>
      <c r="L281" s="3"/>
      <c r="M281" s="3"/>
      <c r="N281" s="3"/>
      <c r="O281" s="3"/>
    </row>
    <row r="282" spans="1:15" x14ac:dyDescent="0.25">
      <c r="B282" s="5" t="s">
        <v>110</v>
      </c>
      <c r="C282" s="3"/>
      <c r="D282" s="13">
        <v>1</v>
      </c>
      <c r="E282" s="13">
        <v>1</v>
      </c>
      <c r="F282" s="13">
        <v>1</v>
      </c>
      <c r="G282" s="13">
        <v>1</v>
      </c>
      <c r="H282" s="13">
        <v>1</v>
      </c>
      <c r="I282" s="13">
        <v>1</v>
      </c>
      <c r="J282" s="13">
        <v>1</v>
      </c>
      <c r="K282" s="13">
        <v>1</v>
      </c>
      <c r="L282" s="13">
        <v>1</v>
      </c>
      <c r="M282" s="13">
        <v>1</v>
      </c>
      <c r="N282" s="13">
        <v>1</v>
      </c>
      <c r="O282" s="13">
        <v>1</v>
      </c>
    </row>
    <row r="283" spans="1:15" x14ac:dyDescent="0.25">
      <c r="B283" s="28" t="s">
        <v>85</v>
      </c>
      <c r="C283" s="3"/>
      <c r="D283" s="16">
        <v>40</v>
      </c>
      <c r="E283" s="16">
        <v>40</v>
      </c>
      <c r="F283" s="16">
        <v>40</v>
      </c>
      <c r="G283" s="16">
        <v>40</v>
      </c>
      <c r="H283" s="16">
        <v>40</v>
      </c>
      <c r="I283" s="16">
        <v>40</v>
      </c>
      <c r="J283" s="16">
        <v>40</v>
      </c>
      <c r="K283" s="16">
        <v>40</v>
      </c>
      <c r="L283" s="16">
        <v>40</v>
      </c>
      <c r="M283" s="16">
        <v>40</v>
      </c>
      <c r="N283" s="16">
        <v>40</v>
      </c>
      <c r="O283" s="16">
        <v>40</v>
      </c>
    </row>
    <row r="284" spans="1:15" x14ac:dyDescent="0.25">
      <c r="A284" s="84">
        <v>42</v>
      </c>
      <c r="B284" s="28" t="s">
        <v>111</v>
      </c>
      <c r="C284" s="7">
        <f t="shared" ref="C284" si="141">SUM(D284:O284)</f>
        <v>32000.000000000011</v>
      </c>
      <c r="D284" s="17">
        <f t="shared" ref="D284:O284" si="142">+D21*D282*D283</f>
        <v>2666.666666666667</v>
      </c>
      <c r="E284" s="17">
        <f t="shared" si="142"/>
        <v>2666.666666666667</v>
      </c>
      <c r="F284" s="17">
        <f t="shared" si="142"/>
        <v>2666.666666666667</v>
      </c>
      <c r="G284" s="17">
        <f t="shared" si="142"/>
        <v>2666.666666666667</v>
      </c>
      <c r="H284" s="17">
        <f t="shared" si="142"/>
        <v>2666.666666666667</v>
      </c>
      <c r="I284" s="17">
        <f t="shared" si="142"/>
        <v>2666.666666666667</v>
      </c>
      <c r="J284" s="17">
        <f t="shared" si="142"/>
        <v>2666.666666666667</v>
      </c>
      <c r="K284" s="17">
        <f t="shared" si="142"/>
        <v>2666.666666666667</v>
      </c>
      <c r="L284" s="17">
        <f t="shared" si="142"/>
        <v>2666.666666666667</v>
      </c>
      <c r="M284" s="17">
        <f t="shared" si="142"/>
        <v>2666.666666666667</v>
      </c>
      <c r="N284" s="17">
        <f t="shared" si="142"/>
        <v>2666.666666666667</v>
      </c>
      <c r="O284" s="17">
        <f t="shared" si="142"/>
        <v>2666.666666666667</v>
      </c>
    </row>
    <row r="285" spans="1:15" x14ac:dyDescent="0.25">
      <c r="B285" s="31" t="s">
        <v>112</v>
      </c>
      <c r="C285" s="3"/>
      <c r="D285" s="3"/>
      <c r="E285" s="3"/>
      <c r="F285" s="3"/>
      <c r="G285" s="3"/>
      <c r="H285" s="3"/>
      <c r="I285" s="3"/>
      <c r="J285" s="3"/>
      <c r="K285" s="3"/>
      <c r="L285" s="3"/>
      <c r="M285" s="3"/>
      <c r="N285" s="3"/>
      <c r="O285" s="3"/>
    </row>
    <row r="286" spans="1:15" x14ac:dyDescent="0.25">
      <c r="B286" s="5" t="s">
        <v>110</v>
      </c>
      <c r="C286" s="3"/>
      <c r="D286" s="13">
        <v>1</v>
      </c>
      <c r="E286" s="13">
        <v>1</v>
      </c>
      <c r="F286" s="13">
        <v>1</v>
      </c>
      <c r="G286" s="13">
        <v>1</v>
      </c>
      <c r="H286" s="13">
        <v>1</v>
      </c>
      <c r="I286" s="13">
        <v>1</v>
      </c>
      <c r="J286" s="13">
        <v>1</v>
      </c>
      <c r="K286" s="13">
        <v>1</v>
      </c>
      <c r="L286" s="13">
        <v>1</v>
      </c>
      <c r="M286" s="13">
        <v>1</v>
      </c>
      <c r="N286" s="13">
        <v>1</v>
      </c>
      <c r="O286" s="13">
        <v>1</v>
      </c>
    </row>
    <row r="287" spans="1:15" x14ac:dyDescent="0.25">
      <c r="B287" s="28" t="s">
        <v>85</v>
      </c>
      <c r="C287" s="3"/>
      <c r="D287" s="16">
        <v>50</v>
      </c>
      <c r="E287" s="16">
        <v>50</v>
      </c>
      <c r="F287" s="16">
        <v>50</v>
      </c>
      <c r="G287" s="16">
        <v>50</v>
      </c>
      <c r="H287" s="16">
        <v>50</v>
      </c>
      <c r="I287" s="16">
        <v>50</v>
      </c>
      <c r="J287" s="16">
        <v>50</v>
      </c>
      <c r="K287" s="16">
        <v>50</v>
      </c>
      <c r="L287" s="16">
        <v>50</v>
      </c>
      <c r="M287" s="16">
        <v>50</v>
      </c>
      <c r="N287" s="16">
        <v>50</v>
      </c>
      <c r="O287" s="16">
        <v>50</v>
      </c>
    </row>
    <row r="288" spans="1:15" x14ac:dyDescent="0.25">
      <c r="A288" s="84">
        <v>42</v>
      </c>
      <c r="B288" s="28" t="s">
        <v>111</v>
      </c>
      <c r="C288" s="7">
        <f t="shared" ref="C288" si="143">SUM(D288:O288)</f>
        <v>11200</v>
      </c>
      <c r="D288" s="17">
        <f t="shared" ref="D288:O288" si="144">+D33*D287*D286</f>
        <v>933.33333333333326</v>
      </c>
      <c r="E288" s="17">
        <f t="shared" si="144"/>
        <v>933.33333333333326</v>
      </c>
      <c r="F288" s="17">
        <f t="shared" si="144"/>
        <v>933.33333333333326</v>
      </c>
      <c r="G288" s="17">
        <f t="shared" si="144"/>
        <v>933.33333333333326</v>
      </c>
      <c r="H288" s="17">
        <f t="shared" si="144"/>
        <v>933.33333333333326</v>
      </c>
      <c r="I288" s="17">
        <f t="shared" si="144"/>
        <v>933.33333333333326</v>
      </c>
      <c r="J288" s="17">
        <f t="shared" si="144"/>
        <v>933.33333333333326</v>
      </c>
      <c r="K288" s="17">
        <f t="shared" si="144"/>
        <v>933.33333333333326</v>
      </c>
      <c r="L288" s="17">
        <f t="shared" si="144"/>
        <v>933.33333333333326</v>
      </c>
      <c r="M288" s="17">
        <f t="shared" si="144"/>
        <v>933.33333333333326</v>
      </c>
      <c r="N288" s="17">
        <f t="shared" si="144"/>
        <v>933.33333333333326</v>
      </c>
      <c r="O288" s="17">
        <f t="shared" si="144"/>
        <v>933.33333333333326</v>
      </c>
    </row>
    <row r="289" spans="1:15" x14ac:dyDescent="0.25">
      <c r="B289" s="5"/>
      <c r="C289" s="3"/>
      <c r="D289" s="3"/>
      <c r="E289" s="3"/>
      <c r="F289" s="3"/>
      <c r="G289" s="3"/>
      <c r="H289" s="3"/>
      <c r="I289" s="3"/>
      <c r="J289" s="3"/>
      <c r="K289" s="3"/>
      <c r="L289" s="3"/>
      <c r="M289" s="3"/>
      <c r="N289" s="3"/>
      <c r="O289" s="3"/>
    </row>
    <row r="290" spans="1:15" x14ac:dyDescent="0.25">
      <c r="B290" s="5" t="s">
        <v>118</v>
      </c>
      <c r="C290" s="3"/>
      <c r="D290" s="3"/>
      <c r="E290" s="3"/>
      <c r="F290" s="3"/>
      <c r="G290" s="3"/>
      <c r="H290" s="3"/>
      <c r="I290" s="3"/>
      <c r="J290" s="3"/>
      <c r="K290" s="3"/>
      <c r="L290" s="3"/>
      <c r="M290" s="3"/>
      <c r="N290" s="3"/>
      <c r="O290" s="3"/>
    </row>
    <row r="291" spans="1:15" x14ac:dyDescent="0.25">
      <c r="B291" s="5" t="s">
        <v>119</v>
      </c>
      <c r="C291" s="3"/>
      <c r="D291" s="13">
        <v>1</v>
      </c>
      <c r="E291" s="13">
        <v>1</v>
      </c>
      <c r="F291" s="13">
        <v>1</v>
      </c>
      <c r="G291" s="13">
        <v>1</v>
      </c>
      <c r="H291" s="13">
        <v>1</v>
      </c>
      <c r="I291" s="13">
        <v>1</v>
      </c>
      <c r="J291" s="13">
        <v>1</v>
      </c>
      <c r="K291" s="13">
        <v>1</v>
      </c>
      <c r="L291" s="13">
        <v>1</v>
      </c>
      <c r="M291" s="13">
        <v>1</v>
      </c>
      <c r="N291" s="13">
        <v>1</v>
      </c>
      <c r="O291" s="13">
        <v>1</v>
      </c>
    </row>
    <row r="292" spans="1:15" x14ac:dyDescent="0.25">
      <c r="B292" s="5" t="s">
        <v>120</v>
      </c>
      <c r="C292" s="3"/>
      <c r="D292" s="13">
        <v>3</v>
      </c>
      <c r="E292" s="13">
        <v>3</v>
      </c>
      <c r="F292" s="13">
        <v>3</v>
      </c>
      <c r="G292" s="13">
        <v>3</v>
      </c>
      <c r="H292" s="13">
        <v>3</v>
      </c>
      <c r="I292" s="13">
        <v>3</v>
      </c>
      <c r="J292" s="13">
        <v>3</v>
      </c>
      <c r="K292" s="13">
        <v>3</v>
      </c>
      <c r="L292" s="13">
        <v>3</v>
      </c>
      <c r="M292" s="13">
        <v>3</v>
      </c>
      <c r="N292" s="13">
        <v>3</v>
      </c>
      <c r="O292" s="13">
        <v>3</v>
      </c>
    </row>
    <row r="293" spans="1:15" x14ac:dyDescent="0.25">
      <c r="B293" s="28" t="s">
        <v>121</v>
      </c>
      <c r="C293" s="3"/>
      <c r="D293" s="16">
        <v>200</v>
      </c>
      <c r="E293" s="16">
        <v>200</v>
      </c>
      <c r="F293" s="16">
        <v>200</v>
      </c>
      <c r="G293" s="16">
        <v>200</v>
      </c>
      <c r="H293" s="16">
        <v>200</v>
      </c>
      <c r="I293" s="16">
        <v>200</v>
      </c>
      <c r="J293" s="16">
        <v>200</v>
      </c>
      <c r="K293" s="16">
        <v>200</v>
      </c>
      <c r="L293" s="16">
        <v>200</v>
      </c>
      <c r="M293" s="16">
        <v>200</v>
      </c>
      <c r="N293" s="16">
        <v>200</v>
      </c>
      <c r="O293" s="16">
        <v>200</v>
      </c>
    </row>
    <row r="294" spans="1:15" x14ac:dyDescent="0.25">
      <c r="A294" s="84">
        <v>42</v>
      </c>
      <c r="B294" s="28" t="s">
        <v>111</v>
      </c>
      <c r="C294" s="7">
        <f t="shared" ref="C294" si="145">SUM(D294:O294)</f>
        <v>7200</v>
      </c>
      <c r="D294" s="17">
        <f>+D291*D292*D293</f>
        <v>600</v>
      </c>
      <c r="E294" s="17">
        <f t="shared" ref="E294:O294" si="146">+E291*E292*E293</f>
        <v>600</v>
      </c>
      <c r="F294" s="17">
        <f t="shared" si="146"/>
        <v>600</v>
      </c>
      <c r="G294" s="17">
        <f t="shared" si="146"/>
        <v>600</v>
      </c>
      <c r="H294" s="17">
        <f t="shared" si="146"/>
        <v>600</v>
      </c>
      <c r="I294" s="17">
        <f t="shared" si="146"/>
        <v>600</v>
      </c>
      <c r="J294" s="17">
        <f t="shared" si="146"/>
        <v>600</v>
      </c>
      <c r="K294" s="17">
        <f t="shared" si="146"/>
        <v>600</v>
      </c>
      <c r="L294" s="17">
        <f t="shared" si="146"/>
        <v>600</v>
      </c>
      <c r="M294" s="17">
        <f t="shared" si="146"/>
        <v>600</v>
      </c>
      <c r="N294" s="17">
        <f t="shared" si="146"/>
        <v>600</v>
      </c>
      <c r="O294" s="17">
        <f t="shared" si="146"/>
        <v>600</v>
      </c>
    </row>
    <row r="295" spans="1:15" x14ac:dyDescent="0.25">
      <c r="B295" s="5"/>
      <c r="C295" s="3"/>
      <c r="D295" s="3"/>
      <c r="E295" s="3"/>
      <c r="F295" s="3"/>
      <c r="G295" s="3"/>
      <c r="H295" s="3"/>
      <c r="I295" s="3"/>
      <c r="J295" s="3"/>
      <c r="K295" s="3"/>
      <c r="L295" s="3"/>
      <c r="M295" s="3"/>
      <c r="N295" s="3"/>
      <c r="O295" s="3"/>
    </row>
    <row r="296" spans="1:15" x14ac:dyDescent="0.25">
      <c r="B296" s="5" t="s">
        <v>332</v>
      </c>
      <c r="C296" s="3"/>
      <c r="D296" s="3"/>
      <c r="E296" s="3"/>
      <c r="F296" s="3"/>
      <c r="G296" s="3"/>
      <c r="H296" s="3"/>
      <c r="I296" s="3"/>
      <c r="J296" s="3"/>
      <c r="K296" s="3"/>
      <c r="L296" s="3"/>
      <c r="M296" s="3"/>
      <c r="N296" s="3"/>
      <c r="O296" s="3"/>
    </row>
    <row r="297" spans="1:15" x14ac:dyDescent="0.25">
      <c r="B297" s="5" t="s">
        <v>113</v>
      </c>
      <c r="C297" s="3"/>
      <c r="D297" s="13">
        <v>1</v>
      </c>
      <c r="E297" s="13">
        <v>1</v>
      </c>
      <c r="F297" s="13">
        <v>1</v>
      </c>
      <c r="G297" s="13">
        <v>1</v>
      </c>
      <c r="H297" s="13">
        <v>1</v>
      </c>
      <c r="I297" s="13">
        <v>1</v>
      </c>
      <c r="J297" s="13">
        <v>1</v>
      </c>
      <c r="K297" s="13">
        <v>1</v>
      </c>
      <c r="L297" s="13">
        <v>1</v>
      </c>
      <c r="M297" s="13">
        <v>1</v>
      </c>
      <c r="N297" s="13">
        <v>1</v>
      </c>
      <c r="O297" s="13">
        <v>1</v>
      </c>
    </row>
    <row r="298" spans="1:15" x14ac:dyDescent="0.25">
      <c r="B298" s="5" t="s">
        <v>114</v>
      </c>
      <c r="C298" s="3"/>
      <c r="D298" s="13">
        <f t="shared" ref="D298:O298" si="147">+D19</f>
        <v>5</v>
      </c>
      <c r="E298" s="13">
        <f t="shared" si="147"/>
        <v>5</v>
      </c>
      <c r="F298" s="13">
        <f t="shared" si="147"/>
        <v>5</v>
      </c>
      <c r="G298" s="13">
        <f t="shared" si="147"/>
        <v>5</v>
      </c>
      <c r="H298" s="13">
        <f t="shared" si="147"/>
        <v>5</v>
      </c>
      <c r="I298" s="13">
        <f t="shared" si="147"/>
        <v>5</v>
      </c>
      <c r="J298" s="13">
        <f t="shared" si="147"/>
        <v>5</v>
      </c>
      <c r="K298" s="13">
        <f t="shared" si="147"/>
        <v>5</v>
      </c>
      <c r="L298" s="13">
        <f t="shared" si="147"/>
        <v>5</v>
      </c>
      <c r="M298" s="13">
        <f t="shared" si="147"/>
        <v>5</v>
      </c>
      <c r="N298" s="13">
        <f t="shared" si="147"/>
        <v>5</v>
      </c>
      <c r="O298" s="13">
        <f t="shared" si="147"/>
        <v>5</v>
      </c>
    </row>
    <row r="299" spans="1:15" x14ac:dyDescent="0.25">
      <c r="B299" s="5" t="s">
        <v>115</v>
      </c>
      <c r="C299" s="3"/>
      <c r="D299" s="87">
        <f t="shared" ref="D299:O299" si="148">+D20/4</f>
        <v>3.3333333333333335</v>
      </c>
      <c r="E299" s="87">
        <f t="shared" si="148"/>
        <v>3.3333333333333335</v>
      </c>
      <c r="F299" s="87">
        <f t="shared" si="148"/>
        <v>3.3333333333333335</v>
      </c>
      <c r="G299" s="87">
        <f t="shared" si="148"/>
        <v>3.3333333333333335</v>
      </c>
      <c r="H299" s="87">
        <f t="shared" si="148"/>
        <v>3.3333333333333335</v>
      </c>
      <c r="I299" s="87">
        <f t="shared" si="148"/>
        <v>3.3333333333333335</v>
      </c>
      <c r="J299" s="87">
        <f t="shared" si="148"/>
        <v>3.3333333333333335</v>
      </c>
      <c r="K299" s="87">
        <f t="shared" si="148"/>
        <v>3.3333333333333335</v>
      </c>
      <c r="L299" s="87">
        <f t="shared" si="148"/>
        <v>3.3333333333333335</v>
      </c>
      <c r="M299" s="87">
        <f t="shared" si="148"/>
        <v>3.3333333333333335</v>
      </c>
      <c r="N299" s="87">
        <f t="shared" si="148"/>
        <v>3.3333333333333335</v>
      </c>
      <c r="O299" s="87">
        <f t="shared" si="148"/>
        <v>3.3333333333333335</v>
      </c>
    </row>
    <row r="300" spans="1:15" x14ac:dyDescent="0.25">
      <c r="B300" s="28" t="s">
        <v>116</v>
      </c>
      <c r="C300" s="3"/>
      <c r="D300" s="16">
        <v>1500</v>
      </c>
      <c r="E300" s="16">
        <v>1500</v>
      </c>
      <c r="F300" s="16">
        <v>1500</v>
      </c>
      <c r="G300" s="16">
        <v>1500</v>
      </c>
      <c r="H300" s="16">
        <v>1500</v>
      </c>
      <c r="I300" s="16">
        <v>1500</v>
      </c>
      <c r="J300" s="16">
        <v>1500</v>
      </c>
      <c r="K300" s="16">
        <v>1500</v>
      </c>
      <c r="L300" s="16">
        <v>1500</v>
      </c>
      <c r="M300" s="16">
        <v>1500</v>
      </c>
      <c r="N300" s="16">
        <v>1500</v>
      </c>
      <c r="O300" s="16">
        <v>1500</v>
      </c>
    </row>
    <row r="301" spans="1:15" x14ac:dyDescent="0.25">
      <c r="A301" s="84">
        <v>43</v>
      </c>
      <c r="B301" s="28" t="s">
        <v>117</v>
      </c>
      <c r="C301" s="7">
        <f t="shared" ref="C301:C304" si="149">SUM(D301:O301)</f>
        <v>300000</v>
      </c>
      <c r="D301" s="17">
        <f>+D297*D298*D299*D300</f>
        <v>25000</v>
      </c>
      <c r="E301" s="17">
        <f t="shared" ref="E301:O301" si="150">+E297*E298*E299*E300</f>
        <v>25000</v>
      </c>
      <c r="F301" s="17">
        <f t="shared" si="150"/>
        <v>25000</v>
      </c>
      <c r="G301" s="17">
        <f t="shared" si="150"/>
        <v>25000</v>
      </c>
      <c r="H301" s="17">
        <f t="shared" si="150"/>
        <v>25000</v>
      </c>
      <c r="I301" s="17">
        <f t="shared" si="150"/>
        <v>25000</v>
      </c>
      <c r="J301" s="17">
        <f t="shared" si="150"/>
        <v>25000</v>
      </c>
      <c r="K301" s="17">
        <f t="shared" si="150"/>
        <v>25000</v>
      </c>
      <c r="L301" s="17">
        <f t="shared" si="150"/>
        <v>25000</v>
      </c>
      <c r="M301" s="17">
        <f t="shared" si="150"/>
        <v>25000</v>
      </c>
      <c r="N301" s="17">
        <f t="shared" si="150"/>
        <v>25000</v>
      </c>
      <c r="O301" s="17">
        <f t="shared" si="150"/>
        <v>25000</v>
      </c>
    </row>
    <row r="302" spans="1:15" x14ac:dyDescent="0.25">
      <c r="B302" s="5"/>
      <c r="C302" s="3"/>
      <c r="D302" s="3"/>
      <c r="E302" s="3"/>
      <c r="F302" s="3"/>
      <c r="G302" s="3"/>
      <c r="H302" s="3"/>
      <c r="I302" s="3"/>
      <c r="J302" s="3"/>
      <c r="K302" s="3"/>
      <c r="L302" s="3"/>
      <c r="M302" s="3"/>
      <c r="N302" s="3"/>
      <c r="O302" s="3"/>
    </row>
    <row r="303" spans="1:15" x14ac:dyDescent="0.25">
      <c r="A303" s="84">
        <v>44</v>
      </c>
      <c r="B303" s="28" t="s">
        <v>122</v>
      </c>
      <c r="C303" s="7">
        <f t="shared" si="149"/>
        <v>0</v>
      </c>
      <c r="D303" s="29">
        <v>0</v>
      </c>
      <c r="E303" s="29">
        <v>0</v>
      </c>
      <c r="F303" s="29">
        <v>0</v>
      </c>
      <c r="G303" s="29">
        <v>0</v>
      </c>
      <c r="H303" s="29">
        <v>0</v>
      </c>
      <c r="I303" s="29">
        <v>0</v>
      </c>
      <c r="J303" s="29">
        <v>0</v>
      </c>
      <c r="K303" s="29">
        <v>0</v>
      </c>
      <c r="L303" s="29">
        <v>0</v>
      </c>
      <c r="M303" s="29">
        <v>0</v>
      </c>
      <c r="N303" s="29">
        <v>0</v>
      </c>
      <c r="O303" s="29">
        <v>0</v>
      </c>
    </row>
    <row r="304" spans="1:15" x14ac:dyDescent="0.25">
      <c r="A304" s="84">
        <v>45</v>
      </c>
      <c r="B304" s="28" t="s">
        <v>123</v>
      </c>
      <c r="C304" s="7">
        <f t="shared" si="149"/>
        <v>0</v>
      </c>
      <c r="D304" s="29">
        <v>0</v>
      </c>
      <c r="E304" s="29">
        <v>0</v>
      </c>
      <c r="F304" s="29">
        <v>0</v>
      </c>
      <c r="G304" s="29">
        <v>0</v>
      </c>
      <c r="H304" s="29">
        <v>0</v>
      </c>
      <c r="I304" s="29">
        <v>0</v>
      </c>
      <c r="J304" s="29">
        <v>0</v>
      </c>
      <c r="K304" s="29">
        <v>0</v>
      </c>
      <c r="L304" s="29">
        <v>0</v>
      </c>
      <c r="M304" s="29">
        <v>0</v>
      </c>
      <c r="N304" s="29">
        <v>0</v>
      </c>
      <c r="O304" s="29">
        <v>0</v>
      </c>
    </row>
    <row r="305" spans="1:15" x14ac:dyDescent="0.25">
      <c r="B305" s="5"/>
      <c r="C305" s="3"/>
      <c r="D305" s="3"/>
      <c r="E305" s="3"/>
      <c r="F305" s="3"/>
      <c r="G305" s="3"/>
      <c r="H305" s="3"/>
      <c r="I305" s="3"/>
      <c r="J305" s="3"/>
      <c r="K305" s="3"/>
      <c r="L305" s="3"/>
      <c r="M305" s="3"/>
      <c r="N305" s="3"/>
      <c r="O305" s="3"/>
    </row>
    <row r="306" spans="1:15" ht="18.75" x14ac:dyDescent="0.3">
      <c r="B306" s="90" t="s">
        <v>248</v>
      </c>
      <c r="C306" s="3"/>
      <c r="D306" s="3"/>
      <c r="E306" s="3"/>
      <c r="F306" s="3"/>
      <c r="G306" s="3"/>
      <c r="H306" s="3"/>
      <c r="I306" s="3"/>
      <c r="J306" s="3"/>
      <c r="K306" s="3"/>
      <c r="L306" s="3"/>
      <c r="M306" s="3"/>
      <c r="N306" s="3"/>
      <c r="O306" s="3"/>
    </row>
    <row r="307" spans="1:15" x14ac:dyDescent="0.25">
      <c r="B307" s="5" t="s">
        <v>124</v>
      </c>
      <c r="C307" s="3"/>
      <c r="D307" s="13">
        <v>1</v>
      </c>
      <c r="E307" s="13">
        <v>1</v>
      </c>
      <c r="F307" s="13">
        <v>1</v>
      </c>
      <c r="G307" s="13">
        <v>1</v>
      </c>
      <c r="H307" s="13">
        <v>1</v>
      </c>
      <c r="I307" s="13">
        <v>1</v>
      </c>
      <c r="J307" s="13">
        <v>1</v>
      </c>
      <c r="K307" s="13">
        <v>1</v>
      </c>
      <c r="L307" s="13">
        <v>1</v>
      </c>
      <c r="M307" s="13">
        <v>1</v>
      </c>
      <c r="N307" s="13">
        <v>1</v>
      </c>
      <c r="O307" s="13">
        <v>1</v>
      </c>
    </row>
    <row r="308" spans="1:15" x14ac:dyDescent="0.25">
      <c r="B308" s="5" t="s">
        <v>125</v>
      </c>
      <c r="C308" s="3"/>
      <c r="D308" s="13">
        <v>1</v>
      </c>
      <c r="E308" s="13">
        <v>1</v>
      </c>
      <c r="F308" s="13">
        <v>1</v>
      </c>
      <c r="G308" s="13">
        <v>1</v>
      </c>
      <c r="H308" s="13">
        <v>1</v>
      </c>
      <c r="I308" s="13">
        <v>1</v>
      </c>
      <c r="J308" s="13">
        <v>1</v>
      </c>
      <c r="K308" s="13">
        <v>1</v>
      </c>
      <c r="L308" s="13">
        <v>1</v>
      </c>
      <c r="M308" s="13">
        <v>1</v>
      </c>
      <c r="N308" s="13">
        <v>1</v>
      </c>
      <c r="O308" s="13">
        <v>1</v>
      </c>
    </row>
    <row r="309" spans="1:15" x14ac:dyDescent="0.25">
      <c r="B309" s="5" t="s">
        <v>126</v>
      </c>
      <c r="C309" s="3"/>
      <c r="D309" s="13">
        <f t="shared" ref="D309:O309" si="151">+D19</f>
        <v>5</v>
      </c>
      <c r="E309" s="13">
        <f t="shared" si="151"/>
        <v>5</v>
      </c>
      <c r="F309" s="13">
        <f t="shared" si="151"/>
        <v>5</v>
      </c>
      <c r="G309" s="13">
        <f t="shared" si="151"/>
        <v>5</v>
      </c>
      <c r="H309" s="13">
        <f t="shared" si="151"/>
        <v>5</v>
      </c>
      <c r="I309" s="13">
        <f t="shared" si="151"/>
        <v>5</v>
      </c>
      <c r="J309" s="13">
        <f t="shared" si="151"/>
        <v>5</v>
      </c>
      <c r="K309" s="13">
        <f t="shared" si="151"/>
        <v>5</v>
      </c>
      <c r="L309" s="13">
        <f t="shared" si="151"/>
        <v>5</v>
      </c>
      <c r="M309" s="13">
        <f t="shared" si="151"/>
        <v>5</v>
      </c>
      <c r="N309" s="13">
        <f t="shared" si="151"/>
        <v>5</v>
      </c>
      <c r="O309" s="13">
        <f t="shared" si="151"/>
        <v>5</v>
      </c>
    </row>
    <row r="310" spans="1:15" x14ac:dyDescent="0.25">
      <c r="B310" s="28" t="s">
        <v>127</v>
      </c>
      <c r="C310" s="3"/>
      <c r="D310" s="16">
        <v>2000</v>
      </c>
      <c r="E310" s="16">
        <v>2000</v>
      </c>
      <c r="F310" s="16">
        <v>2000</v>
      </c>
      <c r="G310" s="16">
        <v>2000</v>
      </c>
      <c r="H310" s="16">
        <v>2000</v>
      </c>
      <c r="I310" s="16">
        <v>2000</v>
      </c>
      <c r="J310" s="16">
        <v>2000</v>
      </c>
      <c r="K310" s="16">
        <v>2000</v>
      </c>
      <c r="L310" s="16">
        <v>2000</v>
      </c>
      <c r="M310" s="16">
        <v>2000</v>
      </c>
      <c r="N310" s="16">
        <v>2000</v>
      </c>
      <c r="O310" s="16">
        <v>2000</v>
      </c>
    </row>
    <row r="311" spans="1:15" x14ac:dyDescent="0.25">
      <c r="A311" s="84">
        <v>46</v>
      </c>
      <c r="B311" s="28" t="s">
        <v>128</v>
      </c>
      <c r="C311" s="7">
        <f t="shared" ref="C311" si="152">SUM(D311:O311)</f>
        <v>120000</v>
      </c>
      <c r="D311" s="17">
        <f>+D307*D308*D309*D310</f>
        <v>10000</v>
      </c>
      <c r="E311" s="17">
        <f t="shared" ref="E311:O311" si="153">+E307*E308*E309*E310</f>
        <v>10000</v>
      </c>
      <c r="F311" s="17">
        <f t="shared" si="153"/>
        <v>10000</v>
      </c>
      <c r="G311" s="17">
        <f t="shared" si="153"/>
        <v>10000</v>
      </c>
      <c r="H311" s="17">
        <f t="shared" si="153"/>
        <v>10000</v>
      </c>
      <c r="I311" s="17">
        <f t="shared" si="153"/>
        <v>10000</v>
      </c>
      <c r="J311" s="17">
        <f t="shared" si="153"/>
        <v>10000</v>
      </c>
      <c r="K311" s="17">
        <f t="shared" si="153"/>
        <v>10000</v>
      </c>
      <c r="L311" s="17">
        <f t="shared" si="153"/>
        <v>10000</v>
      </c>
      <c r="M311" s="17">
        <f t="shared" si="153"/>
        <v>10000</v>
      </c>
      <c r="N311" s="17">
        <f t="shared" si="153"/>
        <v>10000</v>
      </c>
      <c r="O311" s="17">
        <f t="shared" si="153"/>
        <v>10000</v>
      </c>
    </row>
    <row r="312" spans="1:15" x14ac:dyDescent="0.25">
      <c r="B312" s="5"/>
      <c r="C312" s="3"/>
      <c r="D312" s="3"/>
      <c r="E312" s="3"/>
      <c r="F312" s="3"/>
      <c r="G312" s="3"/>
      <c r="H312" s="3"/>
      <c r="I312" s="3"/>
      <c r="J312" s="3"/>
      <c r="K312" s="3"/>
      <c r="L312" s="3"/>
      <c r="M312" s="3"/>
      <c r="N312" s="3"/>
      <c r="O312" s="3"/>
    </row>
    <row r="313" spans="1:15" x14ac:dyDescent="0.25">
      <c r="B313" s="5" t="s">
        <v>129</v>
      </c>
      <c r="C313" s="3"/>
      <c r="D313" s="13">
        <v>1</v>
      </c>
      <c r="E313" s="13">
        <v>1</v>
      </c>
      <c r="F313" s="13">
        <v>1</v>
      </c>
      <c r="G313" s="13">
        <v>1</v>
      </c>
      <c r="H313" s="13">
        <v>1</v>
      </c>
      <c r="I313" s="13">
        <v>1</v>
      </c>
      <c r="J313" s="13">
        <v>1</v>
      </c>
      <c r="K313" s="13">
        <v>1</v>
      </c>
      <c r="L313" s="13">
        <v>1</v>
      </c>
      <c r="M313" s="13">
        <v>1</v>
      </c>
      <c r="N313" s="13">
        <v>1</v>
      </c>
      <c r="O313" s="13">
        <v>1</v>
      </c>
    </row>
    <row r="314" spans="1:15" x14ac:dyDescent="0.25">
      <c r="B314" s="28" t="s">
        <v>361</v>
      </c>
      <c r="C314" s="3"/>
      <c r="D314" s="16">
        <v>20</v>
      </c>
      <c r="E314" s="16">
        <v>20</v>
      </c>
      <c r="F314" s="16">
        <v>20</v>
      </c>
      <c r="G314" s="16">
        <v>20</v>
      </c>
      <c r="H314" s="16">
        <v>20</v>
      </c>
      <c r="I314" s="16">
        <v>20</v>
      </c>
      <c r="J314" s="16">
        <v>20</v>
      </c>
      <c r="K314" s="16">
        <v>20</v>
      </c>
      <c r="L314" s="16">
        <v>20</v>
      </c>
      <c r="M314" s="16">
        <v>20</v>
      </c>
      <c r="N314" s="16">
        <v>20</v>
      </c>
      <c r="O314" s="16">
        <v>20</v>
      </c>
    </row>
    <row r="315" spans="1:15" x14ac:dyDescent="0.25">
      <c r="A315" s="84">
        <v>46</v>
      </c>
      <c r="B315" s="28" t="s">
        <v>130</v>
      </c>
      <c r="C315" s="7">
        <f t="shared" ref="C315:C319" si="154">SUM(D315:O315)</f>
        <v>67200</v>
      </c>
      <c r="D315" s="17">
        <f t="shared" ref="D315:O315" si="155">(D13*1.4*20/60)*D11</f>
        <v>5600</v>
      </c>
      <c r="E315" s="17">
        <f t="shared" si="155"/>
        <v>5600</v>
      </c>
      <c r="F315" s="17">
        <f t="shared" si="155"/>
        <v>5600</v>
      </c>
      <c r="G315" s="17">
        <f t="shared" si="155"/>
        <v>5600</v>
      </c>
      <c r="H315" s="17">
        <f t="shared" si="155"/>
        <v>5600</v>
      </c>
      <c r="I315" s="17">
        <f t="shared" si="155"/>
        <v>5600</v>
      </c>
      <c r="J315" s="17">
        <f t="shared" si="155"/>
        <v>5600</v>
      </c>
      <c r="K315" s="17">
        <f t="shared" si="155"/>
        <v>5600</v>
      </c>
      <c r="L315" s="17">
        <f t="shared" si="155"/>
        <v>5600</v>
      </c>
      <c r="M315" s="17">
        <f t="shared" si="155"/>
        <v>5600</v>
      </c>
      <c r="N315" s="17">
        <f t="shared" si="155"/>
        <v>5600</v>
      </c>
      <c r="O315" s="17">
        <f t="shared" si="155"/>
        <v>5600</v>
      </c>
    </row>
    <row r="316" spans="1:15" x14ac:dyDescent="0.25">
      <c r="B316" s="5"/>
      <c r="C316" s="3"/>
      <c r="D316" s="102"/>
      <c r="E316" s="3"/>
      <c r="F316" s="3"/>
      <c r="G316" s="3"/>
      <c r="H316" s="3"/>
      <c r="I316" s="3"/>
      <c r="J316" s="3"/>
      <c r="K316" s="3"/>
      <c r="L316" s="3"/>
      <c r="M316" s="3"/>
      <c r="N316" s="3"/>
      <c r="O316" s="3"/>
    </row>
    <row r="317" spans="1:15" x14ac:dyDescent="0.25">
      <c r="B317" s="18" t="s">
        <v>390</v>
      </c>
      <c r="C317" s="7">
        <f t="shared" si="154"/>
        <v>56275497.142857142</v>
      </c>
      <c r="D317" s="36">
        <f t="shared" ref="D317:O317" si="156">+D315+D311+D304+D303+D301+D294+D288+D284+D277+D240+D233+D228+D221+D214+D207+D203+D198+D194+D188+D184+D180+D167+D164+D159+D156+D152+D149+D146+D143</f>
        <v>4689624.7619047621</v>
      </c>
      <c r="E317" s="36">
        <f t="shared" si="156"/>
        <v>4689624.7619047621</v>
      </c>
      <c r="F317" s="36">
        <f t="shared" si="156"/>
        <v>4689624.7619047621</v>
      </c>
      <c r="G317" s="36">
        <f t="shared" si="156"/>
        <v>4689624.7619047621</v>
      </c>
      <c r="H317" s="36">
        <f t="shared" si="156"/>
        <v>4689624.7619047621</v>
      </c>
      <c r="I317" s="36">
        <f t="shared" si="156"/>
        <v>4689624.7619047621</v>
      </c>
      <c r="J317" s="36">
        <f t="shared" si="156"/>
        <v>4689624.7619047621</v>
      </c>
      <c r="K317" s="36">
        <f t="shared" si="156"/>
        <v>4689624.7619047621</v>
      </c>
      <c r="L317" s="36">
        <f t="shared" si="156"/>
        <v>4689624.7619047621</v>
      </c>
      <c r="M317" s="36">
        <f t="shared" si="156"/>
        <v>4689624.7619047621</v>
      </c>
      <c r="N317" s="36">
        <f t="shared" si="156"/>
        <v>4689624.7619047621</v>
      </c>
      <c r="O317" s="36">
        <f t="shared" si="156"/>
        <v>4689624.7619047621</v>
      </c>
    </row>
    <row r="318" spans="1:15" x14ac:dyDescent="0.25">
      <c r="B318" s="18"/>
      <c r="C318" s="7"/>
      <c r="D318" s="3"/>
      <c r="E318" s="3"/>
      <c r="F318" s="3"/>
      <c r="G318" s="3"/>
      <c r="H318" s="3"/>
      <c r="I318" s="3"/>
      <c r="J318" s="3"/>
      <c r="K318" s="3"/>
      <c r="L318" s="3"/>
      <c r="M318" s="3"/>
      <c r="N318" s="3"/>
      <c r="O318" s="3"/>
    </row>
    <row r="319" spans="1:15" x14ac:dyDescent="0.25">
      <c r="B319" s="5" t="s">
        <v>391</v>
      </c>
      <c r="C319" s="7">
        <f t="shared" si="154"/>
        <v>57673337.809523813</v>
      </c>
      <c r="D319" s="17">
        <f t="shared" ref="D319:O319" si="157">+D317+D138+D90</f>
        <v>4806111.4841269841</v>
      </c>
      <c r="E319" s="17">
        <f t="shared" si="157"/>
        <v>4806111.4841269841</v>
      </c>
      <c r="F319" s="17">
        <f t="shared" si="157"/>
        <v>4806111.4841269841</v>
      </c>
      <c r="G319" s="17">
        <f t="shared" si="157"/>
        <v>4806111.4841269841</v>
      </c>
      <c r="H319" s="17">
        <f t="shared" si="157"/>
        <v>4806111.4841269841</v>
      </c>
      <c r="I319" s="17">
        <f t="shared" si="157"/>
        <v>4806111.4841269841</v>
      </c>
      <c r="J319" s="17">
        <f t="shared" si="157"/>
        <v>4806111.4841269841</v>
      </c>
      <c r="K319" s="17">
        <f t="shared" si="157"/>
        <v>4806111.4841269841</v>
      </c>
      <c r="L319" s="17">
        <f t="shared" si="157"/>
        <v>4806111.4841269841</v>
      </c>
      <c r="M319" s="17">
        <f t="shared" si="157"/>
        <v>4806111.4841269841</v>
      </c>
      <c r="N319" s="17">
        <f t="shared" si="157"/>
        <v>4806111.4841269841</v>
      </c>
      <c r="O319" s="17">
        <f t="shared" si="157"/>
        <v>4806111.4841269841</v>
      </c>
    </row>
    <row r="320" spans="1:15" x14ac:dyDescent="0.25">
      <c r="B320" s="5"/>
      <c r="C320" s="3"/>
      <c r="D320" s="3"/>
      <c r="E320" s="3"/>
      <c r="F320" s="3"/>
      <c r="G320" s="3"/>
      <c r="H320" s="3"/>
      <c r="I320" s="3"/>
      <c r="J320" s="3"/>
      <c r="K320" s="3"/>
      <c r="L320" s="3"/>
      <c r="M320" s="3"/>
      <c r="N320" s="3"/>
      <c r="O320" s="3"/>
    </row>
    <row r="321" spans="2:15" x14ac:dyDescent="0.25">
      <c r="B321" s="12" t="s">
        <v>186</v>
      </c>
      <c r="C321" s="3"/>
      <c r="D321" s="3"/>
      <c r="E321" s="3"/>
      <c r="F321" s="3"/>
      <c r="G321" s="3"/>
      <c r="H321" s="3"/>
      <c r="I321" s="3"/>
      <c r="J321" s="3"/>
      <c r="K321" s="3"/>
      <c r="L321" s="3"/>
      <c r="M321" s="3"/>
      <c r="N321" s="3"/>
      <c r="O321" s="3"/>
    </row>
    <row r="322" spans="2:15" x14ac:dyDescent="0.25">
      <c r="B322" s="5" t="s">
        <v>187</v>
      </c>
      <c r="C322" s="3"/>
      <c r="D322" s="49">
        <v>0.21</v>
      </c>
      <c r="E322" s="49">
        <v>0.21</v>
      </c>
      <c r="F322" s="49">
        <v>0.21</v>
      </c>
      <c r="G322" s="49">
        <v>0.21</v>
      </c>
      <c r="H322" s="49">
        <v>0.21</v>
      </c>
      <c r="I322" s="49">
        <v>0.21</v>
      </c>
      <c r="J322" s="49">
        <v>0.21</v>
      </c>
      <c r="K322" s="49">
        <v>0.21</v>
      </c>
      <c r="L322" s="49">
        <v>0.21</v>
      </c>
      <c r="M322" s="49">
        <v>0.21</v>
      </c>
      <c r="N322" s="49">
        <v>0.21</v>
      </c>
      <c r="O322" s="49">
        <v>0.21</v>
      </c>
    </row>
    <row r="323" spans="2:15" x14ac:dyDescent="0.25">
      <c r="B323" s="5" t="s">
        <v>188</v>
      </c>
      <c r="C323" s="7">
        <f t="shared" ref="C323:C325" si="158">SUM(D323:O323)</f>
        <v>12111400.940000003</v>
      </c>
      <c r="D323" s="15">
        <f>+D319*D322</f>
        <v>1009283.4116666666</v>
      </c>
      <c r="E323" s="15">
        <f t="shared" ref="E323:O323" si="159">+E319*E322</f>
        <v>1009283.4116666666</v>
      </c>
      <c r="F323" s="15">
        <f t="shared" si="159"/>
        <v>1009283.4116666666</v>
      </c>
      <c r="G323" s="15">
        <f t="shared" si="159"/>
        <v>1009283.4116666666</v>
      </c>
      <c r="H323" s="15">
        <f t="shared" si="159"/>
        <v>1009283.4116666666</v>
      </c>
      <c r="I323" s="15">
        <f t="shared" si="159"/>
        <v>1009283.4116666666</v>
      </c>
      <c r="J323" s="15">
        <f t="shared" si="159"/>
        <v>1009283.4116666666</v>
      </c>
      <c r="K323" s="15">
        <f t="shared" si="159"/>
        <v>1009283.4116666666</v>
      </c>
      <c r="L323" s="15">
        <f t="shared" si="159"/>
        <v>1009283.4116666666</v>
      </c>
      <c r="M323" s="15">
        <f t="shared" si="159"/>
        <v>1009283.4116666666</v>
      </c>
      <c r="N323" s="15">
        <f t="shared" si="159"/>
        <v>1009283.4116666666</v>
      </c>
      <c r="O323" s="15">
        <f t="shared" si="159"/>
        <v>1009283.4116666666</v>
      </c>
    </row>
    <row r="324" spans="2:15" x14ac:dyDescent="0.25">
      <c r="B324" s="5"/>
      <c r="C324" s="7"/>
      <c r="D324" s="15"/>
      <c r="E324" s="15"/>
      <c r="F324" s="15"/>
      <c r="G324" s="15"/>
      <c r="H324" s="15"/>
      <c r="I324" s="15"/>
      <c r="J324" s="15"/>
      <c r="K324" s="15"/>
      <c r="L324" s="15"/>
      <c r="M324" s="15"/>
      <c r="N324" s="15"/>
      <c r="O324" s="15"/>
    </row>
    <row r="325" spans="2:15" x14ac:dyDescent="0.25">
      <c r="B325" s="5" t="s">
        <v>392</v>
      </c>
      <c r="C325" s="7">
        <f t="shared" si="158"/>
        <v>69784738.749523789</v>
      </c>
      <c r="D325" s="15">
        <f>+D323+D319</f>
        <v>5815394.8957936503</v>
      </c>
      <c r="E325" s="15">
        <f t="shared" ref="E325:O325" si="160">+E323+E319</f>
        <v>5815394.8957936503</v>
      </c>
      <c r="F325" s="15">
        <f t="shared" si="160"/>
        <v>5815394.8957936503</v>
      </c>
      <c r="G325" s="15">
        <f t="shared" si="160"/>
        <v>5815394.8957936503</v>
      </c>
      <c r="H325" s="15">
        <f t="shared" si="160"/>
        <v>5815394.8957936503</v>
      </c>
      <c r="I325" s="15">
        <f t="shared" si="160"/>
        <v>5815394.8957936503</v>
      </c>
      <c r="J325" s="15">
        <f t="shared" si="160"/>
        <v>5815394.8957936503</v>
      </c>
      <c r="K325" s="15">
        <f t="shared" si="160"/>
        <v>5815394.8957936503</v>
      </c>
      <c r="L325" s="15">
        <f t="shared" si="160"/>
        <v>5815394.8957936503</v>
      </c>
      <c r="M325" s="15">
        <f t="shared" si="160"/>
        <v>5815394.8957936503</v>
      </c>
      <c r="N325" s="15">
        <f t="shared" si="160"/>
        <v>5815394.8957936503</v>
      </c>
      <c r="O325" s="15">
        <f t="shared" si="160"/>
        <v>5815394.8957936503</v>
      </c>
    </row>
    <row r="326" spans="2:15" x14ac:dyDescent="0.25">
      <c r="B326" s="5"/>
      <c r="C326" s="3"/>
      <c r="D326" s="3"/>
      <c r="E326" s="3"/>
      <c r="F326" s="3"/>
      <c r="G326" s="3"/>
      <c r="H326" s="3"/>
      <c r="I326" s="3"/>
      <c r="J326" s="3"/>
      <c r="K326" s="3"/>
      <c r="L326" s="3"/>
      <c r="M326" s="3"/>
      <c r="N326" s="3"/>
      <c r="O326" s="3"/>
    </row>
    <row r="327" spans="2:15" x14ac:dyDescent="0.25">
      <c r="B327" s="12" t="s">
        <v>189</v>
      </c>
      <c r="C327" s="3"/>
      <c r="D327" s="3"/>
      <c r="E327" s="3"/>
      <c r="F327" s="3"/>
      <c r="G327" s="3"/>
      <c r="H327" s="3"/>
      <c r="I327" s="3"/>
      <c r="J327" s="3"/>
      <c r="K327" s="3"/>
      <c r="L327" s="3"/>
      <c r="M327" s="3"/>
      <c r="N327" s="3"/>
      <c r="O327" s="3"/>
    </row>
    <row r="328" spans="2:15" x14ac:dyDescent="0.25">
      <c r="B328" s="5" t="s">
        <v>190</v>
      </c>
      <c r="C328" s="3"/>
      <c r="D328" s="49">
        <v>0.18</v>
      </c>
      <c r="E328" s="49">
        <v>0.18</v>
      </c>
      <c r="F328" s="49">
        <v>0.18</v>
      </c>
      <c r="G328" s="49">
        <v>0.18</v>
      </c>
      <c r="H328" s="49">
        <v>0.18</v>
      </c>
      <c r="I328" s="49">
        <v>0.18</v>
      </c>
      <c r="J328" s="49">
        <v>0.18</v>
      </c>
      <c r="K328" s="49">
        <v>0.18</v>
      </c>
      <c r="L328" s="49">
        <v>0.18</v>
      </c>
      <c r="M328" s="49">
        <v>0.18</v>
      </c>
      <c r="N328" s="49">
        <v>0.18</v>
      </c>
      <c r="O328" s="49">
        <v>0.18</v>
      </c>
    </row>
    <row r="329" spans="2:15" x14ac:dyDescent="0.25">
      <c r="B329" s="5" t="s">
        <v>191</v>
      </c>
      <c r="C329" s="7">
        <f t="shared" ref="C329" si="161">SUM(D329:O329)</f>
        <v>15318601.188919857</v>
      </c>
      <c r="D329" s="50">
        <f>+D332-D325</f>
        <v>1276550.0990766548</v>
      </c>
      <c r="E329" s="50">
        <f t="shared" ref="E329:O329" si="162">+E332-E325</f>
        <v>1276550.0990766548</v>
      </c>
      <c r="F329" s="50">
        <f t="shared" si="162"/>
        <v>1276550.0990766548</v>
      </c>
      <c r="G329" s="50">
        <f t="shared" si="162"/>
        <v>1276550.0990766548</v>
      </c>
      <c r="H329" s="50">
        <f t="shared" si="162"/>
        <v>1276550.0990766548</v>
      </c>
      <c r="I329" s="50">
        <f t="shared" si="162"/>
        <v>1276550.0990766548</v>
      </c>
      <c r="J329" s="50">
        <f t="shared" si="162"/>
        <v>1276550.0990766548</v>
      </c>
      <c r="K329" s="50">
        <f t="shared" si="162"/>
        <v>1276550.0990766548</v>
      </c>
      <c r="L329" s="50">
        <f t="shared" si="162"/>
        <v>1276550.0990766548</v>
      </c>
      <c r="M329" s="50">
        <f t="shared" si="162"/>
        <v>1276550.0990766548</v>
      </c>
      <c r="N329" s="50">
        <f t="shared" si="162"/>
        <v>1276550.0990766548</v>
      </c>
      <c r="O329" s="50">
        <f t="shared" si="162"/>
        <v>1276550.0990766548</v>
      </c>
    </row>
    <row r="330" spans="2:15" x14ac:dyDescent="0.25">
      <c r="B330" s="5"/>
      <c r="C330" s="3"/>
      <c r="D330" s="9"/>
      <c r="E330" s="9"/>
      <c r="F330" s="9"/>
      <c r="G330" s="9"/>
      <c r="H330" s="9"/>
      <c r="I330" s="9"/>
      <c r="J330" s="9"/>
      <c r="K330" s="9"/>
      <c r="L330" s="9"/>
      <c r="M330" s="9"/>
      <c r="N330" s="9"/>
      <c r="O330" s="9"/>
    </row>
    <row r="331" spans="2:15" x14ac:dyDescent="0.25">
      <c r="B331" s="12" t="s">
        <v>192</v>
      </c>
      <c r="C331" s="9"/>
      <c r="D331" s="3"/>
      <c r="E331" s="3"/>
      <c r="F331" s="3"/>
      <c r="G331" s="3"/>
      <c r="H331" s="3"/>
      <c r="I331" s="3"/>
      <c r="J331" s="3"/>
      <c r="K331" s="3"/>
      <c r="L331" s="3"/>
      <c r="M331" s="3"/>
      <c r="N331" s="3"/>
      <c r="O331" s="3"/>
    </row>
    <row r="332" spans="2:15" x14ac:dyDescent="0.25">
      <c r="B332" s="5" t="s">
        <v>193</v>
      </c>
      <c r="C332" s="7">
        <f t="shared" ref="C332:C336" si="163">SUM(D332:O332)</f>
        <v>85103339.938443661</v>
      </c>
      <c r="D332" s="15">
        <f>(D325/(1-D328))</f>
        <v>7091944.9948703051</v>
      </c>
      <c r="E332" s="15">
        <f t="shared" ref="E332:O332" si="164">(E325/(1-E328))</f>
        <v>7091944.9948703051</v>
      </c>
      <c r="F332" s="15">
        <f t="shared" si="164"/>
        <v>7091944.9948703051</v>
      </c>
      <c r="G332" s="15">
        <f t="shared" si="164"/>
        <v>7091944.9948703051</v>
      </c>
      <c r="H332" s="15">
        <f t="shared" si="164"/>
        <v>7091944.9948703051</v>
      </c>
      <c r="I332" s="15">
        <f t="shared" si="164"/>
        <v>7091944.9948703051</v>
      </c>
      <c r="J332" s="15">
        <f t="shared" si="164"/>
        <v>7091944.9948703051</v>
      </c>
      <c r="K332" s="15">
        <f t="shared" si="164"/>
        <v>7091944.9948703051</v>
      </c>
      <c r="L332" s="15">
        <f t="shared" si="164"/>
        <v>7091944.9948703051</v>
      </c>
      <c r="M332" s="15">
        <f t="shared" si="164"/>
        <v>7091944.9948703051</v>
      </c>
      <c r="N332" s="15">
        <f t="shared" si="164"/>
        <v>7091944.9948703051</v>
      </c>
      <c r="O332" s="15">
        <f t="shared" si="164"/>
        <v>7091944.9948703051</v>
      </c>
    </row>
    <row r="333" spans="2:15" x14ac:dyDescent="0.25">
      <c r="B333" s="5" t="s">
        <v>194</v>
      </c>
      <c r="C333" s="7">
        <f>AVERAGE(D333:O333)</f>
        <v>17729.862487175764</v>
      </c>
      <c r="D333" s="15">
        <f t="shared" ref="D333:O333" si="165">+D332/D11</f>
        <v>17729.862487175764</v>
      </c>
      <c r="E333" s="15">
        <f t="shared" si="165"/>
        <v>17729.862487175764</v>
      </c>
      <c r="F333" s="15">
        <f t="shared" si="165"/>
        <v>17729.862487175764</v>
      </c>
      <c r="G333" s="15">
        <f t="shared" si="165"/>
        <v>17729.862487175764</v>
      </c>
      <c r="H333" s="15">
        <f t="shared" si="165"/>
        <v>17729.862487175764</v>
      </c>
      <c r="I333" s="15">
        <f t="shared" si="165"/>
        <v>17729.862487175764</v>
      </c>
      <c r="J333" s="15">
        <f t="shared" si="165"/>
        <v>17729.862487175764</v>
      </c>
      <c r="K333" s="15">
        <f t="shared" si="165"/>
        <v>17729.862487175764</v>
      </c>
      <c r="L333" s="15">
        <f t="shared" si="165"/>
        <v>17729.862487175764</v>
      </c>
      <c r="M333" s="15">
        <f t="shared" si="165"/>
        <v>17729.862487175764</v>
      </c>
      <c r="N333" s="15">
        <f t="shared" si="165"/>
        <v>17729.862487175764</v>
      </c>
      <c r="O333" s="15">
        <f t="shared" si="165"/>
        <v>17729.862487175764</v>
      </c>
    </row>
    <row r="334" spans="2:15" x14ac:dyDescent="0.25">
      <c r="B334" s="5"/>
      <c r="C334" s="3"/>
      <c r="D334" s="3"/>
      <c r="E334" s="3"/>
      <c r="F334" s="3"/>
      <c r="G334" s="3"/>
      <c r="H334" s="3"/>
      <c r="I334" s="3"/>
      <c r="J334" s="3"/>
      <c r="K334" s="3"/>
      <c r="L334" s="3"/>
      <c r="M334" s="3"/>
      <c r="N334" s="3"/>
      <c r="O334" s="3"/>
    </row>
    <row r="335" spans="2:15" x14ac:dyDescent="0.25">
      <c r="B335" s="5" t="s">
        <v>195</v>
      </c>
      <c r="C335" s="3"/>
      <c r="D335" s="51">
        <v>20</v>
      </c>
      <c r="E335" s="51">
        <v>20</v>
      </c>
      <c r="F335" s="51">
        <v>20</v>
      </c>
      <c r="G335" s="51">
        <v>20</v>
      </c>
      <c r="H335" s="51">
        <v>20</v>
      </c>
      <c r="I335" s="51">
        <v>20</v>
      </c>
      <c r="J335" s="51">
        <v>20</v>
      </c>
      <c r="K335" s="51">
        <v>20</v>
      </c>
      <c r="L335" s="51">
        <v>20</v>
      </c>
      <c r="M335" s="51">
        <v>20</v>
      </c>
      <c r="N335" s="51">
        <v>20</v>
      </c>
      <c r="O335" s="51">
        <v>20</v>
      </c>
    </row>
    <row r="336" spans="2:15" x14ac:dyDescent="0.25">
      <c r="B336" s="5" t="s">
        <v>196</v>
      </c>
      <c r="C336" s="7">
        <f t="shared" si="163"/>
        <v>4255166.9969221829</v>
      </c>
      <c r="D336" s="17">
        <f>+D332/D335</f>
        <v>354597.24974351528</v>
      </c>
      <c r="E336" s="17">
        <f t="shared" ref="E336:O336" si="166">+E332/E335</f>
        <v>354597.24974351528</v>
      </c>
      <c r="F336" s="17">
        <f t="shared" si="166"/>
        <v>354597.24974351528</v>
      </c>
      <c r="G336" s="17">
        <f t="shared" si="166"/>
        <v>354597.24974351528</v>
      </c>
      <c r="H336" s="17">
        <f t="shared" si="166"/>
        <v>354597.24974351528</v>
      </c>
      <c r="I336" s="17">
        <f t="shared" si="166"/>
        <v>354597.24974351528</v>
      </c>
      <c r="J336" s="17">
        <f t="shared" si="166"/>
        <v>354597.24974351528</v>
      </c>
      <c r="K336" s="17">
        <f t="shared" si="166"/>
        <v>354597.24974351528</v>
      </c>
      <c r="L336" s="17">
        <f t="shared" si="166"/>
        <v>354597.24974351528</v>
      </c>
      <c r="M336" s="17">
        <f t="shared" si="166"/>
        <v>354597.24974351528</v>
      </c>
      <c r="N336" s="17">
        <f t="shared" si="166"/>
        <v>354597.24974351528</v>
      </c>
      <c r="O336" s="17">
        <f t="shared" si="166"/>
        <v>354597.24974351528</v>
      </c>
    </row>
    <row r="337" spans="2:15" x14ac:dyDescent="0.25">
      <c r="B337" s="5" t="s">
        <v>197</v>
      </c>
      <c r="C337" s="7">
        <f>AVERAGE(D337:O337)</f>
        <v>886.49312435878835</v>
      </c>
      <c r="D337" s="15">
        <f t="shared" ref="D337:O337" si="167">+D336/D11</f>
        <v>886.49312435878824</v>
      </c>
      <c r="E337" s="15">
        <f t="shared" si="167"/>
        <v>886.49312435878824</v>
      </c>
      <c r="F337" s="15">
        <f t="shared" si="167"/>
        <v>886.49312435878824</v>
      </c>
      <c r="G337" s="15">
        <f t="shared" si="167"/>
        <v>886.49312435878824</v>
      </c>
      <c r="H337" s="15">
        <f t="shared" si="167"/>
        <v>886.49312435878824</v>
      </c>
      <c r="I337" s="15">
        <f t="shared" si="167"/>
        <v>886.49312435878824</v>
      </c>
      <c r="J337" s="15">
        <f t="shared" si="167"/>
        <v>886.49312435878824</v>
      </c>
      <c r="K337" s="15">
        <f t="shared" si="167"/>
        <v>886.49312435878824</v>
      </c>
      <c r="L337" s="15">
        <f t="shared" si="167"/>
        <v>886.49312435878824</v>
      </c>
      <c r="M337" s="15">
        <f t="shared" si="167"/>
        <v>886.49312435878824</v>
      </c>
      <c r="N337" s="15">
        <f t="shared" si="167"/>
        <v>886.49312435878824</v>
      </c>
      <c r="O337" s="15">
        <f t="shared" si="167"/>
        <v>886.49312435878824</v>
      </c>
    </row>
    <row r="339" spans="2:15" x14ac:dyDescent="0.25">
      <c r="D339" s="10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6"/>
  <sheetViews>
    <sheetView topLeftCell="A16" zoomScale="120" zoomScaleNormal="120" workbookViewId="0">
      <selection activeCell="A44" sqref="A44"/>
    </sheetView>
  </sheetViews>
  <sheetFormatPr defaultColWidth="9.140625" defaultRowHeight="15" x14ac:dyDescent="0.25"/>
  <cols>
    <col min="1" max="1" width="23.7109375" style="52" customWidth="1"/>
    <col min="2" max="16384" width="9.140625" style="54"/>
  </cols>
  <sheetData>
    <row r="3" spans="1:2" x14ac:dyDescent="0.25">
      <c r="A3" s="52">
        <v>100000</v>
      </c>
      <c r="B3" s="53" t="s">
        <v>204</v>
      </c>
    </row>
    <row r="4" spans="1:2" x14ac:dyDescent="0.25">
      <c r="A4" s="52">
        <v>200000</v>
      </c>
      <c r="B4" s="53" t="s">
        <v>205</v>
      </c>
    </row>
    <row r="5" spans="1:2" x14ac:dyDescent="0.25">
      <c r="A5" s="52">
        <v>300000</v>
      </c>
      <c r="B5" s="53" t="s">
        <v>206</v>
      </c>
    </row>
    <row r="6" spans="1:2" x14ac:dyDescent="0.25">
      <c r="A6" s="52">
        <v>400000</v>
      </c>
      <c r="B6" s="53" t="s">
        <v>207</v>
      </c>
    </row>
    <row r="7" spans="1:2" x14ac:dyDescent="0.25">
      <c r="A7" s="52">
        <v>500000</v>
      </c>
      <c r="B7" s="53" t="s">
        <v>208</v>
      </c>
    </row>
    <row r="8" spans="1:2" x14ac:dyDescent="0.25">
      <c r="A8" s="52">
        <v>600000</v>
      </c>
      <c r="B8" s="53" t="s">
        <v>209</v>
      </c>
    </row>
    <row r="9" spans="1:2" x14ac:dyDescent="0.25">
      <c r="A9" s="52">
        <v>700000</v>
      </c>
      <c r="B9" s="53" t="s">
        <v>210</v>
      </c>
    </row>
    <row r="10" spans="1:2" x14ac:dyDescent="0.25">
      <c r="A10" s="52">
        <v>800000</v>
      </c>
      <c r="B10" s="53" t="s">
        <v>211</v>
      </c>
    </row>
    <row r="11" spans="1:2" x14ac:dyDescent="0.25">
      <c r="A11" s="52">
        <v>900000</v>
      </c>
      <c r="B11" s="53" t="s">
        <v>212</v>
      </c>
    </row>
    <row r="12" spans="1:2" x14ac:dyDescent="0.25">
      <c r="A12" s="52">
        <v>1000000</v>
      </c>
      <c r="B12" s="53" t="s">
        <v>213</v>
      </c>
    </row>
    <row r="13" spans="1:2" x14ac:dyDescent="0.25">
      <c r="A13" s="52">
        <v>1100000</v>
      </c>
      <c r="B13" s="53" t="s">
        <v>214</v>
      </c>
    </row>
    <row r="14" spans="1:2" x14ac:dyDescent="0.25">
      <c r="A14" s="52">
        <v>1200000</v>
      </c>
      <c r="B14" s="53" t="s">
        <v>215</v>
      </c>
    </row>
    <row r="15" spans="1:2" x14ac:dyDescent="0.25">
      <c r="A15" s="52">
        <v>1300000</v>
      </c>
      <c r="B15" s="53" t="s">
        <v>216</v>
      </c>
    </row>
    <row r="16" spans="1:2" x14ac:dyDescent="0.25">
      <c r="A16" s="52">
        <v>1400000</v>
      </c>
      <c r="B16" s="53" t="s">
        <v>217</v>
      </c>
    </row>
    <row r="17" spans="1:2" x14ac:dyDescent="0.25">
      <c r="A17" s="52">
        <v>1500000</v>
      </c>
      <c r="B17" s="53" t="s">
        <v>218</v>
      </c>
    </row>
    <row r="18" spans="1:2" x14ac:dyDescent="0.25">
      <c r="A18" s="52">
        <v>1600000</v>
      </c>
      <c r="B18" s="53" t="s">
        <v>219</v>
      </c>
    </row>
    <row r="19" spans="1:2" x14ac:dyDescent="0.25">
      <c r="A19" s="52">
        <v>1700000</v>
      </c>
      <c r="B19" s="53" t="s">
        <v>220</v>
      </c>
    </row>
    <row r="20" spans="1:2" x14ac:dyDescent="0.25">
      <c r="A20" s="52">
        <v>1800000</v>
      </c>
      <c r="B20" s="53" t="s">
        <v>221</v>
      </c>
    </row>
    <row r="21" spans="1:2" x14ac:dyDescent="0.25">
      <c r="A21" s="52">
        <v>1900000</v>
      </c>
      <c r="B21" s="53" t="s">
        <v>222</v>
      </c>
    </row>
    <row r="22" spans="1:2" x14ac:dyDescent="0.25">
      <c r="A22" s="52">
        <v>2000000</v>
      </c>
      <c r="B22" s="53" t="s">
        <v>223</v>
      </c>
    </row>
    <row r="23" spans="1:2" x14ac:dyDescent="0.25">
      <c r="A23" s="52">
        <v>2100000</v>
      </c>
      <c r="B23" s="53" t="s">
        <v>224</v>
      </c>
    </row>
    <row r="24" spans="1:2" x14ac:dyDescent="0.25">
      <c r="A24" s="52">
        <v>2200000</v>
      </c>
      <c r="B24" s="53" t="s">
        <v>225</v>
      </c>
    </row>
    <row r="25" spans="1:2" x14ac:dyDescent="0.25">
      <c r="A25" s="52">
        <v>2300000</v>
      </c>
      <c r="B25" s="53" t="s">
        <v>226</v>
      </c>
    </row>
    <row r="26" spans="1:2" x14ac:dyDescent="0.25">
      <c r="A26" s="52">
        <v>2400000</v>
      </c>
      <c r="B26" s="53" t="s">
        <v>227</v>
      </c>
    </row>
    <row r="27" spans="1:2" x14ac:dyDescent="0.25">
      <c r="A27" s="52">
        <v>2500000</v>
      </c>
      <c r="B27" s="55" t="s">
        <v>228</v>
      </c>
    </row>
    <row r="28" spans="1:2" x14ac:dyDescent="0.25">
      <c r="A28" s="52">
        <v>2600000</v>
      </c>
      <c r="B28" s="55" t="s">
        <v>229</v>
      </c>
    </row>
    <row r="29" spans="1:2" x14ac:dyDescent="0.25">
      <c r="A29" s="52">
        <v>2700000</v>
      </c>
      <c r="B29" s="55" t="s">
        <v>230</v>
      </c>
    </row>
    <row r="30" spans="1:2" x14ac:dyDescent="0.25">
      <c r="A30" s="52">
        <v>2800000</v>
      </c>
      <c r="B30" s="55" t="s">
        <v>231</v>
      </c>
    </row>
    <row r="31" spans="1:2" x14ac:dyDescent="0.25">
      <c r="A31" s="52">
        <v>2900000</v>
      </c>
      <c r="B31" s="55" t="s">
        <v>232</v>
      </c>
    </row>
    <row r="32" spans="1:2" x14ac:dyDescent="0.25">
      <c r="A32" s="52">
        <v>3000000</v>
      </c>
      <c r="B32" s="55" t="s">
        <v>233</v>
      </c>
    </row>
    <row r="33" spans="1:2" x14ac:dyDescent="0.25">
      <c r="A33" s="52">
        <v>3100000</v>
      </c>
      <c r="B33" s="55" t="s">
        <v>234</v>
      </c>
    </row>
    <row r="34" spans="1:2" x14ac:dyDescent="0.25">
      <c r="A34" s="52">
        <v>3200000</v>
      </c>
      <c r="B34" s="55" t="s">
        <v>235</v>
      </c>
    </row>
    <row r="35" spans="1:2" x14ac:dyDescent="0.25">
      <c r="A35" s="52">
        <v>3300000</v>
      </c>
      <c r="B35" s="55" t="s">
        <v>236</v>
      </c>
    </row>
    <row r="36" spans="1:2" x14ac:dyDescent="0.25">
      <c r="A36" s="52">
        <v>3400000</v>
      </c>
      <c r="B36" s="56" t="s">
        <v>237</v>
      </c>
    </row>
    <row r="37" spans="1:2" x14ac:dyDescent="0.25">
      <c r="A37" s="52">
        <v>3500000</v>
      </c>
      <c r="B37" s="55" t="s">
        <v>238</v>
      </c>
    </row>
    <row r="38" spans="1:2" x14ac:dyDescent="0.25">
      <c r="A38" s="52">
        <v>3600000</v>
      </c>
      <c r="B38" s="55" t="s">
        <v>155</v>
      </c>
    </row>
    <row r="39" spans="1:2" x14ac:dyDescent="0.25">
      <c r="A39" s="52">
        <v>3700000</v>
      </c>
      <c r="B39" s="55" t="s">
        <v>239</v>
      </c>
    </row>
    <row r="40" spans="1:2" x14ac:dyDescent="0.25">
      <c r="A40" s="52">
        <v>3800000</v>
      </c>
      <c r="B40" s="55" t="s">
        <v>240</v>
      </c>
    </row>
    <row r="41" spans="1:2" x14ac:dyDescent="0.25">
      <c r="A41" s="52">
        <v>3900000</v>
      </c>
      <c r="B41" s="57" t="s">
        <v>241</v>
      </c>
    </row>
    <row r="42" spans="1:2" x14ac:dyDescent="0.25">
      <c r="A42" s="52">
        <v>4000000</v>
      </c>
      <c r="B42" s="56" t="s">
        <v>242</v>
      </c>
    </row>
    <row r="43" spans="1:2" x14ac:dyDescent="0.25">
      <c r="A43" s="52">
        <v>4100000</v>
      </c>
      <c r="B43" s="56" t="s">
        <v>243</v>
      </c>
    </row>
    <row r="44" spans="1:2" x14ac:dyDescent="0.25">
      <c r="A44" s="52">
        <v>4200000</v>
      </c>
      <c r="B44" s="56" t="s">
        <v>244</v>
      </c>
    </row>
    <row r="45" spans="1:2" x14ac:dyDescent="0.25">
      <c r="A45" s="52">
        <v>4300000</v>
      </c>
      <c r="B45" s="56" t="s">
        <v>245</v>
      </c>
    </row>
    <row r="46" spans="1:2" x14ac:dyDescent="0.25">
      <c r="A46" s="52">
        <v>4400000</v>
      </c>
      <c r="B46" s="56" t="s">
        <v>246</v>
      </c>
    </row>
    <row r="47" spans="1:2" x14ac:dyDescent="0.25">
      <c r="A47" s="52">
        <v>4500000</v>
      </c>
      <c r="B47" s="56" t="s">
        <v>247</v>
      </c>
    </row>
    <row r="48" spans="1:2" x14ac:dyDescent="0.25">
      <c r="A48" s="52">
        <v>4600000</v>
      </c>
      <c r="B48" s="56" t="s">
        <v>248</v>
      </c>
    </row>
    <row r="49" spans="1:2" x14ac:dyDescent="0.25">
      <c r="A49" s="52">
        <v>4700000</v>
      </c>
      <c r="B49" s="56" t="s">
        <v>249</v>
      </c>
    </row>
    <row r="50" spans="1:2" x14ac:dyDescent="0.25">
      <c r="A50" s="52">
        <v>4800000</v>
      </c>
      <c r="B50" s="56" t="s">
        <v>250</v>
      </c>
    </row>
    <row r="51" spans="1:2" x14ac:dyDescent="0.25">
      <c r="A51" s="52">
        <v>4900000</v>
      </c>
      <c r="B51" s="56" t="s">
        <v>251</v>
      </c>
    </row>
    <row r="52" spans="1:2" x14ac:dyDescent="0.25">
      <c r="A52" s="52">
        <v>5000000</v>
      </c>
      <c r="B52" s="56" t="s">
        <v>252</v>
      </c>
    </row>
    <row r="53" spans="1:2" x14ac:dyDescent="0.25">
      <c r="A53" s="52">
        <v>5100000</v>
      </c>
      <c r="B53" s="56" t="s">
        <v>253</v>
      </c>
    </row>
    <row r="54" spans="1:2" x14ac:dyDescent="0.25">
      <c r="A54" s="52">
        <v>5200000</v>
      </c>
      <c r="B54" s="56" t="s">
        <v>254</v>
      </c>
    </row>
    <row r="55" spans="1:2" x14ac:dyDescent="0.25">
      <c r="A55" s="52">
        <v>5300000</v>
      </c>
      <c r="B55" s="56" t="s">
        <v>255</v>
      </c>
    </row>
    <row r="56" spans="1:2" x14ac:dyDescent="0.25">
      <c r="A56" s="52">
        <v>5400000</v>
      </c>
      <c r="B56" s="56" t="s">
        <v>256</v>
      </c>
    </row>
    <row r="57" spans="1:2" x14ac:dyDescent="0.25">
      <c r="A57" s="52">
        <v>5500000</v>
      </c>
      <c r="B57" s="56" t="s">
        <v>257</v>
      </c>
    </row>
    <row r="58" spans="1:2" x14ac:dyDescent="0.25">
      <c r="A58" s="52">
        <v>5600000</v>
      </c>
      <c r="B58" s="56" t="s">
        <v>258</v>
      </c>
    </row>
    <row r="59" spans="1:2" x14ac:dyDescent="0.25">
      <c r="A59" s="52">
        <v>5700000</v>
      </c>
      <c r="B59" s="56" t="s">
        <v>259</v>
      </c>
    </row>
    <row r="60" spans="1:2" x14ac:dyDescent="0.25">
      <c r="A60" s="52">
        <v>5800000</v>
      </c>
      <c r="B60" s="56" t="s">
        <v>260</v>
      </c>
    </row>
    <row r="61" spans="1:2" x14ac:dyDescent="0.25">
      <c r="A61" s="52">
        <v>5900000</v>
      </c>
      <c r="B61" s="56" t="s">
        <v>261</v>
      </c>
    </row>
    <row r="62" spans="1:2" x14ac:dyDescent="0.25">
      <c r="A62" s="52">
        <v>6000000</v>
      </c>
      <c r="B62" s="56" t="s">
        <v>246</v>
      </c>
    </row>
    <row r="63" spans="1:2" x14ac:dyDescent="0.25">
      <c r="A63" s="52">
        <v>6100000</v>
      </c>
      <c r="B63" s="56" t="s">
        <v>262</v>
      </c>
    </row>
    <row r="64" spans="1:2" x14ac:dyDescent="0.25">
      <c r="A64" s="52">
        <v>6200000</v>
      </c>
      <c r="B64" s="56" t="s">
        <v>263</v>
      </c>
    </row>
    <row r="65" spans="1:2" x14ac:dyDescent="0.25">
      <c r="A65" s="52">
        <v>6300000</v>
      </c>
      <c r="B65" s="56" t="s">
        <v>264</v>
      </c>
    </row>
    <row r="66" spans="1:2" x14ac:dyDescent="0.25">
      <c r="A66" s="52">
        <v>6400000</v>
      </c>
      <c r="B66" s="56" t="s">
        <v>265</v>
      </c>
    </row>
    <row r="67" spans="1:2" x14ac:dyDescent="0.25">
      <c r="A67" s="52">
        <v>6500000</v>
      </c>
      <c r="B67" s="56" t="s">
        <v>266</v>
      </c>
    </row>
    <row r="68" spans="1:2" x14ac:dyDescent="0.25">
      <c r="A68" s="52">
        <v>6600000</v>
      </c>
      <c r="B68" s="56" t="s">
        <v>267</v>
      </c>
    </row>
    <row r="69" spans="1:2" x14ac:dyDescent="0.25">
      <c r="A69" s="52">
        <v>6700000</v>
      </c>
      <c r="B69" s="56" t="s">
        <v>268</v>
      </c>
    </row>
    <row r="70" spans="1:2" x14ac:dyDescent="0.25">
      <c r="A70" s="52">
        <v>6800000</v>
      </c>
      <c r="B70" s="56" t="s">
        <v>269</v>
      </c>
    </row>
    <row r="71" spans="1:2" x14ac:dyDescent="0.25">
      <c r="A71" s="52">
        <v>6900000</v>
      </c>
      <c r="B71" s="56" t="s">
        <v>270</v>
      </c>
    </row>
    <row r="72" spans="1:2" x14ac:dyDescent="0.25">
      <c r="A72" s="52">
        <v>7000000</v>
      </c>
      <c r="B72" s="56" t="s">
        <v>271</v>
      </c>
    </row>
    <row r="73" spans="1:2" x14ac:dyDescent="0.25">
      <c r="A73" s="52">
        <v>7100000</v>
      </c>
      <c r="B73" s="56" t="s">
        <v>272</v>
      </c>
    </row>
    <row r="74" spans="1:2" x14ac:dyDescent="0.25">
      <c r="A74" s="52">
        <v>7200000</v>
      </c>
      <c r="B74" s="56" t="s">
        <v>273</v>
      </c>
    </row>
    <row r="75" spans="1:2" x14ac:dyDescent="0.25">
      <c r="A75" s="52">
        <v>7300000</v>
      </c>
      <c r="B75" s="56" t="s">
        <v>274</v>
      </c>
    </row>
    <row r="76" spans="1:2" x14ac:dyDescent="0.25">
      <c r="A76" s="52">
        <v>7400000</v>
      </c>
      <c r="B76" s="56" t="s">
        <v>275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Q339"/>
  <sheetViews>
    <sheetView topLeftCell="A4" zoomScale="90" zoomScaleNormal="90" workbookViewId="0">
      <selection activeCell="B18" sqref="B18"/>
    </sheetView>
  </sheetViews>
  <sheetFormatPr defaultColWidth="11.42578125" defaultRowHeight="15" x14ac:dyDescent="0.25"/>
  <cols>
    <col min="1" max="1" width="3.7109375" style="84" customWidth="1"/>
    <col min="2" max="2" width="46.85546875" customWidth="1"/>
    <col min="3" max="3" width="10.85546875" customWidth="1"/>
    <col min="4" max="4" width="15.5703125" style="84" customWidth="1"/>
    <col min="5" max="5" width="13.85546875" style="84" customWidth="1"/>
    <col min="6" max="6" width="12" style="84" customWidth="1"/>
    <col min="7" max="7" width="12.7109375" style="84" customWidth="1"/>
    <col min="8" max="8" width="12" style="84" customWidth="1"/>
    <col min="9" max="9" width="12.28515625" style="84" customWidth="1"/>
    <col min="10" max="11" width="12.5703125" style="84" customWidth="1"/>
    <col min="12" max="12" width="12" style="84" customWidth="1"/>
    <col min="13" max="13" width="12.42578125" style="84" customWidth="1"/>
    <col min="14" max="14" width="13" style="84" customWidth="1"/>
    <col min="15" max="15" width="12.5703125" style="84" customWidth="1"/>
    <col min="16" max="16" width="7" customWidth="1"/>
  </cols>
  <sheetData>
    <row r="5" spans="1:15" x14ac:dyDescent="0.25">
      <c r="A5" s="84">
        <v>1</v>
      </c>
      <c r="B5" s="1" t="s">
        <v>347</v>
      </c>
      <c r="C5" s="3" t="s">
        <v>0</v>
      </c>
      <c r="D5" s="4" t="s">
        <v>1</v>
      </c>
      <c r="E5" s="4" t="s">
        <v>2</v>
      </c>
      <c r="F5" s="4" t="s">
        <v>3</v>
      </c>
      <c r="G5" s="4" t="s">
        <v>4</v>
      </c>
      <c r="H5" s="4" t="s">
        <v>5</v>
      </c>
      <c r="I5" s="4" t="s">
        <v>6</v>
      </c>
      <c r="J5" s="4" t="s">
        <v>7</v>
      </c>
      <c r="K5" s="4" t="s">
        <v>8</v>
      </c>
      <c r="L5" s="4" t="s">
        <v>9</v>
      </c>
      <c r="M5" s="4" t="s">
        <v>10</v>
      </c>
      <c r="N5" s="4" t="s">
        <v>11</v>
      </c>
      <c r="O5" s="4" t="s">
        <v>12</v>
      </c>
    </row>
    <row r="6" spans="1:15" x14ac:dyDescent="0.25">
      <c r="A6" s="84">
        <v>2</v>
      </c>
      <c r="B6" s="5" t="s">
        <v>333</v>
      </c>
      <c r="C6" s="3"/>
      <c r="D6" s="6"/>
      <c r="E6" s="6"/>
      <c r="F6" s="6"/>
      <c r="G6" s="6"/>
      <c r="H6" s="6"/>
      <c r="I6" s="6"/>
      <c r="J6" s="6"/>
      <c r="K6" s="6"/>
      <c r="L6" s="6"/>
      <c r="M6" s="6"/>
      <c r="N6" s="6"/>
      <c r="O6" s="6"/>
    </row>
    <row r="7" spans="1:15" x14ac:dyDescent="0.25">
      <c r="A7" s="84">
        <v>3</v>
      </c>
      <c r="B7" s="5" t="s">
        <v>13</v>
      </c>
      <c r="C7" s="3"/>
      <c r="D7" s="6"/>
      <c r="E7" s="6"/>
      <c r="F7" s="6"/>
      <c r="G7" s="6"/>
      <c r="H7" s="6"/>
      <c r="I7" s="6"/>
      <c r="J7" s="6"/>
      <c r="K7" s="6"/>
      <c r="L7" s="6"/>
      <c r="M7" s="6"/>
      <c r="N7" s="6"/>
      <c r="O7" s="6"/>
    </row>
    <row r="8" spans="1:15" x14ac:dyDescent="0.25">
      <c r="A8" s="84">
        <v>4</v>
      </c>
      <c r="B8" s="5" t="s">
        <v>337</v>
      </c>
      <c r="C8" s="3"/>
      <c r="D8" s="6"/>
      <c r="E8" s="6"/>
      <c r="F8" s="6"/>
      <c r="G8" s="6"/>
      <c r="H8" s="6"/>
      <c r="I8" s="6"/>
      <c r="J8" s="6"/>
      <c r="K8" s="6"/>
      <c r="L8" s="6"/>
      <c r="M8" s="6"/>
      <c r="N8" s="6"/>
      <c r="O8" s="6"/>
    </row>
    <row r="9" spans="1:15" x14ac:dyDescent="0.25">
      <c r="A9" s="84">
        <v>5</v>
      </c>
      <c r="B9" s="5" t="s">
        <v>477</v>
      </c>
      <c r="C9" s="3"/>
      <c r="D9" s="6"/>
      <c r="E9" s="6"/>
      <c r="F9" s="6"/>
      <c r="G9" s="6"/>
      <c r="H9" s="6"/>
      <c r="I9" s="6"/>
      <c r="J9" s="6"/>
      <c r="K9" s="6"/>
      <c r="L9" s="6"/>
      <c r="M9" s="6"/>
      <c r="N9" s="6"/>
      <c r="O9" s="6"/>
    </row>
    <row r="10" spans="1:15" x14ac:dyDescent="0.25">
      <c r="A10" s="84">
        <v>7</v>
      </c>
      <c r="B10" s="5" t="s">
        <v>342</v>
      </c>
      <c r="C10" s="3"/>
      <c r="D10" s="6"/>
      <c r="E10" s="6"/>
      <c r="F10" s="6"/>
      <c r="G10" s="6"/>
      <c r="H10" s="6"/>
      <c r="I10" s="6"/>
      <c r="J10" s="6"/>
      <c r="K10" s="6"/>
      <c r="L10" s="6"/>
      <c r="M10" s="6"/>
      <c r="N10" s="6"/>
      <c r="O10" s="6"/>
    </row>
    <row r="11" spans="1:15" x14ac:dyDescent="0.25">
      <c r="B11" s="5" t="s">
        <v>14</v>
      </c>
      <c r="C11" s="7">
        <f>SUM(D11:O11)</f>
        <v>4800</v>
      </c>
      <c r="D11" s="8">
        <v>400</v>
      </c>
      <c r="E11" s="8">
        <v>400</v>
      </c>
      <c r="F11" s="8">
        <v>400</v>
      </c>
      <c r="G11" s="8">
        <v>400</v>
      </c>
      <c r="H11" s="8">
        <v>400</v>
      </c>
      <c r="I11" s="8">
        <v>400</v>
      </c>
      <c r="J11" s="8">
        <v>400</v>
      </c>
      <c r="K11" s="8">
        <v>400</v>
      </c>
      <c r="L11" s="8">
        <v>400</v>
      </c>
      <c r="M11" s="8">
        <v>400</v>
      </c>
      <c r="N11" s="8">
        <v>400</v>
      </c>
      <c r="O11" s="8">
        <v>400</v>
      </c>
    </row>
    <row r="12" spans="1:15" x14ac:dyDescent="0.25">
      <c r="B12" s="5" t="s">
        <v>491</v>
      </c>
      <c r="C12" s="7"/>
      <c r="D12" s="8">
        <v>1</v>
      </c>
      <c r="E12" s="8">
        <v>1</v>
      </c>
      <c r="F12" s="8">
        <v>1</v>
      </c>
      <c r="G12" s="8">
        <v>1</v>
      </c>
      <c r="H12" s="8">
        <v>1</v>
      </c>
      <c r="I12" s="8">
        <v>1</v>
      </c>
      <c r="J12" s="8">
        <v>1</v>
      </c>
      <c r="K12" s="8">
        <v>1</v>
      </c>
      <c r="L12" s="8">
        <v>1</v>
      </c>
      <c r="M12" s="8">
        <v>1</v>
      </c>
      <c r="N12" s="8">
        <v>1</v>
      </c>
      <c r="O12" s="8">
        <v>1</v>
      </c>
    </row>
    <row r="13" spans="1:15" x14ac:dyDescent="0.25">
      <c r="B13" s="5" t="s">
        <v>15</v>
      </c>
      <c r="C13" s="3"/>
      <c r="D13" s="8">
        <v>30</v>
      </c>
      <c r="E13" s="8">
        <v>30</v>
      </c>
      <c r="F13" s="8">
        <v>30</v>
      </c>
      <c r="G13" s="8">
        <v>30</v>
      </c>
      <c r="H13" s="8">
        <v>30</v>
      </c>
      <c r="I13" s="8">
        <v>30</v>
      </c>
      <c r="J13" s="8">
        <v>30</v>
      </c>
      <c r="K13" s="8">
        <v>30</v>
      </c>
      <c r="L13" s="8">
        <v>30</v>
      </c>
      <c r="M13" s="8">
        <v>30</v>
      </c>
      <c r="N13" s="8">
        <v>30</v>
      </c>
      <c r="O13" s="8">
        <v>30</v>
      </c>
    </row>
    <row r="14" spans="1:15" x14ac:dyDescent="0.25">
      <c r="B14" s="5" t="s">
        <v>16</v>
      </c>
      <c r="C14" s="3"/>
      <c r="D14" s="8">
        <v>2</v>
      </c>
      <c r="E14" s="8">
        <v>2</v>
      </c>
      <c r="F14" s="8">
        <v>2</v>
      </c>
      <c r="G14" s="8">
        <v>2</v>
      </c>
      <c r="H14" s="8">
        <v>2</v>
      </c>
      <c r="I14" s="8">
        <v>2</v>
      </c>
      <c r="J14" s="8">
        <v>2</v>
      </c>
      <c r="K14" s="8">
        <v>2</v>
      </c>
      <c r="L14" s="8">
        <v>2</v>
      </c>
      <c r="M14" s="8">
        <v>2</v>
      </c>
      <c r="N14" s="8">
        <v>2</v>
      </c>
      <c r="O14" s="8">
        <v>2</v>
      </c>
    </row>
    <row r="15" spans="1:15" x14ac:dyDescent="0.25">
      <c r="B15" s="5" t="s">
        <v>277</v>
      </c>
      <c r="C15" s="9"/>
      <c r="D15" s="10">
        <v>0.8</v>
      </c>
      <c r="E15" s="10">
        <v>0.8</v>
      </c>
      <c r="F15" s="10">
        <v>0.8</v>
      </c>
      <c r="G15" s="10">
        <v>0.8</v>
      </c>
      <c r="H15" s="10">
        <v>0.8</v>
      </c>
      <c r="I15" s="10">
        <v>0.8</v>
      </c>
      <c r="J15" s="10">
        <v>0.8</v>
      </c>
      <c r="K15" s="10">
        <v>0.8</v>
      </c>
      <c r="L15" s="10">
        <v>0.8</v>
      </c>
      <c r="M15" s="10">
        <v>0.8</v>
      </c>
      <c r="N15" s="10">
        <v>0.8</v>
      </c>
      <c r="O15" s="10">
        <v>0.8</v>
      </c>
    </row>
    <row r="16" spans="1:15" ht="18.75" x14ac:dyDescent="0.3">
      <c r="B16" s="90" t="s">
        <v>372</v>
      </c>
      <c r="C16" s="3"/>
      <c r="D16" s="11"/>
      <c r="E16" s="11"/>
      <c r="F16" s="11"/>
      <c r="G16" s="11"/>
      <c r="H16" s="11"/>
      <c r="I16" s="11"/>
      <c r="J16" s="11"/>
      <c r="K16" s="11"/>
      <c r="L16" s="11"/>
      <c r="M16" s="11"/>
      <c r="N16" s="11"/>
      <c r="O16" s="11"/>
    </row>
    <row r="17" spans="1:17" x14ac:dyDescent="0.25">
      <c r="B17" s="12" t="s">
        <v>302</v>
      </c>
      <c r="C17" s="3"/>
      <c r="D17" s="3"/>
      <c r="E17" s="3"/>
      <c r="F17" s="3"/>
      <c r="G17" s="3"/>
      <c r="H17" s="3"/>
      <c r="I17" s="3"/>
      <c r="J17" s="3"/>
      <c r="K17" s="3"/>
      <c r="L17" s="3"/>
      <c r="M17" s="3"/>
      <c r="N17" s="3"/>
      <c r="O17" s="3"/>
    </row>
    <row r="18" spans="1:17" x14ac:dyDescent="0.25">
      <c r="B18" s="5" t="s">
        <v>276</v>
      </c>
      <c r="C18" s="3"/>
      <c r="D18" s="13">
        <v>6</v>
      </c>
      <c r="E18" s="13">
        <v>6</v>
      </c>
      <c r="F18" s="13">
        <v>6</v>
      </c>
      <c r="G18" s="13">
        <v>6</v>
      </c>
      <c r="H18" s="13">
        <v>6</v>
      </c>
      <c r="I18" s="13">
        <v>6</v>
      </c>
      <c r="J18" s="13">
        <v>6</v>
      </c>
      <c r="K18" s="13">
        <v>6</v>
      </c>
      <c r="L18" s="13">
        <v>6</v>
      </c>
      <c r="M18" s="13">
        <v>6</v>
      </c>
      <c r="N18" s="13">
        <v>6</v>
      </c>
      <c r="O18" s="13">
        <v>6</v>
      </c>
    </row>
    <row r="19" spans="1:17" x14ac:dyDescent="0.25">
      <c r="B19" s="5" t="s">
        <v>18</v>
      </c>
      <c r="C19" s="3"/>
      <c r="D19" s="13">
        <v>5</v>
      </c>
      <c r="E19" s="13">
        <v>5</v>
      </c>
      <c r="F19" s="13">
        <v>5</v>
      </c>
      <c r="G19" s="13">
        <v>5</v>
      </c>
      <c r="H19" s="13">
        <v>5</v>
      </c>
      <c r="I19" s="13">
        <v>5</v>
      </c>
      <c r="J19" s="13">
        <v>5</v>
      </c>
      <c r="K19" s="13">
        <v>5</v>
      </c>
      <c r="L19" s="13">
        <v>5</v>
      </c>
      <c r="M19" s="13">
        <v>5</v>
      </c>
      <c r="N19" s="13">
        <v>5</v>
      </c>
      <c r="O19" s="13">
        <v>5</v>
      </c>
    </row>
    <row r="20" spans="1:17" x14ac:dyDescent="0.25">
      <c r="B20" s="5" t="s">
        <v>19</v>
      </c>
      <c r="C20" s="7">
        <f>SUM(D20:O20)</f>
        <v>160</v>
      </c>
      <c r="D20" s="58">
        <f t="shared" ref="D20:O20" si="0">+D$21/D$19</f>
        <v>13.333333333333334</v>
      </c>
      <c r="E20" s="58">
        <f t="shared" si="0"/>
        <v>13.333333333333334</v>
      </c>
      <c r="F20" s="58">
        <f t="shared" si="0"/>
        <v>13.333333333333334</v>
      </c>
      <c r="G20" s="58">
        <f t="shared" si="0"/>
        <v>13.333333333333334</v>
      </c>
      <c r="H20" s="58">
        <f t="shared" si="0"/>
        <v>13.333333333333334</v>
      </c>
      <c r="I20" s="58">
        <f t="shared" si="0"/>
        <v>13.333333333333334</v>
      </c>
      <c r="J20" s="58">
        <f t="shared" si="0"/>
        <v>13.333333333333334</v>
      </c>
      <c r="K20" s="58">
        <f t="shared" si="0"/>
        <v>13.333333333333334</v>
      </c>
      <c r="L20" s="58">
        <f t="shared" si="0"/>
        <v>13.333333333333334</v>
      </c>
      <c r="M20" s="58">
        <f t="shared" si="0"/>
        <v>13.333333333333334</v>
      </c>
      <c r="N20" s="58">
        <f t="shared" si="0"/>
        <v>13.333333333333334</v>
      </c>
      <c r="O20" s="58">
        <f t="shared" si="0"/>
        <v>13.333333333333334</v>
      </c>
    </row>
    <row r="21" spans="1:17" x14ac:dyDescent="0.25">
      <c r="B21" s="5" t="s">
        <v>20</v>
      </c>
      <c r="C21" s="7">
        <f t="shared" ref="C21:C28" si="1">SUM(D21:O21)</f>
        <v>799.99999999999989</v>
      </c>
      <c r="D21" s="58">
        <f t="shared" ref="D21:O21" si="2">+D11/D18</f>
        <v>66.666666666666671</v>
      </c>
      <c r="E21" s="58">
        <f t="shared" si="2"/>
        <v>66.666666666666671</v>
      </c>
      <c r="F21" s="58">
        <f t="shared" si="2"/>
        <v>66.666666666666671</v>
      </c>
      <c r="G21" s="58">
        <f t="shared" si="2"/>
        <v>66.666666666666671</v>
      </c>
      <c r="H21" s="58">
        <f t="shared" si="2"/>
        <v>66.666666666666671</v>
      </c>
      <c r="I21" s="58">
        <f t="shared" si="2"/>
        <v>66.666666666666671</v>
      </c>
      <c r="J21" s="58">
        <f t="shared" si="2"/>
        <v>66.666666666666671</v>
      </c>
      <c r="K21" s="58">
        <f t="shared" si="2"/>
        <v>66.666666666666671</v>
      </c>
      <c r="L21" s="58">
        <f t="shared" si="2"/>
        <v>66.666666666666671</v>
      </c>
      <c r="M21" s="58">
        <f t="shared" si="2"/>
        <v>66.666666666666671</v>
      </c>
      <c r="N21" s="58">
        <f t="shared" si="2"/>
        <v>66.666666666666671</v>
      </c>
      <c r="O21" s="58">
        <f t="shared" si="2"/>
        <v>66.666666666666671</v>
      </c>
    </row>
    <row r="22" spans="1:17" x14ac:dyDescent="0.25">
      <c r="B22" s="5" t="s">
        <v>21</v>
      </c>
      <c r="C22" s="7">
        <f t="shared" si="1"/>
        <v>12</v>
      </c>
      <c r="D22" s="59">
        <v>1</v>
      </c>
      <c r="E22" s="59">
        <v>1</v>
      </c>
      <c r="F22" s="59">
        <v>1</v>
      </c>
      <c r="G22" s="59">
        <v>1</v>
      </c>
      <c r="H22" s="59">
        <v>1</v>
      </c>
      <c r="I22" s="59">
        <v>1</v>
      </c>
      <c r="J22" s="59">
        <v>1</v>
      </c>
      <c r="K22" s="59">
        <v>1</v>
      </c>
      <c r="L22" s="59">
        <v>1</v>
      </c>
      <c r="M22" s="59">
        <v>1</v>
      </c>
      <c r="N22" s="59">
        <v>1</v>
      </c>
      <c r="O22" s="59">
        <v>1</v>
      </c>
    </row>
    <row r="23" spans="1:17" x14ac:dyDescent="0.25">
      <c r="B23" s="5" t="s">
        <v>22</v>
      </c>
      <c r="C23" s="7">
        <f t="shared" si="1"/>
        <v>160</v>
      </c>
      <c r="D23" s="58">
        <f>D$22*D$20</f>
        <v>13.333333333333334</v>
      </c>
      <c r="E23" s="58">
        <f t="shared" ref="E23:O23" si="3">E$22*E$20</f>
        <v>13.333333333333334</v>
      </c>
      <c r="F23" s="58">
        <f t="shared" si="3"/>
        <v>13.333333333333334</v>
      </c>
      <c r="G23" s="58">
        <f t="shared" si="3"/>
        <v>13.333333333333334</v>
      </c>
      <c r="H23" s="58">
        <f t="shared" si="3"/>
        <v>13.333333333333334</v>
      </c>
      <c r="I23" s="58">
        <f t="shared" si="3"/>
        <v>13.333333333333334</v>
      </c>
      <c r="J23" s="58">
        <f t="shared" si="3"/>
        <v>13.333333333333334</v>
      </c>
      <c r="K23" s="58">
        <f t="shared" si="3"/>
        <v>13.333333333333334</v>
      </c>
      <c r="L23" s="58">
        <f t="shared" si="3"/>
        <v>13.333333333333334</v>
      </c>
      <c r="M23" s="58">
        <f t="shared" si="3"/>
        <v>13.333333333333334</v>
      </c>
      <c r="N23" s="58">
        <f t="shared" si="3"/>
        <v>13.333333333333334</v>
      </c>
      <c r="O23" s="58">
        <f t="shared" si="3"/>
        <v>13.333333333333334</v>
      </c>
    </row>
    <row r="24" spans="1:17" x14ac:dyDescent="0.25">
      <c r="B24" s="5" t="s">
        <v>23</v>
      </c>
      <c r="C24" s="7">
        <f t="shared" si="1"/>
        <v>12</v>
      </c>
      <c r="D24" s="59">
        <v>1</v>
      </c>
      <c r="E24" s="59">
        <v>1</v>
      </c>
      <c r="F24" s="59">
        <v>1</v>
      </c>
      <c r="G24" s="59">
        <v>1</v>
      </c>
      <c r="H24" s="59">
        <v>1</v>
      </c>
      <c r="I24" s="59">
        <v>1</v>
      </c>
      <c r="J24" s="59">
        <v>1</v>
      </c>
      <c r="K24" s="59">
        <v>1</v>
      </c>
      <c r="L24" s="59">
        <v>1</v>
      </c>
      <c r="M24" s="59">
        <v>1</v>
      </c>
      <c r="N24" s="59">
        <v>1</v>
      </c>
      <c r="O24" s="59">
        <v>1</v>
      </c>
    </row>
    <row r="25" spans="1:17" x14ac:dyDescent="0.25">
      <c r="B25" s="5" t="s">
        <v>24</v>
      </c>
      <c r="C25" s="7">
        <f t="shared" si="1"/>
        <v>160</v>
      </c>
      <c r="D25" s="58">
        <f>D$24*D$20</f>
        <v>13.333333333333334</v>
      </c>
      <c r="E25" s="58">
        <f t="shared" ref="E25:O25" si="4">E$24*E$20</f>
        <v>13.333333333333334</v>
      </c>
      <c r="F25" s="58">
        <f t="shared" si="4"/>
        <v>13.333333333333334</v>
      </c>
      <c r="G25" s="58">
        <f t="shared" si="4"/>
        <v>13.333333333333334</v>
      </c>
      <c r="H25" s="58">
        <f t="shared" si="4"/>
        <v>13.333333333333334</v>
      </c>
      <c r="I25" s="58">
        <f t="shared" si="4"/>
        <v>13.333333333333334</v>
      </c>
      <c r="J25" s="58">
        <f t="shared" si="4"/>
        <v>13.333333333333334</v>
      </c>
      <c r="K25" s="58">
        <f t="shared" si="4"/>
        <v>13.333333333333334</v>
      </c>
      <c r="L25" s="58">
        <f t="shared" si="4"/>
        <v>13.333333333333334</v>
      </c>
      <c r="M25" s="58">
        <f t="shared" si="4"/>
        <v>13.333333333333334</v>
      </c>
      <c r="N25" s="58">
        <f t="shared" si="4"/>
        <v>13.333333333333334</v>
      </c>
      <c r="O25" s="58">
        <f t="shared" si="4"/>
        <v>13.333333333333334</v>
      </c>
    </row>
    <row r="26" spans="1:17" x14ac:dyDescent="0.25">
      <c r="B26" s="5" t="s">
        <v>25</v>
      </c>
      <c r="C26" s="7">
        <f t="shared" si="1"/>
        <v>1120</v>
      </c>
      <c r="D26" s="58">
        <f t="shared" ref="D26:O26" si="5">+D23+D21+D25</f>
        <v>93.333333333333329</v>
      </c>
      <c r="E26" s="58">
        <f t="shared" si="5"/>
        <v>93.333333333333329</v>
      </c>
      <c r="F26" s="58">
        <f t="shared" si="5"/>
        <v>93.333333333333329</v>
      </c>
      <c r="G26" s="58">
        <f t="shared" si="5"/>
        <v>93.333333333333329</v>
      </c>
      <c r="H26" s="58">
        <f t="shared" si="5"/>
        <v>93.333333333333329</v>
      </c>
      <c r="I26" s="58">
        <f t="shared" si="5"/>
        <v>93.333333333333329</v>
      </c>
      <c r="J26" s="58">
        <f t="shared" si="5"/>
        <v>93.333333333333329</v>
      </c>
      <c r="K26" s="58">
        <f t="shared" si="5"/>
        <v>93.333333333333329</v>
      </c>
      <c r="L26" s="58">
        <f t="shared" si="5"/>
        <v>93.333333333333329</v>
      </c>
      <c r="M26" s="58">
        <f t="shared" si="5"/>
        <v>93.333333333333329</v>
      </c>
      <c r="N26" s="58">
        <f t="shared" si="5"/>
        <v>93.333333333333329</v>
      </c>
      <c r="O26" s="58">
        <f t="shared" si="5"/>
        <v>93.333333333333329</v>
      </c>
    </row>
    <row r="27" spans="1:17" ht="30" x14ac:dyDescent="0.25">
      <c r="B27" s="5" t="s">
        <v>26</v>
      </c>
      <c r="C27" s="3"/>
      <c r="D27" s="16">
        <v>350</v>
      </c>
      <c r="E27" s="16">
        <v>350</v>
      </c>
      <c r="F27" s="16">
        <v>350</v>
      </c>
      <c r="G27" s="16">
        <v>350</v>
      </c>
      <c r="H27" s="16">
        <v>350</v>
      </c>
      <c r="I27" s="16">
        <v>350</v>
      </c>
      <c r="J27" s="16">
        <v>350</v>
      </c>
      <c r="K27" s="16">
        <v>350</v>
      </c>
      <c r="L27" s="16">
        <v>350</v>
      </c>
      <c r="M27" s="16">
        <v>350</v>
      </c>
      <c r="N27" s="16">
        <v>350</v>
      </c>
      <c r="O27" s="16">
        <v>350</v>
      </c>
    </row>
    <row r="28" spans="1:17" x14ac:dyDescent="0.25">
      <c r="A28" s="84" t="s">
        <v>279</v>
      </c>
      <c r="B28" s="5" t="s">
        <v>27</v>
      </c>
      <c r="C28" s="7">
        <f t="shared" si="1"/>
        <v>392000</v>
      </c>
      <c r="D28" s="60">
        <f t="shared" ref="D28:O28" si="6">+D$26*D$27</f>
        <v>32666.666666666664</v>
      </c>
      <c r="E28" s="60">
        <f t="shared" si="6"/>
        <v>32666.666666666664</v>
      </c>
      <c r="F28" s="60">
        <f t="shared" si="6"/>
        <v>32666.666666666664</v>
      </c>
      <c r="G28" s="60">
        <f t="shared" si="6"/>
        <v>32666.666666666664</v>
      </c>
      <c r="H28" s="60">
        <f t="shared" si="6"/>
        <v>32666.666666666664</v>
      </c>
      <c r="I28" s="60">
        <f t="shared" si="6"/>
        <v>32666.666666666664</v>
      </c>
      <c r="J28" s="60">
        <f t="shared" si="6"/>
        <v>32666.666666666664</v>
      </c>
      <c r="K28" s="60">
        <f t="shared" si="6"/>
        <v>32666.666666666664</v>
      </c>
      <c r="L28" s="60">
        <f t="shared" si="6"/>
        <v>32666.666666666664</v>
      </c>
      <c r="M28" s="60">
        <f t="shared" si="6"/>
        <v>32666.666666666664</v>
      </c>
      <c r="N28" s="60">
        <f t="shared" si="6"/>
        <v>32666.666666666664</v>
      </c>
      <c r="O28" s="60">
        <f t="shared" si="6"/>
        <v>32666.666666666664</v>
      </c>
    </row>
    <row r="29" spans="1:17" x14ac:dyDescent="0.25">
      <c r="B29" s="5"/>
      <c r="C29" s="7"/>
      <c r="D29" s="60"/>
      <c r="E29" s="60"/>
      <c r="F29" s="60"/>
      <c r="G29" s="60"/>
      <c r="H29" s="60"/>
      <c r="I29" s="60"/>
      <c r="J29" s="60"/>
      <c r="K29" s="60"/>
      <c r="L29" s="60"/>
      <c r="M29" s="60"/>
      <c r="N29" s="60"/>
      <c r="O29" s="60"/>
    </row>
    <row r="30" spans="1:17" x14ac:dyDescent="0.25">
      <c r="B30" s="12" t="s">
        <v>28</v>
      </c>
      <c r="C30" s="3"/>
      <c r="D30" s="3"/>
      <c r="E30" s="3"/>
      <c r="F30" s="3"/>
      <c r="G30" s="3"/>
      <c r="H30" s="3"/>
      <c r="I30" s="3"/>
      <c r="J30" s="3"/>
      <c r="K30" s="3"/>
      <c r="L30" s="3"/>
      <c r="M30" s="3"/>
      <c r="N30" s="3"/>
      <c r="O30" s="3"/>
    </row>
    <row r="31" spans="1:17" x14ac:dyDescent="0.25">
      <c r="B31" s="5" t="s">
        <v>29</v>
      </c>
      <c r="C31" s="3"/>
      <c r="D31" s="13">
        <v>5</v>
      </c>
      <c r="E31" s="13">
        <v>5</v>
      </c>
      <c r="F31" s="13">
        <v>5</v>
      </c>
      <c r="G31" s="13">
        <v>5</v>
      </c>
      <c r="H31" s="13">
        <v>5</v>
      </c>
      <c r="I31" s="13">
        <v>5</v>
      </c>
      <c r="J31" s="13">
        <v>5</v>
      </c>
      <c r="K31" s="13">
        <v>5</v>
      </c>
      <c r="L31" s="13">
        <v>5</v>
      </c>
      <c r="M31" s="13">
        <v>5</v>
      </c>
      <c r="N31" s="13">
        <v>5</v>
      </c>
      <c r="O31" s="13">
        <v>5</v>
      </c>
    </row>
    <row r="32" spans="1:17" x14ac:dyDescent="0.25">
      <c r="B32" s="5" t="s">
        <v>30</v>
      </c>
      <c r="C32" s="7">
        <f t="shared" ref="C32:C33" si="7">SUM(D32:O32)</f>
        <v>32.000000000000007</v>
      </c>
      <c r="D32" s="61">
        <f t="shared" ref="D32:O32" si="8">+D$20/D$31</f>
        <v>2.666666666666667</v>
      </c>
      <c r="E32" s="61">
        <f t="shared" si="8"/>
        <v>2.666666666666667</v>
      </c>
      <c r="F32" s="61">
        <f t="shared" si="8"/>
        <v>2.666666666666667</v>
      </c>
      <c r="G32" s="61">
        <f t="shared" si="8"/>
        <v>2.666666666666667</v>
      </c>
      <c r="H32" s="61">
        <f t="shared" si="8"/>
        <v>2.666666666666667</v>
      </c>
      <c r="I32" s="61">
        <f t="shared" si="8"/>
        <v>2.666666666666667</v>
      </c>
      <c r="J32" s="61">
        <f t="shared" si="8"/>
        <v>2.666666666666667</v>
      </c>
      <c r="K32" s="61">
        <f t="shared" si="8"/>
        <v>2.666666666666667</v>
      </c>
      <c r="L32" s="61">
        <f t="shared" si="8"/>
        <v>2.666666666666667</v>
      </c>
      <c r="M32" s="61">
        <f t="shared" si="8"/>
        <v>2.666666666666667</v>
      </c>
      <c r="N32" s="61">
        <f t="shared" si="8"/>
        <v>2.666666666666667</v>
      </c>
      <c r="O32" s="61">
        <f t="shared" si="8"/>
        <v>2.666666666666667</v>
      </c>
      <c r="Q32" t="s">
        <v>278</v>
      </c>
    </row>
    <row r="33" spans="1:17" x14ac:dyDescent="0.25">
      <c r="B33" s="5" t="s">
        <v>31</v>
      </c>
      <c r="C33" s="7">
        <f t="shared" si="7"/>
        <v>223.99999999999991</v>
      </c>
      <c r="D33" s="58">
        <f t="shared" ref="D33:O33" si="9">+D$26/D$31</f>
        <v>18.666666666666664</v>
      </c>
      <c r="E33" s="58">
        <f t="shared" si="9"/>
        <v>18.666666666666664</v>
      </c>
      <c r="F33" s="58">
        <f t="shared" si="9"/>
        <v>18.666666666666664</v>
      </c>
      <c r="G33" s="58">
        <f t="shared" si="9"/>
        <v>18.666666666666664</v>
      </c>
      <c r="H33" s="58">
        <f t="shared" si="9"/>
        <v>18.666666666666664</v>
      </c>
      <c r="I33" s="58">
        <f t="shared" si="9"/>
        <v>18.666666666666664</v>
      </c>
      <c r="J33" s="58">
        <f t="shared" si="9"/>
        <v>18.666666666666664</v>
      </c>
      <c r="K33" s="58">
        <f t="shared" si="9"/>
        <v>18.666666666666664</v>
      </c>
      <c r="L33" s="58">
        <f t="shared" si="9"/>
        <v>18.666666666666664</v>
      </c>
      <c r="M33" s="58">
        <f t="shared" si="9"/>
        <v>18.666666666666664</v>
      </c>
      <c r="N33" s="58">
        <f t="shared" si="9"/>
        <v>18.666666666666664</v>
      </c>
      <c r="O33" s="58">
        <f t="shared" si="9"/>
        <v>18.666666666666664</v>
      </c>
    </row>
    <row r="34" spans="1:17" x14ac:dyDescent="0.25">
      <c r="B34" s="5" t="s">
        <v>32</v>
      </c>
      <c r="C34" s="3"/>
      <c r="D34" s="62">
        <v>450</v>
      </c>
      <c r="E34" s="62">
        <v>450</v>
      </c>
      <c r="F34" s="62">
        <v>450</v>
      </c>
      <c r="G34" s="62">
        <v>450</v>
      </c>
      <c r="H34" s="62">
        <v>450</v>
      </c>
      <c r="I34" s="62">
        <v>450</v>
      </c>
      <c r="J34" s="62">
        <v>450</v>
      </c>
      <c r="K34" s="62">
        <v>450</v>
      </c>
      <c r="L34" s="62">
        <v>450</v>
      </c>
      <c r="M34" s="62">
        <v>450</v>
      </c>
      <c r="N34" s="62">
        <v>450</v>
      </c>
      <c r="O34" s="62">
        <v>450</v>
      </c>
    </row>
    <row r="35" spans="1:17" x14ac:dyDescent="0.25">
      <c r="A35" s="84">
        <v>4</v>
      </c>
      <c r="B35" s="5" t="s">
        <v>33</v>
      </c>
      <c r="C35" s="7">
        <f t="shared" ref="C35" si="10">SUM(D35:O35)</f>
        <v>100799.99999999999</v>
      </c>
      <c r="D35" s="60">
        <f t="shared" ref="D35:O35" si="11">+D$33*D$34</f>
        <v>8399.9999999999982</v>
      </c>
      <c r="E35" s="60">
        <f t="shared" si="11"/>
        <v>8399.9999999999982</v>
      </c>
      <c r="F35" s="60">
        <f t="shared" si="11"/>
        <v>8399.9999999999982</v>
      </c>
      <c r="G35" s="60">
        <f t="shared" si="11"/>
        <v>8399.9999999999982</v>
      </c>
      <c r="H35" s="60">
        <f t="shared" si="11"/>
        <v>8399.9999999999982</v>
      </c>
      <c r="I35" s="60">
        <f t="shared" si="11"/>
        <v>8399.9999999999982</v>
      </c>
      <c r="J35" s="60">
        <f t="shared" si="11"/>
        <v>8399.9999999999982</v>
      </c>
      <c r="K35" s="60">
        <f t="shared" si="11"/>
        <v>8399.9999999999982</v>
      </c>
      <c r="L35" s="60">
        <f t="shared" si="11"/>
        <v>8399.9999999999982</v>
      </c>
      <c r="M35" s="60">
        <f t="shared" si="11"/>
        <v>8399.9999999999982</v>
      </c>
      <c r="N35" s="60">
        <f t="shared" si="11"/>
        <v>8399.9999999999982</v>
      </c>
      <c r="O35" s="60">
        <f t="shared" si="11"/>
        <v>8399.9999999999982</v>
      </c>
    </row>
    <row r="36" spans="1:17" x14ac:dyDescent="0.25">
      <c r="B36" s="5"/>
      <c r="C36" s="17"/>
      <c r="D36" s="60"/>
      <c r="E36" s="60"/>
      <c r="F36" s="60"/>
      <c r="G36" s="60"/>
      <c r="H36" s="60"/>
      <c r="I36" s="60"/>
      <c r="J36" s="60"/>
      <c r="K36" s="60"/>
      <c r="L36" s="60"/>
      <c r="M36" s="60"/>
      <c r="N36" s="60"/>
      <c r="O36" s="60"/>
    </row>
    <row r="37" spans="1:17" x14ac:dyDescent="0.25">
      <c r="B37" s="12" t="s">
        <v>36</v>
      </c>
      <c r="C37" s="3"/>
      <c r="D37" s="3"/>
      <c r="E37" s="3"/>
      <c r="F37" s="3"/>
      <c r="G37" s="3"/>
      <c r="H37" s="3"/>
      <c r="I37" s="3"/>
      <c r="J37" s="3"/>
      <c r="K37" s="3"/>
      <c r="L37" s="3"/>
      <c r="M37" s="3"/>
      <c r="N37" s="3"/>
      <c r="O37" s="3"/>
    </row>
    <row r="38" spans="1:17" x14ac:dyDescent="0.25">
      <c r="B38" s="5" t="s">
        <v>37</v>
      </c>
      <c r="C38" s="9"/>
      <c r="D38" s="22">
        <v>0.1</v>
      </c>
      <c r="E38" s="22">
        <v>0.1</v>
      </c>
      <c r="F38" s="22">
        <v>0.1</v>
      </c>
      <c r="G38" s="22">
        <v>0.1</v>
      </c>
      <c r="H38" s="22">
        <v>0.1</v>
      </c>
      <c r="I38" s="22">
        <v>0.1</v>
      </c>
      <c r="J38" s="22">
        <v>0.1</v>
      </c>
      <c r="K38" s="22">
        <v>0.1</v>
      </c>
      <c r="L38" s="22">
        <v>0.1</v>
      </c>
      <c r="M38" s="22">
        <v>0.1</v>
      </c>
      <c r="N38" s="22">
        <v>0.1</v>
      </c>
      <c r="O38" s="22">
        <v>0.1</v>
      </c>
    </row>
    <row r="39" spans="1:17" x14ac:dyDescent="0.25">
      <c r="B39" s="5" t="s">
        <v>17</v>
      </c>
      <c r="C39" s="3"/>
      <c r="D39" s="23">
        <v>8</v>
      </c>
      <c r="E39" s="23">
        <v>8</v>
      </c>
      <c r="F39" s="23">
        <v>8</v>
      </c>
      <c r="G39" s="23">
        <v>8</v>
      </c>
      <c r="H39" s="23">
        <v>8</v>
      </c>
      <c r="I39" s="23">
        <v>8</v>
      </c>
      <c r="J39" s="23">
        <v>8</v>
      </c>
      <c r="K39" s="23">
        <v>8</v>
      </c>
      <c r="L39" s="23">
        <v>8</v>
      </c>
      <c r="M39" s="23">
        <v>8</v>
      </c>
      <c r="N39" s="23">
        <v>8</v>
      </c>
      <c r="O39" s="23">
        <v>8</v>
      </c>
    </row>
    <row r="40" spans="1:17" x14ac:dyDescent="0.25">
      <c r="B40" s="5" t="s">
        <v>38</v>
      </c>
      <c r="C40" s="7">
        <f t="shared" ref="C40:C43" si="12">SUM(D40:O40)</f>
        <v>60</v>
      </c>
      <c r="D40" s="58">
        <f t="shared" ref="D40:O40" si="13">(D$11*D38)/D39</f>
        <v>5</v>
      </c>
      <c r="E40" s="58">
        <f t="shared" si="13"/>
        <v>5</v>
      </c>
      <c r="F40" s="58">
        <f t="shared" si="13"/>
        <v>5</v>
      </c>
      <c r="G40" s="58">
        <f t="shared" si="13"/>
        <v>5</v>
      </c>
      <c r="H40" s="58">
        <f t="shared" si="13"/>
        <v>5</v>
      </c>
      <c r="I40" s="58">
        <f t="shared" si="13"/>
        <v>5</v>
      </c>
      <c r="J40" s="58">
        <f t="shared" si="13"/>
        <v>5</v>
      </c>
      <c r="K40" s="58">
        <f t="shared" si="13"/>
        <v>5</v>
      </c>
      <c r="L40" s="58">
        <f t="shared" si="13"/>
        <v>5</v>
      </c>
      <c r="M40" s="58">
        <f t="shared" si="13"/>
        <v>5</v>
      </c>
      <c r="N40" s="58">
        <f t="shared" si="13"/>
        <v>5</v>
      </c>
      <c r="O40" s="58">
        <f t="shared" si="13"/>
        <v>5</v>
      </c>
    </row>
    <row r="41" spans="1:17" x14ac:dyDescent="0.25">
      <c r="B41" s="5" t="s">
        <v>39</v>
      </c>
      <c r="C41" s="7">
        <f t="shared" si="12"/>
        <v>12</v>
      </c>
      <c r="D41" s="58">
        <f t="shared" ref="D41:O41" si="14">+D40/D$19</f>
        <v>1</v>
      </c>
      <c r="E41" s="58">
        <f t="shared" si="14"/>
        <v>1</v>
      </c>
      <c r="F41" s="58">
        <f t="shared" si="14"/>
        <v>1</v>
      </c>
      <c r="G41" s="58">
        <f t="shared" si="14"/>
        <v>1</v>
      </c>
      <c r="H41" s="58">
        <f t="shared" si="14"/>
        <v>1</v>
      </c>
      <c r="I41" s="58">
        <f t="shared" si="14"/>
        <v>1</v>
      </c>
      <c r="J41" s="58">
        <f t="shared" si="14"/>
        <v>1</v>
      </c>
      <c r="K41" s="58">
        <f t="shared" si="14"/>
        <v>1</v>
      </c>
      <c r="L41" s="58">
        <f t="shared" si="14"/>
        <v>1</v>
      </c>
      <c r="M41" s="58">
        <f t="shared" si="14"/>
        <v>1</v>
      </c>
      <c r="N41" s="58">
        <f t="shared" si="14"/>
        <v>1</v>
      </c>
      <c r="O41" s="58">
        <f t="shared" si="14"/>
        <v>1</v>
      </c>
      <c r="Q41" t="s">
        <v>278</v>
      </c>
    </row>
    <row r="42" spans="1:17" x14ac:dyDescent="0.25">
      <c r="B42" s="5" t="s">
        <v>32</v>
      </c>
      <c r="C42" s="3"/>
      <c r="D42" s="62">
        <v>350</v>
      </c>
      <c r="E42" s="62">
        <v>350</v>
      </c>
      <c r="F42" s="62">
        <v>350</v>
      </c>
      <c r="G42" s="62">
        <v>350</v>
      </c>
      <c r="H42" s="62">
        <v>350</v>
      </c>
      <c r="I42" s="62">
        <v>350</v>
      </c>
      <c r="J42" s="62">
        <v>350</v>
      </c>
      <c r="K42" s="62">
        <v>350</v>
      </c>
      <c r="L42" s="62">
        <v>350</v>
      </c>
      <c r="M42" s="62">
        <v>350</v>
      </c>
      <c r="N42" s="62">
        <v>350</v>
      </c>
      <c r="O42" s="62">
        <v>350</v>
      </c>
    </row>
    <row r="43" spans="1:17" x14ac:dyDescent="0.25">
      <c r="A43" s="84">
        <v>4</v>
      </c>
      <c r="B43" s="5" t="s">
        <v>40</v>
      </c>
      <c r="C43" s="7">
        <f t="shared" si="12"/>
        <v>21000</v>
      </c>
      <c r="D43" s="60">
        <f>+D40*D42</f>
        <v>1750</v>
      </c>
      <c r="E43" s="60">
        <f t="shared" ref="E43:O43" si="15">+E40*E42</f>
        <v>1750</v>
      </c>
      <c r="F43" s="60">
        <f t="shared" si="15"/>
        <v>1750</v>
      </c>
      <c r="G43" s="60">
        <f t="shared" si="15"/>
        <v>1750</v>
      </c>
      <c r="H43" s="60">
        <f t="shared" si="15"/>
        <v>1750</v>
      </c>
      <c r="I43" s="60">
        <f t="shared" si="15"/>
        <v>1750</v>
      </c>
      <c r="J43" s="60">
        <f t="shared" si="15"/>
        <v>1750</v>
      </c>
      <c r="K43" s="60">
        <f t="shared" si="15"/>
        <v>1750</v>
      </c>
      <c r="L43" s="60">
        <f t="shared" si="15"/>
        <v>1750</v>
      </c>
      <c r="M43" s="60">
        <f t="shared" si="15"/>
        <v>1750</v>
      </c>
      <c r="N43" s="60">
        <f t="shared" si="15"/>
        <v>1750</v>
      </c>
      <c r="O43" s="60">
        <f t="shared" si="15"/>
        <v>1750</v>
      </c>
    </row>
    <row r="44" spans="1:17" x14ac:dyDescent="0.25">
      <c r="B44" s="5"/>
      <c r="C44" s="7"/>
      <c r="D44" s="60"/>
      <c r="E44" s="60"/>
      <c r="F44" s="60"/>
      <c r="G44" s="60"/>
      <c r="H44" s="60"/>
      <c r="I44" s="60"/>
      <c r="J44" s="60"/>
      <c r="K44" s="60"/>
      <c r="L44" s="60"/>
      <c r="M44" s="60"/>
      <c r="N44" s="60"/>
      <c r="O44" s="60"/>
    </row>
    <row r="45" spans="1:17" x14ac:dyDescent="0.25">
      <c r="B45" s="18" t="s">
        <v>34</v>
      </c>
      <c r="C45" s="7">
        <f>SUM(D45:O45)</f>
        <v>513800.00000000006</v>
      </c>
      <c r="D45" s="63">
        <f>+D43+D35+D28</f>
        <v>42816.666666666664</v>
      </c>
      <c r="E45" s="63">
        <f t="shared" ref="E45:O45" si="16">+E43+E35+E28</f>
        <v>42816.666666666664</v>
      </c>
      <c r="F45" s="63">
        <f t="shared" si="16"/>
        <v>42816.666666666664</v>
      </c>
      <c r="G45" s="63">
        <f t="shared" si="16"/>
        <v>42816.666666666664</v>
      </c>
      <c r="H45" s="63">
        <f t="shared" si="16"/>
        <v>42816.666666666664</v>
      </c>
      <c r="I45" s="63">
        <f t="shared" si="16"/>
        <v>42816.666666666664</v>
      </c>
      <c r="J45" s="63">
        <f t="shared" si="16"/>
        <v>42816.666666666664</v>
      </c>
      <c r="K45" s="63">
        <f t="shared" si="16"/>
        <v>42816.666666666664</v>
      </c>
      <c r="L45" s="63">
        <f t="shared" si="16"/>
        <v>42816.666666666664</v>
      </c>
      <c r="M45" s="63">
        <f t="shared" si="16"/>
        <v>42816.666666666664</v>
      </c>
      <c r="N45" s="63">
        <f t="shared" si="16"/>
        <v>42816.666666666664</v>
      </c>
      <c r="O45" s="63">
        <f t="shared" si="16"/>
        <v>42816.666666666664</v>
      </c>
    </row>
    <row r="46" spans="1:17" x14ac:dyDescent="0.25">
      <c r="B46" s="18" t="s">
        <v>35</v>
      </c>
      <c r="C46" s="14">
        <f>AVERAGE(D46:O46)</f>
        <v>107.04166666666667</v>
      </c>
      <c r="D46" s="63">
        <f t="shared" ref="D46:O46" si="17">+D45/D11</f>
        <v>107.04166666666666</v>
      </c>
      <c r="E46" s="63">
        <f t="shared" si="17"/>
        <v>107.04166666666666</v>
      </c>
      <c r="F46" s="63">
        <f t="shared" si="17"/>
        <v>107.04166666666666</v>
      </c>
      <c r="G46" s="63">
        <f t="shared" si="17"/>
        <v>107.04166666666666</v>
      </c>
      <c r="H46" s="63">
        <f t="shared" si="17"/>
        <v>107.04166666666666</v>
      </c>
      <c r="I46" s="63">
        <f t="shared" si="17"/>
        <v>107.04166666666666</v>
      </c>
      <c r="J46" s="63">
        <f t="shared" si="17"/>
        <v>107.04166666666666</v>
      </c>
      <c r="K46" s="63">
        <f t="shared" si="17"/>
        <v>107.04166666666666</v>
      </c>
      <c r="L46" s="63">
        <f t="shared" si="17"/>
        <v>107.04166666666666</v>
      </c>
      <c r="M46" s="63">
        <f t="shared" si="17"/>
        <v>107.04166666666666</v>
      </c>
      <c r="N46" s="63">
        <f t="shared" si="17"/>
        <v>107.04166666666666</v>
      </c>
      <c r="O46" s="63">
        <f t="shared" si="17"/>
        <v>107.04166666666666</v>
      </c>
    </row>
    <row r="47" spans="1:17" x14ac:dyDescent="0.25">
      <c r="B47" s="24" t="s">
        <v>46</v>
      </c>
      <c r="C47" s="17"/>
      <c r="D47" s="60"/>
      <c r="E47" s="60"/>
      <c r="F47" s="60"/>
      <c r="G47" s="60"/>
      <c r="H47" s="60"/>
      <c r="I47" s="60"/>
      <c r="J47" s="60"/>
      <c r="K47" s="60"/>
      <c r="L47" s="60"/>
      <c r="M47" s="60"/>
      <c r="N47" s="60"/>
      <c r="O47" s="60"/>
    </row>
    <row r="48" spans="1:17" x14ac:dyDescent="0.25">
      <c r="B48" s="12" t="s">
        <v>47</v>
      </c>
      <c r="C48" s="3"/>
      <c r="D48" s="64"/>
      <c r="E48" s="64"/>
      <c r="F48" s="64"/>
      <c r="G48" s="64"/>
      <c r="H48" s="64"/>
      <c r="I48" s="64"/>
      <c r="J48" s="64"/>
      <c r="K48" s="64"/>
      <c r="L48" s="64"/>
      <c r="M48" s="64"/>
      <c r="N48" s="64"/>
      <c r="O48" s="64"/>
    </row>
    <row r="49" spans="1:17" x14ac:dyDescent="0.25">
      <c r="B49" s="5" t="s">
        <v>48</v>
      </c>
      <c r="C49" s="3"/>
      <c r="D49" s="59">
        <v>1</v>
      </c>
      <c r="E49" s="59">
        <v>1</v>
      </c>
      <c r="F49" s="59">
        <v>1</v>
      </c>
      <c r="G49" s="59">
        <v>1</v>
      </c>
      <c r="H49" s="59">
        <v>1</v>
      </c>
      <c r="I49" s="59">
        <v>1</v>
      </c>
      <c r="J49" s="59">
        <v>1</v>
      </c>
      <c r="K49" s="59">
        <v>1</v>
      </c>
      <c r="L49" s="59">
        <v>1</v>
      </c>
      <c r="M49" s="59">
        <v>1</v>
      </c>
      <c r="N49" s="59">
        <v>1</v>
      </c>
      <c r="O49" s="59">
        <v>1</v>
      </c>
    </row>
    <row r="50" spans="1:17" x14ac:dyDescent="0.25">
      <c r="B50" s="5" t="s">
        <v>17</v>
      </c>
      <c r="C50" s="3"/>
      <c r="D50" s="66">
        <v>50</v>
      </c>
      <c r="E50" s="66">
        <v>50</v>
      </c>
      <c r="F50" s="66">
        <v>50</v>
      </c>
      <c r="G50" s="66">
        <v>50</v>
      </c>
      <c r="H50" s="66">
        <v>50</v>
      </c>
      <c r="I50" s="66">
        <v>50</v>
      </c>
      <c r="J50" s="66">
        <v>50</v>
      </c>
      <c r="K50" s="66">
        <v>50</v>
      </c>
      <c r="L50" s="66">
        <v>50</v>
      </c>
      <c r="M50" s="66">
        <v>50</v>
      </c>
      <c r="N50" s="66">
        <v>50</v>
      </c>
      <c r="O50" s="66">
        <v>50</v>
      </c>
      <c r="Q50" t="s">
        <v>286</v>
      </c>
    </row>
    <row r="51" spans="1:17" x14ac:dyDescent="0.25">
      <c r="B51" s="5" t="s">
        <v>49</v>
      </c>
      <c r="C51" s="3"/>
      <c r="D51" s="64">
        <f t="shared" ref="D51:O51" si="18">(D11/D50)*D49</f>
        <v>8</v>
      </c>
      <c r="E51" s="64">
        <f t="shared" si="18"/>
        <v>8</v>
      </c>
      <c r="F51" s="64">
        <f t="shared" si="18"/>
        <v>8</v>
      </c>
      <c r="G51" s="64">
        <f t="shared" si="18"/>
        <v>8</v>
      </c>
      <c r="H51" s="64">
        <f t="shared" si="18"/>
        <v>8</v>
      </c>
      <c r="I51" s="64">
        <f t="shared" si="18"/>
        <v>8</v>
      </c>
      <c r="J51" s="64">
        <f t="shared" si="18"/>
        <v>8</v>
      </c>
      <c r="K51" s="64">
        <f t="shared" si="18"/>
        <v>8</v>
      </c>
      <c r="L51" s="64">
        <f t="shared" si="18"/>
        <v>8</v>
      </c>
      <c r="M51" s="64">
        <f t="shared" si="18"/>
        <v>8</v>
      </c>
      <c r="N51" s="64">
        <f t="shared" si="18"/>
        <v>8</v>
      </c>
      <c r="O51" s="64">
        <f t="shared" si="18"/>
        <v>8</v>
      </c>
    </row>
    <row r="52" spans="1:17" x14ac:dyDescent="0.25">
      <c r="B52" s="5" t="s">
        <v>50</v>
      </c>
      <c r="C52" s="3"/>
      <c r="D52" s="64">
        <f t="shared" ref="D52:O52" si="19">+D51/D19</f>
        <v>1.6</v>
      </c>
      <c r="E52" s="64">
        <f t="shared" si="19"/>
        <v>1.6</v>
      </c>
      <c r="F52" s="64">
        <f t="shared" si="19"/>
        <v>1.6</v>
      </c>
      <c r="G52" s="64">
        <f t="shared" si="19"/>
        <v>1.6</v>
      </c>
      <c r="H52" s="64">
        <f t="shared" si="19"/>
        <v>1.6</v>
      </c>
      <c r="I52" s="64">
        <f t="shared" si="19"/>
        <v>1.6</v>
      </c>
      <c r="J52" s="64">
        <f t="shared" si="19"/>
        <v>1.6</v>
      </c>
      <c r="K52" s="64">
        <f t="shared" si="19"/>
        <v>1.6</v>
      </c>
      <c r="L52" s="64">
        <f t="shared" si="19"/>
        <v>1.6</v>
      </c>
      <c r="M52" s="64">
        <f t="shared" si="19"/>
        <v>1.6</v>
      </c>
      <c r="N52" s="64">
        <f t="shared" si="19"/>
        <v>1.6</v>
      </c>
      <c r="O52" s="64">
        <f t="shared" si="19"/>
        <v>1.6</v>
      </c>
    </row>
    <row r="53" spans="1:17" x14ac:dyDescent="0.25">
      <c r="B53" s="5" t="s">
        <v>51</v>
      </c>
      <c r="C53" s="17"/>
      <c r="D53" s="62">
        <v>300</v>
      </c>
      <c r="E53" s="62">
        <v>300</v>
      </c>
      <c r="F53" s="62">
        <v>300</v>
      </c>
      <c r="G53" s="62">
        <v>300</v>
      </c>
      <c r="H53" s="62">
        <v>300</v>
      </c>
      <c r="I53" s="62">
        <v>300</v>
      </c>
      <c r="J53" s="62">
        <v>300</v>
      </c>
      <c r="K53" s="62">
        <v>300</v>
      </c>
      <c r="L53" s="62">
        <v>300</v>
      </c>
      <c r="M53" s="62">
        <v>300</v>
      </c>
      <c r="N53" s="62">
        <v>300</v>
      </c>
      <c r="O53" s="62">
        <v>300</v>
      </c>
    </row>
    <row r="54" spans="1:17" x14ac:dyDescent="0.25">
      <c r="A54" s="84">
        <v>5</v>
      </c>
      <c r="B54" s="5" t="s">
        <v>52</v>
      </c>
      <c r="C54" s="7">
        <f t="shared" ref="C54" si="20">SUM(D54:O54)</f>
        <v>28800</v>
      </c>
      <c r="D54" s="60">
        <f t="shared" ref="D54:O54" si="21">D53*D51*D49</f>
        <v>2400</v>
      </c>
      <c r="E54" s="60">
        <f t="shared" si="21"/>
        <v>2400</v>
      </c>
      <c r="F54" s="60">
        <f t="shared" si="21"/>
        <v>2400</v>
      </c>
      <c r="G54" s="60">
        <f t="shared" si="21"/>
        <v>2400</v>
      </c>
      <c r="H54" s="60">
        <f t="shared" si="21"/>
        <v>2400</v>
      </c>
      <c r="I54" s="60">
        <f t="shared" si="21"/>
        <v>2400</v>
      </c>
      <c r="J54" s="60">
        <f t="shared" si="21"/>
        <v>2400</v>
      </c>
      <c r="K54" s="60">
        <f t="shared" si="21"/>
        <v>2400</v>
      </c>
      <c r="L54" s="60">
        <f t="shared" si="21"/>
        <v>2400</v>
      </c>
      <c r="M54" s="60">
        <f t="shared" si="21"/>
        <v>2400</v>
      </c>
      <c r="N54" s="60">
        <f t="shared" si="21"/>
        <v>2400</v>
      </c>
      <c r="O54" s="60">
        <f t="shared" si="21"/>
        <v>2400</v>
      </c>
    </row>
    <row r="55" spans="1:17" x14ac:dyDescent="0.25">
      <c r="B55" s="5" t="s">
        <v>283</v>
      </c>
      <c r="C55" s="14">
        <f>AVERAGE(D55:O55)</f>
        <v>6</v>
      </c>
      <c r="D55" s="60">
        <f t="shared" ref="D55:O55" si="22">+D54/D11</f>
        <v>6</v>
      </c>
      <c r="E55" s="60">
        <f t="shared" si="22"/>
        <v>6</v>
      </c>
      <c r="F55" s="60">
        <f t="shared" si="22"/>
        <v>6</v>
      </c>
      <c r="G55" s="60">
        <f t="shared" si="22"/>
        <v>6</v>
      </c>
      <c r="H55" s="60">
        <f t="shared" si="22"/>
        <v>6</v>
      </c>
      <c r="I55" s="60">
        <f t="shared" si="22"/>
        <v>6</v>
      </c>
      <c r="J55" s="60">
        <f t="shared" si="22"/>
        <v>6</v>
      </c>
      <c r="K55" s="60">
        <f t="shared" si="22"/>
        <v>6</v>
      </c>
      <c r="L55" s="60">
        <f t="shared" si="22"/>
        <v>6</v>
      </c>
      <c r="M55" s="60">
        <f t="shared" si="22"/>
        <v>6</v>
      </c>
      <c r="N55" s="60">
        <f t="shared" si="22"/>
        <v>6</v>
      </c>
      <c r="O55" s="60">
        <f t="shared" si="22"/>
        <v>6</v>
      </c>
    </row>
    <row r="56" spans="1:17" x14ac:dyDescent="0.25">
      <c r="B56" s="5"/>
      <c r="C56" s="3"/>
      <c r="D56" s="64"/>
      <c r="E56" s="64"/>
      <c r="F56" s="64"/>
      <c r="G56" s="64"/>
      <c r="H56" s="64"/>
      <c r="I56" s="64"/>
      <c r="J56" s="64"/>
      <c r="K56" s="64"/>
      <c r="L56" s="64"/>
      <c r="M56" s="64"/>
      <c r="N56" s="64"/>
      <c r="O56" s="64"/>
    </row>
    <row r="57" spans="1:17" x14ac:dyDescent="0.25">
      <c r="B57" s="12" t="s">
        <v>53</v>
      </c>
      <c r="C57" s="3"/>
      <c r="D57" s="64"/>
      <c r="E57" s="64"/>
      <c r="F57" s="64"/>
      <c r="G57" s="64"/>
      <c r="H57" s="64"/>
      <c r="I57" s="64"/>
      <c r="J57" s="64"/>
      <c r="K57" s="64"/>
      <c r="L57" s="64"/>
      <c r="M57" s="64"/>
      <c r="N57" s="64"/>
      <c r="O57" s="64"/>
    </row>
    <row r="58" spans="1:17" x14ac:dyDescent="0.25">
      <c r="B58" s="5" t="s">
        <v>48</v>
      </c>
      <c r="C58" s="3"/>
      <c r="D58" s="59">
        <v>1</v>
      </c>
      <c r="E58" s="59">
        <v>1</v>
      </c>
      <c r="F58" s="59">
        <v>1</v>
      </c>
      <c r="G58" s="59">
        <v>1</v>
      </c>
      <c r="H58" s="59">
        <v>1</v>
      </c>
      <c r="I58" s="59">
        <v>1</v>
      </c>
      <c r="J58" s="59">
        <v>1</v>
      </c>
      <c r="K58" s="59">
        <v>1</v>
      </c>
      <c r="L58" s="59">
        <v>1</v>
      </c>
      <c r="M58" s="59">
        <v>1</v>
      </c>
      <c r="N58" s="59">
        <v>1</v>
      </c>
      <c r="O58" s="59">
        <v>1</v>
      </c>
    </row>
    <row r="59" spans="1:17" x14ac:dyDescent="0.25">
      <c r="B59" s="5" t="s">
        <v>17</v>
      </c>
      <c r="C59" s="3"/>
      <c r="D59" s="66">
        <v>60</v>
      </c>
      <c r="E59" s="66">
        <v>60</v>
      </c>
      <c r="F59" s="66">
        <v>60</v>
      </c>
      <c r="G59" s="66">
        <v>60</v>
      </c>
      <c r="H59" s="66">
        <v>60</v>
      </c>
      <c r="I59" s="66">
        <v>60</v>
      </c>
      <c r="J59" s="66">
        <v>60</v>
      </c>
      <c r="K59" s="66">
        <v>60</v>
      </c>
      <c r="L59" s="66">
        <v>60</v>
      </c>
      <c r="M59" s="66">
        <v>60</v>
      </c>
      <c r="N59" s="66">
        <v>60</v>
      </c>
      <c r="O59" s="66">
        <v>60</v>
      </c>
      <c r="Q59" t="s">
        <v>285</v>
      </c>
    </row>
    <row r="60" spans="1:17" x14ac:dyDescent="0.25">
      <c r="B60" s="5" t="s">
        <v>54</v>
      </c>
      <c r="C60" s="3"/>
      <c r="D60" s="61">
        <f t="shared" ref="D60:O60" si="23">(D$11/D59)*D58</f>
        <v>6.666666666666667</v>
      </c>
      <c r="E60" s="61">
        <f t="shared" si="23"/>
        <v>6.666666666666667</v>
      </c>
      <c r="F60" s="61">
        <f t="shared" si="23"/>
        <v>6.666666666666667</v>
      </c>
      <c r="G60" s="61">
        <f t="shared" si="23"/>
        <v>6.666666666666667</v>
      </c>
      <c r="H60" s="61">
        <f t="shared" si="23"/>
        <v>6.666666666666667</v>
      </c>
      <c r="I60" s="61">
        <f t="shared" si="23"/>
        <v>6.666666666666667</v>
      </c>
      <c r="J60" s="61">
        <f t="shared" si="23"/>
        <v>6.666666666666667</v>
      </c>
      <c r="K60" s="61">
        <f t="shared" si="23"/>
        <v>6.666666666666667</v>
      </c>
      <c r="L60" s="61">
        <f t="shared" si="23"/>
        <v>6.666666666666667</v>
      </c>
      <c r="M60" s="61">
        <f t="shared" si="23"/>
        <v>6.666666666666667</v>
      </c>
      <c r="N60" s="61">
        <f t="shared" si="23"/>
        <v>6.666666666666667</v>
      </c>
      <c r="O60" s="61">
        <f t="shared" si="23"/>
        <v>6.666666666666667</v>
      </c>
    </row>
    <row r="61" spans="1:17" x14ac:dyDescent="0.25">
      <c r="B61" s="5" t="s">
        <v>55</v>
      </c>
      <c r="C61" s="3"/>
      <c r="D61" s="58">
        <f t="shared" ref="D61:O61" si="24">+D60/D$19</f>
        <v>1.3333333333333335</v>
      </c>
      <c r="E61" s="58">
        <f t="shared" si="24"/>
        <v>1.3333333333333335</v>
      </c>
      <c r="F61" s="58">
        <f t="shared" si="24"/>
        <v>1.3333333333333335</v>
      </c>
      <c r="G61" s="58">
        <f t="shared" si="24"/>
        <v>1.3333333333333335</v>
      </c>
      <c r="H61" s="58">
        <f t="shared" si="24"/>
        <v>1.3333333333333335</v>
      </c>
      <c r="I61" s="58">
        <f t="shared" si="24"/>
        <v>1.3333333333333335</v>
      </c>
      <c r="J61" s="58">
        <f t="shared" si="24"/>
        <v>1.3333333333333335</v>
      </c>
      <c r="K61" s="58">
        <f t="shared" si="24"/>
        <v>1.3333333333333335</v>
      </c>
      <c r="L61" s="58">
        <f t="shared" si="24"/>
        <v>1.3333333333333335</v>
      </c>
      <c r="M61" s="58">
        <f t="shared" si="24"/>
        <v>1.3333333333333335</v>
      </c>
      <c r="N61" s="58">
        <f t="shared" si="24"/>
        <v>1.3333333333333335</v>
      </c>
      <c r="O61" s="58">
        <f t="shared" si="24"/>
        <v>1.3333333333333335</v>
      </c>
    </row>
    <row r="62" spans="1:17" x14ac:dyDescent="0.25">
      <c r="B62" s="5" t="s">
        <v>56</v>
      </c>
      <c r="C62" s="17"/>
      <c r="D62" s="62">
        <v>350</v>
      </c>
      <c r="E62" s="62">
        <v>350</v>
      </c>
      <c r="F62" s="62">
        <v>350</v>
      </c>
      <c r="G62" s="62">
        <v>350</v>
      </c>
      <c r="H62" s="62">
        <v>350</v>
      </c>
      <c r="I62" s="62">
        <v>350</v>
      </c>
      <c r="J62" s="62">
        <v>350</v>
      </c>
      <c r="K62" s="62">
        <v>350</v>
      </c>
      <c r="L62" s="62">
        <v>350</v>
      </c>
      <c r="M62" s="62">
        <v>350</v>
      </c>
      <c r="N62" s="62">
        <v>350</v>
      </c>
      <c r="O62" s="62">
        <v>350</v>
      </c>
    </row>
    <row r="63" spans="1:17" x14ac:dyDescent="0.25">
      <c r="A63" s="84">
        <v>6</v>
      </c>
      <c r="B63" s="5" t="s">
        <v>57</v>
      </c>
      <c r="C63" s="7">
        <f t="shared" ref="C63" si="25">SUM(D63:O63)</f>
        <v>27999.999999999996</v>
      </c>
      <c r="D63" s="60">
        <f t="shared" ref="D63:O63" si="26">D62*D60*D58</f>
        <v>2333.3333333333335</v>
      </c>
      <c r="E63" s="60">
        <f t="shared" si="26"/>
        <v>2333.3333333333335</v>
      </c>
      <c r="F63" s="60">
        <f t="shared" si="26"/>
        <v>2333.3333333333335</v>
      </c>
      <c r="G63" s="60">
        <f t="shared" si="26"/>
        <v>2333.3333333333335</v>
      </c>
      <c r="H63" s="60">
        <f t="shared" si="26"/>
        <v>2333.3333333333335</v>
      </c>
      <c r="I63" s="60">
        <f t="shared" si="26"/>
        <v>2333.3333333333335</v>
      </c>
      <c r="J63" s="60">
        <f t="shared" si="26"/>
        <v>2333.3333333333335</v>
      </c>
      <c r="K63" s="60">
        <f t="shared" si="26"/>
        <v>2333.3333333333335</v>
      </c>
      <c r="L63" s="60">
        <f t="shared" si="26"/>
        <v>2333.3333333333335</v>
      </c>
      <c r="M63" s="60">
        <f t="shared" si="26"/>
        <v>2333.3333333333335</v>
      </c>
      <c r="N63" s="60">
        <f t="shared" si="26"/>
        <v>2333.3333333333335</v>
      </c>
      <c r="O63" s="60">
        <f t="shared" si="26"/>
        <v>2333.3333333333335</v>
      </c>
    </row>
    <row r="64" spans="1:17" x14ac:dyDescent="0.25">
      <c r="B64" s="5" t="s">
        <v>284</v>
      </c>
      <c r="C64" s="14">
        <f>AVERAGE(D64:O64)</f>
        <v>5.8333333333333348</v>
      </c>
      <c r="D64" s="60">
        <f t="shared" ref="D64:O64" si="27">+D63/D11</f>
        <v>5.8333333333333339</v>
      </c>
      <c r="E64" s="60">
        <f t="shared" si="27"/>
        <v>5.8333333333333339</v>
      </c>
      <c r="F64" s="60">
        <f t="shared" si="27"/>
        <v>5.8333333333333339</v>
      </c>
      <c r="G64" s="60">
        <f t="shared" si="27"/>
        <v>5.8333333333333339</v>
      </c>
      <c r="H64" s="60">
        <f t="shared" si="27"/>
        <v>5.8333333333333339</v>
      </c>
      <c r="I64" s="60">
        <f t="shared" si="27"/>
        <v>5.8333333333333339</v>
      </c>
      <c r="J64" s="60">
        <f t="shared" si="27"/>
        <v>5.8333333333333339</v>
      </c>
      <c r="K64" s="60">
        <f t="shared" si="27"/>
        <v>5.8333333333333339</v>
      </c>
      <c r="L64" s="60">
        <f t="shared" si="27"/>
        <v>5.8333333333333339</v>
      </c>
      <c r="M64" s="60">
        <f t="shared" si="27"/>
        <v>5.8333333333333339</v>
      </c>
      <c r="N64" s="60">
        <f t="shared" si="27"/>
        <v>5.8333333333333339</v>
      </c>
      <c r="O64" s="60">
        <f t="shared" si="27"/>
        <v>5.8333333333333339</v>
      </c>
    </row>
    <row r="65" spans="1:17" x14ac:dyDescent="0.25">
      <c r="B65" s="5"/>
      <c r="C65" s="17"/>
      <c r="D65" s="60"/>
      <c r="E65" s="60"/>
      <c r="F65" s="60"/>
      <c r="G65" s="60"/>
      <c r="H65" s="60"/>
      <c r="I65" s="60"/>
      <c r="J65" s="60"/>
      <c r="K65" s="60"/>
      <c r="L65" s="60"/>
      <c r="M65" s="60"/>
      <c r="N65" s="60"/>
      <c r="O65" s="60"/>
    </row>
    <row r="66" spans="1:17" x14ac:dyDescent="0.25">
      <c r="B66" s="12" t="s">
        <v>62</v>
      </c>
      <c r="C66" s="3"/>
      <c r="D66" s="3"/>
      <c r="E66" s="3"/>
      <c r="F66" s="3"/>
      <c r="G66" s="3"/>
      <c r="H66" s="3"/>
      <c r="I66" s="3"/>
      <c r="J66" s="3"/>
      <c r="K66" s="3"/>
      <c r="L66" s="3"/>
      <c r="M66" s="3"/>
      <c r="N66" s="3"/>
      <c r="O66" s="3"/>
    </row>
    <row r="67" spans="1:17" x14ac:dyDescent="0.25">
      <c r="B67" s="5" t="s">
        <v>58</v>
      </c>
      <c r="C67" s="3"/>
      <c r="D67" s="25">
        <v>30</v>
      </c>
      <c r="E67" s="25">
        <v>30</v>
      </c>
      <c r="F67" s="25">
        <v>30</v>
      </c>
      <c r="G67" s="25">
        <v>30</v>
      </c>
      <c r="H67" s="25">
        <v>30</v>
      </c>
      <c r="I67" s="25">
        <v>30</v>
      </c>
      <c r="J67" s="25">
        <v>30</v>
      </c>
      <c r="K67" s="25">
        <v>30</v>
      </c>
      <c r="L67" s="25">
        <v>30</v>
      </c>
      <c r="M67" s="25">
        <v>30</v>
      </c>
      <c r="N67" s="25">
        <v>30</v>
      </c>
      <c r="O67" s="25">
        <v>30</v>
      </c>
    </row>
    <row r="68" spans="1:17" x14ac:dyDescent="0.25">
      <c r="B68" s="5" t="s">
        <v>59</v>
      </c>
      <c r="C68" s="7">
        <f t="shared" ref="C68:C70" si="28">SUM(D68:O68)</f>
        <v>37.333333333333336</v>
      </c>
      <c r="D68" s="58">
        <f t="shared" ref="D68:O68" si="29">+D26/D67</f>
        <v>3.1111111111111112</v>
      </c>
      <c r="E68" s="58">
        <f t="shared" si="29"/>
        <v>3.1111111111111112</v>
      </c>
      <c r="F68" s="58">
        <f t="shared" si="29"/>
        <v>3.1111111111111112</v>
      </c>
      <c r="G68" s="58">
        <f t="shared" si="29"/>
        <v>3.1111111111111112</v>
      </c>
      <c r="H68" s="58">
        <f t="shared" si="29"/>
        <v>3.1111111111111112</v>
      </c>
      <c r="I68" s="58">
        <f t="shared" si="29"/>
        <v>3.1111111111111112</v>
      </c>
      <c r="J68" s="58">
        <f t="shared" si="29"/>
        <v>3.1111111111111112</v>
      </c>
      <c r="K68" s="58">
        <f t="shared" si="29"/>
        <v>3.1111111111111112</v>
      </c>
      <c r="L68" s="58">
        <f t="shared" si="29"/>
        <v>3.1111111111111112</v>
      </c>
      <c r="M68" s="58">
        <f t="shared" si="29"/>
        <v>3.1111111111111112</v>
      </c>
      <c r="N68" s="58">
        <f t="shared" si="29"/>
        <v>3.1111111111111112</v>
      </c>
      <c r="O68" s="58">
        <f t="shared" si="29"/>
        <v>3.1111111111111112</v>
      </c>
    </row>
    <row r="69" spans="1:17" x14ac:dyDescent="0.25">
      <c r="B69" s="5" t="s">
        <v>60</v>
      </c>
      <c r="C69" s="17"/>
      <c r="D69" s="62">
        <v>950</v>
      </c>
      <c r="E69" s="62">
        <v>950</v>
      </c>
      <c r="F69" s="62">
        <v>950</v>
      </c>
      <c r="G69" s="62">
        <v>950</v>
      </c>
      <c r="H69" s="62">
        <v>950</v>
      </c>
      <c r="I69" s="62">
        <v>950</v>
      </c>
      <c r="J69" s="62">
        <v>950</v>
      </c>
      <c r="K69" s="62">
        <v>950</v>
      </c>
      <c r="L69" s="62">
        <v>950</v>
      </c>
      <c r="M69" s="62">
        <v>950</v>
      </c>
      <c r="N69" s="62">
        <v>950</v>
      </c>
      <c r="O69" s="62">
        <v>950</v>
      </c>
    </row>
    <row r="70" spans="1:17" x14ac:dyDescent="0.25">
      <c r="A70" s="84">
        <v>7</v>
      </c>
      <c r="B70" s="5" t="s">
        <v>61</v>
      </c>
      <c r="C70" s="7">
        <f t="shared" si="28"/>
        <v>35466.666666666664</v>
      </c>
      <c r="D70" s="60">
        <f>+D69*D68</f>
        <v>2955.5555555555557</v>
      </c>
      <c r="E70" s="60">
        <f t="shared" ref="E70:O70" si="30">+E69*E68</f>
        <v>2955.5555555555557</v>
      </c>
      <c r="F70" s="60">
        <f t="shared" si="30"/>
        <v>2955.5555555555557</v>
      </c>
      <c r="G70" s="60">
        <f t="shared" si="30"/>
        <v>2955.5555555555557</v>
      </c>
      <c r="H70" s="60">
        <f t="shared" si="30"/>
        <v>2955.5555555555557</v>
      </c>
      <c r="I70" s="60">
        <f t="shared" si="30"/>
        <v>2955.5555555555557</v>
      </c>
      <c r="J70" s="60">
        <f t="shared" si="30"/>
        <v>2955.5555555555557</v>
      </c>
      <c r="K70" s="60">
        <f t="shared" si="30"/>
        <v>2955.5555555555557</v>
      </c>
      <c r="L70" s="60">
        <f t="shared" si="30"/>
        <v>2955.5555555555557</v>
      </c>
      <c r="M70" s="60">
        <f t="shared" si="30"/>
        <v>2955.5555555555557</v>
      </c>
      <c r="N70" s="60">
        <f t="shared" si="30"/>
        <v>2955.5555555555557</v>
      </c>
      <c r="O70" s="60">
        <f t="shared" si="30"/>
        <v>2955.5555555555557</v>
      </c>
    </row>
    <row r="71" spans="1:17" x14ac:dyDescent="0.25">
      <c r="B71" s="5"/>
      <c r="C71" s="7"/>
      <c r="D71" s="60"/>
      <c r="E71" s="60"/>
      <c r="F71" s="60"/>
      <c r="G71" s="60"/>
      <c r="H71" s="60"/>
      <c r="I71" s="60"/>
      <c r="J71" s="60"/>
      <c r="K71" s="60"/>
      <c r="L71" s="60"/>
      <c r="M71" s="60"/>
      <c r="N71" s="60"/>
      <c r="O71" s="60"/>
    </row>
    <row r="72" spans="1:17" x14ac:dyDescent="0.25">
      <c r="B72" s="12" t="s">
        <v>282</v>
      </c>
      <c r="C72" s="3"/>
      <c r="D72" s="64"/>
      <c r="E72" s="64"/>
      <c r="F72" s="64"/>
      <c r="G72" s="64"/>
      <c r="H72" s="64"/>
      <c r="I72" s="64"/>
      <c r="J72" s="64"/>
      <c r="K72" s="64"/>
      <c r="L72" s="64"/>
      <c r="M72" s="64"/>
      <c r="N72" s="64"/>
      <c r="O72" s="64"/>
    </row>
    <row r="73" spans="1:17" x14ac:dyDescent="0.25">
      <c r="B73" s="5" t="s">
        <v>41</v>
      </c>
      <c r="C73" s="3"/>
      <c r="D73" s="65">
        <v>0.05</v>
      </c>
      <c r="E73" s="65">
        <v>0.05</v>
      </c>
      <c r="F73" s="65">
        <v>0.05</v>
      </c>
      <c r="G73" s="65">
        <v>0.05</v>
      </c>
      <c r="H73" s="65">
        <v>0.05</v>
      </c>
      <c r="I73" s="65">
        <v>0.05</v>
      </c>
      <c r="J73" s="65">
        <v>0.05</v>
      </c>
      <c r="K73" s="65">
        <v>0.05</v>
      </c>
      <c r="L73" s="65">
        <v>0.05</v>
      </c>
      <c r="M73" s="65">
        <v>0.05</v>
      </c>
      <c r="N73" s="65">
        <v>0.05</v>
      </c>
      <c r="O73" s="65">
        <v>0.05</v>
      </c>
    </row>
    <row r="74" spans="1:17" x14ac:dyDescent="0.25">
      <c r="B74" s="5" t="s">
        <v>17</v>
      </c>
      <c r="C74" s="3"/>
      <c r="D74" s="66">
        <v>4</v>
      </c>
      <c r="E74" s="66">
        <v>4</v>
      </c>
      <c r="F74" s="66">
        <v>4</v>
      </c>
      <c r="G74" s="66">
        <v>4</v>
      </c>
      <c r="H74" s="66">
        <v>4</v>
      </c>
      <c r="I74" s="66">
        <v>4</v>
      </c>
      <c r="J74" s="66">
        <v>4</v>
      </c>
      <c r="K74" s="66">
        <v>4</v>
      </c>
      <c r="L74" s="66">
        <v>4</v>
      </c>
      <c r="M74" s="66">
        <v>4</v>
      </c>
      <c r="N74" s="66">
        <v>4</v>
      </c>
      <c r="O74" s="66">
        <v>4</v>
      </c>
    </row>
    <row r="75" spans="1:17" x14ac:dyDescent="0.25">
      <c r="B75" s="5" t="s">
        <v>42</v>
      </c>
      <c r="C75" s="7">
        <f t="shared" ref="C75:C78" si="31">SUM(D75:O75)</f>
        <v>60</v>
      </c>
      <c r="D75" s="64">
        <f t="shared" ref="D75:O75" si="32">(D$11*D73)/D74</f>
        <v>5</v>
      </c>
      <c r="E75" s="64">
        <f t="shared" si="32"/>
        <v>5</v>
      </c>
      <c r="F75" s="64">
        <f t="shared" si="32"/>
        <v>5</v>
      </c>
      <c r="G75" s="64">
        <f t="shared" si="32"/>
        <v>5</v>
      </c>
      <c r="H75" s="64">
        <f t="shared" si="32"/>
        <v>5</v>
      </c>
      <c r="I75" s="64">
        <f t="shared" si="32"/>
        <v>5</v>
      </c>
      <c r="J75" s="64">
        <f t="shared" si="32"/>
        <v>5</v>
      </c>
      <c r="K75" s="64">
        <f t="shared" si="32"/>
        <v>5</v>
      </c>
      <c r="L75" s="64">
        <f t="shared" si="32"/>
        <v>5</v>
      </c>
      <c r="M75" s="64">
        <f t="shared" si="32"/>
        <v>5</v>
      </c>
      <c r="N75" s="64">
        <f t="shared" si="32"/>
        <v>5</v>
      </c>
      <c r="O75" s="64">
        <f t="shared" si="32"/>
        <v>5</v>
      </c>
    </row>
    <row r="76" spans="1:17" x14ac:dyDescent="0.25">
      <c r="B76" s="5" t="s">
        <v>43</v>
      </c>
      <c r="C76" s="7">
        <f t="shared" si="31"/>
        <v>12</v>
      </c>
      <c r="D76" s="58">
        <f t="shared" ref="D76:O76" si="33">+D75/D$19</f>
        <v>1</v>
      </c>
      <c r="E76" s="58">
        <f t="shared" si="33"/>
        <v>1</v>
      </c>
      <c r="F76" s="58">
        <f t="shared" si="33"/>
        <v>1</v>
      </c>
      <c r="G76" s="58">
        <f t="shared" si="33"/>
        <v>1</v>
      </c>
      <c r="H76" s="58">
        <f t="shared" si="33"/>
        <v>1</v>
      </c>
      <c r="I76" s="58">
        <f t="shared" si="33"/>
        <v>1</v>
      </c>
      <c r="J76" s="58">
        <f t="shared" si="33"/>
        <v>1</v>
      </c>
      <c r="K76" s="58">
        <f t="shared" si="33"/>
        <v>1</v>
      </c>
      <c r="L76" s="58">
        <f t="shared" si="33"/>
        <v>1</v>
      </c>
      <c r="M76" s="58">
        <f t="shared" si="33"/>
        <v>1</v>
      </c>
      <c r="N76" s="58">
        <f t="shared" si="33"/>
        <v>1</v>
      </c>
      <c r="O76" s="58">
        <f t="shared" si="33"/>
        <v>1</v>
      </c>
      <c r="Q76" t="s">
        <v>278</v>
      </c>
    </row>
    <row r="77" spans="1:17" x14ac:dyDescent="0.25">
      <c r="B77" s="5" t="s">
        <v>44</v>
      </c>
      <c r="C77" s="7">
        <f t="shared" si="31"/>
        <v>6000</v>
      </c>
      <c r="D77" s="62">
        <v>500</v>
      </c>
      <c r="E77" s="62">
        <v>500</v>
      </c>
      <c r="F77" s="62">
        <v>500</v>
      </c>
      <c r="G77" s="62">
        <v>500</v>
      </c>
      <c r="H77" s="62">
        <v>500</v>
      </c>
      <c r="I77" s="62">
        <v>500</v>
      </c>
      <c r="J77" s="62">
        <v>500</v>
      </c>
      <c r="K77" s="62">
        <v>500</v>
      </c>
      <c r="L77" s="62">
        <v>500</v>
      </c>
      <c r="M77" s="62">
        <v>500</v>
      </c>
      <c r="N77" s="62">
        <v>500</v>
      </c>
      <c r="O77" s="62">
        <v>500</v>
      </c>
    </row>
    <row r="78" spans="1:17" x14ac:dyDescent="0.25">
      <c r="A78" s="84">
        <v>8</v>
      </c>
      <c r="B78" s="5" t="s">
        <v>45</v>
      </c>
      <c r="C78" s="7">
        <f t="shared" si="31"/>
        <v>30000</v>
      </c>
      <c r="D78" s="60">
        <f>+D75*D77</f>
        <v>2500</v>
      </c>
      <c r="E78" s="60">
        <f t="shared" ref="E78:O78" si="34">+E75*E77</f>
        <v>2500</v>
      </c>
      <c r="F78" s="60">
        <f t="shared" si="34"/>
        <v>2500</v>
      </c>
      <c r="G78" s="60">
        <f t="shared" si="34"/>
        <v>2500</v>
      </c>
      <c r="H78" s="60">
        <f t="shared" si="34"/>
        <v>2500</v>
      </c>
      <c r="I78" s="60">
        <f t="shared" si="34"/>
        <v>2500</v>
      </c>
      <c r="J78" s="60">
        <f t="shared" si="34"/>
        <v>2500</v>
      </c>
      <c r="K78" s="60">
        <f t="shared" si="34"/>
        <v>2500</v>
      </c>
      <c r="L78" s="60">
        <f t="shared" si="34"/>
        <v>2500</v>
      </c>
      <c r="M78" s="60">
        <f t="shared" si="34"/>
        <v>2500</v>
      </c>
      <c r="N78" s="60">
        <f t="shared" si="34"/>
        <v>2500</v>
      </c>
      <c r="O78" s="60">
        <f t="shared" si="34"/>
        <v>2500</v>
      </c>
    </row>
    <row r="79" spans="1:17" x14ac:dyDescent="0.25">
      <c r="B79" s="5"/>
      <c r="C79" s="7"/>
      <c r="D79" s="60"/>
      <c r="E79" s="60"/>
      <c r="F79" s="60"/>
      <c r="G79" s="60"/>
      <c r="H79" s="60"/>
      <c r="I79" s="60"/>
      <c r="J79" s="60"/>
      <c r="K79" s="60"/>
      <c r="L79" s="60"/>
      <c r="M79" s="60"/>
      <c r="N79" s="60"/>
      <c r="O79" s="60"/>
    </row>
    <row r="80" spans="1:17" x14ac:dyDescent="0.25">
      <c r="B80" s="12" t="s">
        <v>64</v>
      </c>
      <c r="C80" s="3"/>
      <c r="D80" s="3"/>
      <c r="E80" s="3"/>
      <c r="F80" s="3"/>
      <c r="G80" s="3"/>
      <c r="H80" s="3"/>
      <c r="I80" s="3"/>
      <c r="J80" s="3"/>
      <c r="K80" s="3"/>
      <c r="L80" s="3"/>
      <c r="M80" s="3"/>
      <c r="N80" s="3"/>
      <c r="O80" s="3"/>
    </row>
    <row r="81" spans="1:17" x14ac:dyDescent="0.25">
      <c r="B81" s="12" t="s">
        <v>63</v>
      </c>
      <c r="C81" s="3"/>
      <c r="D81" s="26">
        <v>0.21</v>
      </c>
      <c r="E81" s="26">
        <v>0.21</v>
      </c>
      <c r="F81" s="26">
        <v>0.21</v>
      </c>
      <c r="G81" s="26">
        <v>0.21</v>
      </c>
      <c r="H81" s="26">
        <v>0.21</v>
      </c>
      <c r="I81" s="26">
        <v>0.21</v>
      </c>
      <c r="J81" s="26">
        <v>0.21</v>
      </c>
      <c r="K81" s="26">
        <v>0.21</v>
      </c>
      <c r="L81" s="26">
        <v>0.21</v>
      </c>
      <c r="M81" s="26">
        <v>0.21</v>
      </c>
      <c r="N81" s="26">
        <v>0.21</v>
      </c>
      <c r="O81" s="26">
        <v>0.21</v>
      </c>
    </row>
    <row r="82" spans="1:17" x14ac:dyDescent="0.25">
      <c r="B82" s="12" t="s">
        <v>65</v>
      </c>
      <c r="C82" s="7">
        <f t="shared" ref="C82" si="35">SUM(D82:O82)</f>
        <v>133574.00000000003</v>
      </c>
      <c r="D82" s="15">
        <f t="shared" ref="D82:O82" si="36">(D78+D70+D63+D54+D45)*D81</f>
        <v>11131.166666666666</v>
      </c>
      <c r="E82" s="15">
        <f t="shared" si="36"/>
        <v>11131.166666666666</v>
      </c>
      <c r="F82" s="15">
        <f t="shared" si="36"/>
        <v>11131.166666666666</v>
      </c>
      <c r="G82" s="15">
        <f t="shared" si="36"/>
        <v>11131.166666666666</v>
      </c>
      <c r="H82" s="15">
        <f t="shared" si="36"/>
        <v>11131.166666666666</v>
      </c>
      <c r="I82" s="15">
        <f t="shared" si="36"/>
        <v>11131.166666666666</v>
      </c>
      <c r="J82" s="15">
        <f t="shared" si="36"/>
        <v>11131.166666666666</v>
      </c>
      <c r="K82" s="15">
        <f t="shared" si="36"/>
        <v>11131.166666666666</v>
      </c>
      <c r="L82" s="15">
        <f t="shared" si="36"/>
        <v>11131.166666666666</v>
      </c>
      <c r="M82" s="15">
        <f t="shared" si="36"/>
        <v>11131.166666666666</v>
      </c>
      <c r="N82" s="15">
        <f t="shared" si="36"/>
        <v>11131.166666666666</v>
      </c>
      <c r="O82" s="15">
        <f t="shared" si="36"/>
        <v>11131.166666666666</v>
      </c>
    </row>
    <row r="83" spans="1:17" x14ac:dyDescent="0.25">
      <c r="B83" s="12"/>
      <c r="C83" s="7"/>
      <c r="D83" s="15"/>
      <c r="E83" s="15"/>
      <c r="F83" s="15"/>
      <c r="G83" s="15"/>
      <c r="H83" s="15"/>
      <c r="I83" s="15"/>
      <c r="J83" s="15"/>
      <c r="K83" s="15"/>
      <c r="L83" s="15"/>
      <c r="M83" s="15"/>
      <c r="N83" s="15"/>
      <c r="O83" s="15"/>
    </row>
    <row r="84" spans="1:17" ht="30" x14ac:dyDescent="0.25">
      <c r="B84" s="18" t="s">
        <v>366</v>
      </c>
      <c r="C84" s="7">
        <f t="shared" ref="C84" si="37">SUM(D84:O84)</f>
        <v>769640.66666666686</v>
      </c>
      <c r="D84" s="67">
        <f t="shared" ref="D84:O84" si="38">+D82+D78+D70+D63+D54+D45</f>
        <v>64136.722222222219</v>
      </c>
      <c r="E84" s="67">
        <f t="shared" si="38"/>
        <v>64136.722222222219</v>
      </c>
      <c r="F84" s="67">
        <f t="shared" si="38"/>
        <v>64136.722222222219</v>
      </c>
      <c r="G84" s="67">
        <f t="shared" si="38"/>
        <v>64136.722222222219</v>
      </c>
      <c r="H84" s="67">
        <f t="shared" si="38"/>
        <v>64136.722222222219</v>
      </c>
      <c r="I84" s="67">
        <f t="shared" si="38"/>
        <v>64136.722222222219</v>
      </c>
      <c r="J84" s="67">
        <f t="shared" si="38"/>
        <v>64136.722222222219</v>
      </c>
      <c r="K84" s="67">
        <f t="shared" si="38"/>
        <v>64136.722222222219</v>
      </c>
      <c r="L84" s="67">
        <f t="shared" si="38"/>
        <v>64136.722222222219</v>
      </c>
      <c r="M84" s="67">
        <f t="shared" si="38"/>
        <v>64136.722222222219</v>
      </c>
      <c r="N84" s="67">
        <f t="shared" si="38"/>
        <v>64136.722222222219</v>
      </c>
      <c r="O84" s="67">
        <f t="shared" si="38"/>
        <v>64136.722222222219</v>
      </c>
    </row>
    <row r="85" spans="1:17" x14ac:dyDescent="0.25">
      <c r="B85" s="68" t="s">
        <v>35</v>
      </c>
      <c r="C85" s="14">
        <f>AVERAGE(D85:O85)</f>
        <v>160.34180555555554</v>
      </c>
      <c r="D85" s="60">
        <f t="shared" ref="D85:O85" si="39">+D84/D11</f>
        <v>160.34180555555554</v>
      </c>
      <c r="E85" s="60">
        <f t="shared" si="39"/>
        <v>160.34180555555554</v>
      </c>
      <c r="F85" s="60">
        <f t="shared" si="39"/>
        <v>160.34180555555554</v>
      </c>
      <c r="G85" s="60">
        <f t="shared" si="39"/>
        <v>160.34180555555554</v>
      </c>
      <c r="H85" s="60">
        <f t="shared" si="39"/>
        <v>160.34180555555554</v>
      </c>
      <c r="I85" s="60">
        <f t="shared" si="39"/>
        <v>160.34180555555554</v>
      </c>
      <c r="J85" s="60">
        <f t="shared" si="39"/>
        <v>160.34180555555554</v>
      </c>
      <c r="K85" s="60">
        <f t="shared" si="39"/>
        <v>160.34180555555554</v>
      </c>
      <c r="L85" s="60">
        <f t="shared" si="39"/>
        <v>160.34180555555554</v>
      </c>
      <c r="M85" s="60">
        <f t="shared" si="39"/>
        <v>160.34180555555554</v>
      </c>
      <c r="N85" s="60">
        <f t="shared" si="39"/>
        <v>160.34180555555554</v>
      </c>
      <c r="O85" s="60">
        <f t="shared" si="39"/>
        <v>160.34180555555554</v>
      </c>
    </row>
    <row r="86" spans="1:17" x14ac:dyDescent="0.25">
      <c r="B86" s="12"/>
      <c r="C86" s="7"/>
      <c r="D86" s="15"/>
      <c r="E86" s="15"/>
      <c r="F86" s="15"/>
      <c r="G86" s="15"/>
      <c r="H86" s="15"/>
      <c r="I86" s="15"/>
      <c r="J86" s="15"/>
      <c r="K86" s="15"/>
      <c r="L86" s="15"/>
      <c r="M86" s="15"/>
      <c r="N86" s="15"/>
      <c r="O86" s="15"/>
    </row>
    <row r="87" spans="1:17" x14ac:dyDescent="0.25">
      <c r="B87" s="18" t="s">
        <v>280</v>
      </c>
      <c r="C87" s="3">
        <f>AVERAGE(D87:O87)</f>
        <v>10</v>
      </c>
      <c r="D87" s="21">
        <v>10</v>
      </c>
      <c r="E87" s="21">
        <v>10</v>
      </c>
      <c r="F87" s="21">
        <v>10</v>
      </c>
      <c r="G87" s="21">
        <v>10</v>
      </c>
      <c r="H87" s="21">
        <v>10</v>
      </c>
      <c r="I87" s="21">
        <v>10</v>
      </c>
      <c r="J87" s="21">
        <v>10</v>
      </c>
      <c r="K87" s="21">
        <v>10</v>
      </c>
      <c r="L87" s="21">
        <v>10</v>
      </c>
      <c r="M87" s="21">
        <v>10</v>
      </c>
      <c r="N87" s="21">
        <v>10</v>
      </c>
      <c r="O87" s="21">
        <v>10</v>
      </c>
    </row>
    <row r="88" spans="1:17" x14ac:dyDescent="0.25">
      <c r="A88" s="84">
        <v>9</v>
      </c>
      <c r="B88" s="18" t="s">
        <v>281</v>
      </c>
      <c r="C88" s="7">
        <f t="shared" ref="C88:C90" si="40">SUM(D88:O88)</f>
        <v>48000</v>
      </c>
      <c r="D88" s="19">
        <f t="shared" ref="D88:O88" si="41">+D87*D11</f>
        <v>4000</v>
      </c>
      <c r="E88" s="19">
        <f t="shared" si="41"/>
        <v>4000</v>
      </c>
      <c r="F88" s="19">
        <f t="shared" si="41"/>
        <v>4000</v>
      </c>
      <c r="G88" s="19">
        <f t="shared" si="41"/>
        <v>4000</v>
      </c>
      <c r="H88" s="19">
        <f t="shared" si="41"/>
        <v>4000</v>
      </c>
      <c r="I88" s="19">
        <f t="shared" si="41"/>
        <v>4000</v>
      </c>
      <c r="J88" s="19">
        <f t="shared" si="41"/>
        <v>4000</v>
      </c>
      <c r="K88" s="19">
        <f t="shared" si="41"/>
        <v>4000</v>
      </c>
      <c r="L88" s="19">
        <f t="shared" si="41"/>
        <v>4000</v>
      </c>
      <c r="M88" s="19">
        <f t="shared" si="41"/>
        <v>4000</v>
      </c>
      <c r="N88" s="19">
        <f t="shared" si="41"/>
        <v>4000</v>
      </c>
      <c r="O88" s="19">
        <f t="shared" si="41"/>
        <v>4000</v>
      </c>
      <c r="Q88" t="s">
        <v>287</v>
      </c>
    </row>
    <row r="89" spans="1:17" x14ac:dyDescent="0.25">
      <c r="B89" s="18"/>
      <c r="C89" s="20"/>
      <c r="D89" s="19"/>
      <c r="E89" s="19"/>
      <c r="F89" s="19"/>
      <c r="G89" s="19"/>
      <c r="H89" s="19"/>
      <c r="I89" s="19"/>
      <c r="J89" s="19"/>
      <c r="K89" s="19"/>
      <c r="L89" s="19"/>
      <c r="M89" s="19"/>
      <c r="N89" s="19"/>
      <c r="O89" s="19"/>
    </row>
    <row r="90" spans="1:17" ht="37.5" x14ac:dyDescent="0.3">
      <c r="B90" s="94" t="s">
        <v>365</v>
      </c>
      <c r="C90" s="7">
        <f t="shared" si="40"/>
        <v>817640.66666666686</v>
      </c>
      <c r="D90" s="20">
        <f t="shared" ref="D90:O90" si="42">+D88+D84</f>
        <v>68136.722222222219</v>
      </c>
      <c r="E90" s="20">
        <f t="shared" si="42"/>
        <v>68136.722222222219</v>
      </c>
      <c r="F90" s="20">
        <f t="shared" si="42"/>
        <v>68136.722222222219</v>
      </c>
      <c r="G90" s="20">
        <f t="shared" si="42"/>
        <v>68136.722222222219</v>
      </c>
      <c r="H90" s="20">
        <f t="shared" si="42"/>
        <v>68136.722222222219</v>
      </c>
      <c r="I90" s="20">
        <f t="shared" si="42"/>
        <v>68136.722222222219</v>
      </c>
      <c r="J90" s="20">
        <f t="shared" si="42"/>
        <v>68136.722222222219</v>
      </c>
      <c r="K90" s="20">
        <f t="shared" si="42"/>
        <v>68136.722222222219</v>
      </c>
      <c r="L90" s="20">
        <f t="shared" si="42"/>
        <v>68136.722222222219</v>
      </c>
      <c r="M90" s="20">
        <f t="shared" si="42"/>
        <v>68136.722222222219</v>
      </c>
      <c r="N90" s="20">
        <f t="shared" si="42"/>
        <v>68136.722222222219</v>
      </c>
      <c r="O90" s="20">
        <f t="shared" si="42"/>
        <v>68136.722222222219</v>
      </c>
    </row>
    <row r="91" spans="1:17" x14ac:dyDescent="0.25">
      <c r="B91" s="18" t="s">
        <v>35</v>
      </c>
      <c r="C91" s="14">
        <f>AVERAGE(D91:O91)</f>
        <v>170.34180555555554</v>
      </c>
      <c r="D91" s="60">
        <f t="shared" ref="D91:O91" si="43">+D90/D11</f>
        <v>170.34180555555554</v>
      </c>
      <c r="E91" s="60">
        <f t="shared" si="43"/>
        <v>170.34180555555554</v>
      </c>
      <c r="F91" s="60">
        <f t="shared" si="43"/>
        <v>170.34180555555554</v>
      </c>
      <c r="G91" s="60">
        <f t="shared" si="43"/>
        <v>170.34180555555554</v>
      </c>
      <c r="H91" s="60">
        <f t="shared" si="43"/>
        <v>170.34180555555554</v>
      </c>
      <c r="I91" s="60">
        <f t="shared" si="43"/>
        <v>170.34180555555554</v>
      </c>
      <c r="J91" s="60">
        <f t="shared" si="43"/>
        <v>170.34180555555554</v>
      </c>
      <c r="K91" s="60">
        <f t="shared" si="43"/>
        <v>170.34180555555554</v>
      </c>
      <c r="L91" s="60">
        <f t="shared" si="43"/>
        <v>170.34180555555554</v>
      </c>
      <c r="M91" s="60">
        <f t="shared" si="43"/>
        <v>170.34180555555554</v>
      </c>
      <c r="N91" s="60">
        <f t="shared" si="43"/>
        <v>170.34180555555554</v>
      </c>
      <c r="O91" s="60">
        <f t="shared" si="43"/>
        <v>170.34180555555554</v>
      </c>
    </row>
    <row r="92" spans="1:17" x14ac:dyDescent="0.25">
      <c r="B92" s="18"/>
      <c r="C92" s="3"/>
      <c r="D92" s="60"/>
      <c r="E92" s="60"/>
      <c r="F92" s="60"/>
      <c r="G92" s="60"/>
      <c r="H92" s="60"/>
      <c r="I92" s="60"/>
      <c r="J92" s="60"/>
      <c r="K92" s="60"/>
      <c r="L92" s="60"/>
      <c r="M92" s="60"/>
      <c r="N92" s="60"/>
      <c r="O92" s="60"/>
    </row>
    <row r="93" spans="1:17" ht="18.75" x14ac:dyDescent="0.3">
      <c r="B93" s="90" t="s">
        <v>389</v>
      </c>
      <c r="C93" s="3"/>
      <c r="D93" s="60"/>
      <c r="E93" s="60"/>
      <c r="F93" s="60"/>
      <c r="G93" s="60"/>
      <c r="H93" s="60"/>
      <c r="I93" s="60"/>
      <c r="J93" s="60"/>
      <c r="K93" s="60"/>
      <c r="L93" s="60"/>
      <c r="M93" s="60"/>
      <c r="N93" s="60"/>
      <c r="O93" s="60"/>
    </row>
    <row r="94" spans="1:17" x14ac:dyDescent="0.25">
      <c r="B94" s="12" t="s">
        <v>289</v>
      </c>
      <c r="C94" s="3"/>
      <c r="D94" s="3"/>
      <c r="E94" s="3"/>
      <c r="F94" s="3"/>
      <c r="G94" s="3"/>
      <c r="H94" s="3"/>
      <c r="I94" s="3"/>
      <c r="J94" s="3"/>
      <c r="K94" s="3"/>
      <c r="L94" s="3"/>
      <c r="M94" s="3"/>
      <c r="N94" s="3"/>
      <c r="O94" s="3"/>
    </row>
    <row r="95" spans="1:17" x14ac:dyDescent="0.25">
      <c r="B95" s="5" t="s">
        <v>294</v>
      </c>
      <c r="C95" s="3"/>
      <c r="D95" s="13">
        <v>1</v>
      </c>
      <c r="E95" s="13">
        <v>1</v>
      </c>
      <c r="F95" s="13">
        <v>1</v>
      </c>
      <c r="G95" s="13">
        <v>1</v>
      </c>
      <c r="H95" s="13">
        <v>1</v>
      </c>
      <c r="I95" s="13">
        <v>1</v>
      </c>
      <c r="J95" s="13">
        <v>1</v>
      </c>
      <c r="K95" s="13">
        <v>1</v>
      </c>
      <c r="L95" s="13">
        <v>1</v>
      </c>
      <c r="M95" s="13">
        <v>1</v>
      </c>
      <c r="N95" s="13">
        <v>1</v>
      </c>
      <c r="O95" s="13">
        <v>1</v>
      </c>
    </row>
    <row r="96" spans="1:17" x14ac:dyDescent="0.25">
      <c r="B96" s="5" t="s">
        <v>288</v>
      </c>
      <c r="C96" s="3"/>
      <c r="D96" s="23">
        <v>3</v>
      </c>
      <c r="E96" s="23">
        <v>3</v>
      </c>
      <c r="F96" s="23">
        <v>3</v>
      </c>
      <c r="G96" s="23">
        <v>3</v>
      </c>
      <c r="H96" s="23">
        <v>3</v>
      </c>
      <c r="I96" s="23">
        <v>3</v>
      </c>
      <c r="J96" s="23">
        <v>3</v>
      </c>
      <c r="K96" s="23">
        <v>3</v>
      </c>
      <c r="L96" s="23">
        <v>3</v>
      </c>
      <c r="M96" s="23">
        <v>3</v>
      </c>
      <c r="N96" s="23">
        <v>3</v>
      </c>
      <c r="O96" s="23">
        <v>3</v>
      </c>
      <c r="Q96" t="s">
        <v>290</v>
      </c>
    </row>
    <row r="97" spans="1:17" x14ac:dyDescent="0.25">
      <c r="B97" s="5" t="s">
        <v>170</v>
      </c>
      <c r="C97" s="17"/>
      <c r="D97" s="16">
        <v>2550</v>
      </c>
      <c r="E97" s="16">
        <v>2550</v>
      </c>
      <c r="F97" s="16">
        <v>2550</v>
      </c>
      <c r="G97" s="16">
        <v>2550</v>
      </c>
      <c r="H97" s="16">
        <v>2550</v>
      </c>
      <c r="I97" s="16">
        <v>2550</v>
      </c>
      <c r="J97" s="16">
        <v>2550</v>
      </c>
      <c r="K97" s="16">
        <v>2550</v>
      </c>
      <c r="L97" s="16">
        <v>2550</v>
      </c>
      <c r="M97" s="16">
        <v>2550</v>
      </c>
      <c r="N97" s="16">
        <v>2550</v>
      </c>
      <c r="O97" s="16">
        <v>2550</v>
      </c>
    </row>
    <row r="98" spans="1:17" x14ac:dyDescent="0.25">
      <c r="A98" s="84">
        <v>10</v>
      </c>
      <c r="B98" s="5" t="s">
        <v>291</v>
      </c>
      <c r="C98" s="7">
        <f t="shared" ref="C98" si="44">SUM(D98:O98)</f>
        <v>91800</v>
      </c>
      <c r="D98" s="15">
        <f>+D97*D96*D95</f>
        <v>7650</v>
      </c>
      <c r="E98" s="15">
        <f t="shared" ref="E98:O98" si="45">+E97*E96*E95</f>
        <v>7650</v>
      </c>
      <c r="F98" s="15">
        <f t="shared" si="45"/>
        <v>7650</v>
      </c>
      <c r="G98" s="15">
        <f t="shared" si="45"/>
        <v>7650</v>
      </c>
      <c r="H98" s="15">
        <f t="shared" si="45"/>
        <v>7650</v>
      </c>
      <c r="I98" s="15">
        <f t="shared" si="45"/>
        <v>7650</v>
      </c>
      <c r="J98" s="15">
        <f t="shared" si="45"/>
        <v>7650</v>
      </c>
      <c r="K98" s="15">
        <f t="shared" si="45"/>
        <v>7650</v>
      </c>
      <c r="L98" s="15">
        <f t="shared" si="45"/>
        <v>7650</v>
      </c>
      <c r="M98" s="15">
        <f t="shared" si="45"/>
        <v>7650</v>
      </c>
      <c r="N98" s="15">
        <f t="shared" si="45"/>
        <v>7650</v>
      </c>
      <c r="O98" s="15">
        <f t="shared" si="45"/>
        <v>7650</v>
      </c>
    </row>
    <row r="99" spans="1:17" x14ac:dyDescent="0.25">
      <c r="C99" s="7"/>
      <c r="D99" s="15"/>
      <c r="E99" s="15"/>
      <c r="F99" s="15"/>
      <c r="G99" s="15"/>
      <c r="H99" s="15"/>
      <c r="I99" s="15"/>
      <c r="J99" s="15"/>
      <c r="K99" s="15"/>
      <c r="L99" s="15"/>
      <c r="M99" s="15"/>
      <c r="N99" s="15"/>
      <c r="O99" s="15"/>
    </row>
    <row r="100" spans="1:17" x14ac:dyDescent="0.25">
      <c r="B100" s="5" t="s">
        <v>292</v>
      </c>
      <c r="C100" s="3"/>
      <c r="D100" s="13">
        <v>1</v>
      </c>
      <c r="E100" s="13">
        <v>1</v>
      </c>
      <c r="F100" s="13">
        <v>1</v>
      </c>
      <c r="G100" s="13">
        <v>1</v>
      </c>
      <c r="H100" s="13">
        <v>1</v>
      </c>
      <c r="I100" s="13">
        <v>1</v>
      </c>
      <c r="J100" s="13">
        <v>1</v>
      </c>
      <c r="K100" s="13">
        <v>1</v>
      </c>
      <c r="L100" s="13">
        <v>1</v>
      </c>
      <c r="M100" s="13">
        <v>1</v>
      </c>
      <c r="N100" s="13">
        <v>1</v>
      </c>
      <c r="O100" s="13">
        <v>1</v>
      </c>
    </row>
    <row r="101" spans="1:17" x14ac:dyDescent="0.25">
      <c r="B101" s="5" t="s">
        <v>293</v>
      </c>
      <c r="C101" s="3"/>
      <c r="D101" s="23">
        <v>4</v>
      </c>
      <c r="E101" s="23">
        <v>4</v>
      </c>
      <c r="F101" s="23">
        <v>4</v>
      </c>
      <c r="G101" s="23">
        <v>4</v>
      </c>
      <c r="H101" s="23">
        <v>4</v>
      </c>
      <c r="I101" s="23">
        <v>4</v>
      </c>
      <c r="J101" s="23">
        <v>4</v>
      </c>
      <c r="K101" s="23">
        <v>4</v>
      </c>
      <c r="L101" s="23">
        <v>4</v>
      </c>
      <c r="M101" s="23">
        <v>4</v>
      </c>
      <c r="N101" s="23">
        <v>4</v>
      </c>
      <c r="O101" s="23">
        <v>4</v>
      </c>
      <c r="Q101" t="s">
        <v>290</v>
      </c>
    </row>
    <row r="102" spans="1:17" x14ac:dyDescent="0.25">
      <c r="A102" s="84">
        <v>10</v>
      </c>
      <c r="B102" s="5" t="s">
        <v>171</v>
      </c>
      <c r="C102" s="7">
        <f t="shared" ref="C102" si="46">SUM(D102:O102)</f>
        <v>122400</v>
      </c>
      <c r="D102" s="15">
        <f>+D101*D100*D97</f>
        <v>10200</v>
      </c>
      <c r="E102" s="15">
        <f t="shared" ref="E102:O102" si="47">+E101*E100*E97</f>
        <v>10200</v>
      </c>
      <c r="F102" s="15">
        <f t="shared" si="47"/>
        <v>10200</v>
      </c>
      <c r="G102" s="15">
        <f t="shared" si="47"/>
        <v>10200</v>
      </c>
      <c r="H102" s="15">
        <f t="shared" si="47"/>
        <v>10200</v>
      </c>
      <c r="I102" s="15">
        <f t="shared" si="47"/>
        <v>10200</v>
      </c>
      <c r="J102" s="15">
        <f t="shared" si="47"/>
        <v>10200</v>
      </c>
      <c r="K102" s="15">
        <f t="shared" si="47"/>
        <v>10200</v>
      </c>
      <c r="L102" s="15">
        <f t="shared" si="47"/>
        <v>10200</v>
      </c>
      <c r="M102" s="15">
        <f t="shared" si="47"/>
        <v>10200</v>
      </c>
      <c r="N102" s="15">
        <f t="shared" si="47"/>
        <v>10200</v>
      </c>
      <c r="O102" s="15">
        <f t="shared" si="47"/>
        <v>10200</v>
      </c>
    </row>
    <row r="103" spans="1:17" x14ac:dyDescent="0.25">
      <c r="B103" s="5"/>
      <c r="C103" s="7"/>
      <c r="D103" s="15"/>
      <c r="E103" s="15"/>
      <c r="F103" s="15"/>
      <c r="G103" s="15"/>
      <c r="H103" s="15"/>
      <c r="I103" s="15"/>
      <c r="J103" s="15"/>
      <c r="K103" s="15"/>
      <c r="L103" s="15"/>
      <c r="M103" s="15"/>
      <c r="N103" s="15"/>
      <c r="O103" s="15"/>
    </row>
    <row r="104" spans="1:17" x14ac:dyDescent="0.25">
      <c r="B104" s="5" t="s">
        <v>368</v>
      </c>
      <c r="C104" s="3"/>
      <c r="D104" s="13">
        <v>1</v>
      </c>
      <c r="E104" s="13">
        <v>1</v>
      </c>
      <c r="F104" s="13">
        <v>1</v>
      </c>
      <c r="G104" s="13">
        <v>1</v>
      </c>
      <c r="H104" s="13">
        <v>1</v>
      </c>
      <c r="I104" s="13">
        <v>1</v>
      </c>
      <c r="J104" s="13">
        <v>1</v>
      </c>
      <c r="K104" s="13">
        <v>1</v>
      </c>
      <c r="L104" s="13">
        <v>1</v>
      </c>
      <c r="M104" s="13">
        <v>1</v>
      </c>
      <c r="N104" s="13">
        <v>1</v>
      </c>
      <c r="O104" s="13">
        <v>1</v>
      </c>
    </row>
    <row r="105" spans="1:17" x14ac:dyDescent="0.25">
      <c r="B105" s="5" t="s">
        <v>370</v>
      </c>
      <c r="C105" s="3"/>
      <c r="D105" s="23">
        <v>2</v>
      </c>
      <c r="E105" s="23">
        <v>2</v>
      </c>
      <c r="F105" s="23">
        <v>2</v>
      </c>
      <c r="G105" s="23">
        <v>2</v>
      </c>
      <c r="H105" s="23">
        <v>2</v>
      </c>
      <c r="I105" s="23">
        <v>2</v>
      </c>
      <c r="J105" s="23">
        <v>2</v>
      </c>
      <c r="K105" s="23">
        <v>2</v>
      </c>
      <c r="L105" s="23">
        <v>2</v>
      </c>
      <c r="M105" s="23">
        <v>2</v>
      </c>
      <c r="N105" s="23">
        <v>2</v>
      </c>
      <c r="O105" s="23">
        <v>2</v>
      </c>
      <c r="Q105" t="s">
        <v>290</v>
      </c>
    </row>
    <row r="106" spans="1:17" x14ac:dyDescent="0.25">
      <c r="B106" s="5" t="s">
        <v>371</v>
      </c>
      <c r="C106" s="17"/>
      <c r="D106" s="16">
        <v>2550</v>
      </c>
      <c r="E106" s="16">
        <v>2550</v>
      </c>
      <c r="F106" s="16">
        <v>2550</v>
      </c>
      <c r="G106" s="16">
        <v>2550</v>
      </c>
      <c r="H106" s="16">
        <v>2550</v>
      </c>
      <c r="I106" s="16">
        <v>2550</v>
      </c>
      <c r="J106" s="16">
        <v>2550</v>
      </c>
      <c r="K106" s="16">
        <v>2550</v>
      </c>
      <c r="L106" s="16">
        <v>2550</v>
      </c>
      <c r="M106" s="16">
        <v>2550</v>
      </c>
      <c r="N106" s="16">
        <v>2550</v>
      </c>
      <c r="O106" s="16">
        <v>2550</v>
      </c>
    </row>
    <row r="107" spans="1:17" x14ac:dyDescent="0.25">
      <c r="A107" s="84">
        <v>10</v>
      </c>
      <c r="B107" s="5" t="s">
        <v>369</v>
      </c>
      <c r="C107" s="7">
        <f t="shared" ref="C107" si="48">SUM(D107:O107)</f>
        <v>61200</v>
      </c>
      <c r="D107" s="15">
        <f>+D106*D105*D104</f>
        <v>5100</v>
      </c>
      <c r="E107" s="15">
        <f t="shared" ref="E107:O107" si="49">+E106*E105*E104</f>
        <v>5100</v>
      </c>
      <c r="F107" s="15">
        <f t="shared" si="49"/>
        <v>5100</v>
      </c>
      <c r="G107" s="15">
        <f t="shared" si="49"/>
        <v>5100</v>
      </c>
      <c r="H107" s="15">
        <f t="shared" si="49"/>
        <v>5100</v>
      </c>
      <c r="I107" s="15">
        <f t="shared" si="49"/>
        <v>5100</v>
      </c>
      <c r="J107" s="15">
        <f t="shared" si="49"/>
        <v>5100</v>
      </c>
      <c r="K107" s="15">
        <f t="shared" si="49"/>
        <v>5100</v>
      </c>
      <c r="L107" s="15">
        <f t="shared" si="49"/>
        <v>5100</v>
      </c>
      <c r="M107" s="15">
        <f t="shared" si="49"/>
        <v>5100</v>
      </c>
      <c r="N107" s="15">
        <f t="shared" si="49"/>
        <v>5100</v>
      </c>
      <c r="O107" s="15">
        <f t="shared" si="49"/>
        <v>5100</v>
      </c>
    </row>
    <row r="108" spans="1:17" ht="45" customHeight="1" x14ac:dyDescent="0.25">
      <c r="B108" s="24" t="s">
        <v>367</v>
      </c>
      <c r="C108" s="24"/>
      <c r="D108" s="91"/>
      <c r="E108" s="91"/>
      <c r="F108" s="91"/>
      <c r="G108" s="3"/>
      <c r="H108" s="3"/>
      <c r="I108" s="3"/>
      <c r="J108" s="3"/>
      <c r="K108" s="3"/>
      <c r="L108" s="3"/>
      <c r="M108" s="3"/>
      <c r="N108" s="3"/>
      <c r="O108" s="3"/>
    </row>
    <row r="109" spans="1:17" x14ac:dyDescent="0.25">
      <c r="B109" s="12" t="s">
        <v>172</v>
      </c>
      <c r="C109" s="3"/>
      <c r="D109" s="3"/>
      <c r="E109" s="3"/>
      <c r="F109" s="3"/>
      <c r="G109" s="3"/>
      <c r="H109" s="3"/>
      <c r="I109" s="3"/>
      <c r="J109" s="3"/>
      <c r="K109" s="3"/>
      <c r="L109" s="3"/>
      <c r="M109" s="3"/>
      <c r="N109" s="3"/>
      <c r="O109" s="3"/>
    </row>
    <row r="110" spans="1:17" x14ac:dyDescent="0.25">
      <c r="B110" s="5" t="s">
        <v>295</v>
      </c>
      <c r="C110" s="2"/>
      <c r="D110" s="13">
        <v>1</v>
      </c>
      <c r="E110" s="13">
        <v>1</v>
      </c>
      <c r="F110" s="13">
        <v>1</v>
      </c>
      <c r="G110" s="13">
        <v>1</v>
      </c>
      <c r="H110" s="13">
        <v>1</v>
      </c>
      <c r="I110" s="13">
        <v>1</v>
      </c>
      <c r="J110" s="13">
        <v>1</v>
      </c>
      <c r="K110" s="13">
        <v>1</v>
      </c>
      <c r="L110" s="13">
        <v>1</v>
      </c>
      <c r="M110" s="13">
        <v>1</v>
      </c>
      <c r="N110" s="13">
        <v>1</v>
      </c>
      <c r="O110" s="13">
        <v>1</v>
      </c>
    </row>
    <row r="111" spans="1:17" x14ac:dyDescent="0.25">
      <c r="B111" s="5" t="s">
        <v>173</v>
      </c>
      <c r="C111" s="2"/>
      <c r="D111" s="13">
        <v>2</v>
      </c>
      <c r="E111" s="13">
        <v>2</v>
      </c>
      <c r="F111" s="13">
        <v>2</v>
      </c>
      <c r="G111" s="13">
        <v>2</v>
      </c>
      <c r="H111" s="13">
        <v>2</v>
      </c>
      <c r="I111" s="13">
        <v>2</v>
      </c>
      <c r="J111" s="13">
        <v>2</v>
      </c>
      <c r="K111" s="13">
        <v>2</v>
      </c>
      <c r="L111" s="13">
        <v>2</v>
      </c>
      <c r="M111" s="13">
        <v>2</v>
      </c>
      <c r="N111" s="13">
        <v>2</v>
      </c>
      <c r="O111" s="13">
        <v>2</v>
      </c>
    </row>
    <row r="112" spans="1:17" x14ac:dyDescent="0.25">
      <c r="B112" s="5" t="s">
        <v>174</v>
      </c>
      <c r="C112" s="2"/>
      <c r="D112" s="16">
        <v>2425</v>
      </c>
      <c r="E112" s="16">
        <v>2425</v>
      </c>
      <c r="F112" s="16">
        <v>2425</v>
      </c>
      <c r="G112" s="16">
        <v>2425</v>
      </c>
      <c r="H112" s="16">
        <v>2425</v>
      </c>
      <c r="I112" s="16">
        <v>2425</v>
      </c>
      <c r="J112" s="16">
        <v>2425</v>
      </c>
      <c r="K112" s="16">
        <v>2425</v>
      </c>
      <c r="L112" s="16">
        <v>2425</v>
      </c>
      <c r="M112" s="16">
        <v>2425</v>
      </c>
      <c r="N112" s="16">
        <v>2425</v>
      </c>
      <c r="O112" s="16">
        <v>2425</v>
      </c>
    </row>
    <row r="113" spans="1:15" x14ac:dyDescent="0.25">
      <c r="B113" s="5" t="s">
        <v>175</v>
      </c>
      <c r="C113" s="2"/>
      <c r="D113" s="13">
        <v>1</v>
      </c>
      <c r="E113" s="13">
        <v>1</v>
      </c>
      <c r="F113" s="13">
        <v>1</v>
      </c>
      <c r="G113" s="13">
        <v>1</v>
      </c>
      <c r="H113" s="13">
        <v>1</v>
      </c>
      <c r="I113" s="13">
        <v>1</v>
      </c>
      <c r="J113" s="13">
        <v>1</v>
      </c>
      <c r="K113" s="13">
        <v>1</v>
      </c>
      <c r="L113" s="13">
        <v>1</v>
      </c>
      <c r="M113" s="13">
        <v>1</v>
      </c>
      <c r="N113" s="13">
        <v>1</v>
      </c>
      <c r="O113" s="13">
        <v>1</v>
      </c>
    </row>
    <row r="114" spans="1:15" x14ac:dyDescent="0.25">
      <c r="B114" s="5" t="s">
        <v>176</v>
      </c>
      <c r="C114" s="2"/>
      <c r="D114" s="16">
        <v>3816</v>
      </c>
      <c r="E114" s="16">
        <v>3816</v>
      </c>
      <c r="F114" s="16">
        <v>3816</v>
      </c>
      <c r="G114" s="16">
        <v>3816</v>
      </c>
      <c r="H114" s="16">
        <v>3816</v>
      </c>
      <c r="I114" s="16">
        <v>3816</v>
      </c>
      <c r="J114" s="16">
        <v>3816</v>
      </c>
      <c r="K114" s="16">
        <v>3816</v>
      </c>
      <c r="L114" s="16">
        <v>3816</v>
      </c>
      <c r="M114" s="16">
        <v>3816</v>
      </c>
      <c r="N114" s="16">
        <v>3816</v>
      </c>
      <c r="O114" s="16">
        <v>3816</v>
      </c>
    </row>
    <row r="115" spans="1:15" x14ac:dyDescent="0.25">
      <c r="A115" s="84">
        <v>11</v>
      </c>
      <c r="B115" s="5" t="s">
        <v>177</v>
      </c>
      <c r="C115" s="7">
        <f t="shared" ref="C115" si="50">SUM(D115:O115)</f>
        <v>103992</v>
      </c>
      <c r="D115" s="17">
        <f>+D110*((D111*D112)+(D113*D114))</f>
        <v>8666</v>
      </c>
      <c r="E115" s="17">
        <f t="shared" ref="E115:O115" si="51">+E110*((E111*E112)+(E113*E114))</f>
        <v>8666</v>
      </c>
      <c r="F115" s="17">
        <f t="shared" si="51"/>
        <v>8666</v>
      </c>
      <c r="G115" s="17">
        <f t="shared" si="51"/>
        <v>8666</v>
      </c>
      <c r="H115" s="17">
        <f t="shared" si="51"/>
        <v>8666</v>
      </c>
      <c r="I115" s="17">
        <f t="shared" si="51"/>
        <v>8666</v>
      </c>
      <c r="J115" s="17">
        <f t="shared" si="51"/>
        <v>8666</v>
      </c>
      <c r="K115" s="17">
        <f t="shared" si="51"/>
        <v>8666</v>
      </c>
      <c r="L115" s="17">
        <f t="shared" si="51"/>
        <v>8666</v>
      </c>
      <c r="M115" s="17">
        <f t="shared" si="51"/>
        <v>8666</v>
      </c>
      <c r="N115" s="17">
        <f t="shared" si="51"/>
        <v>8666</v>
      </c>
      <c r="O115" s="17">
        <f t="shared" si="51"/>
        <v>8666</v>
      </c>
    </row>
    <row r="116" spans="1:15" x14ac:dyDescent="0.25">
      <c r="B116" s="5"/>
      <c r="C116" s="3"/>
      <c r="D116" s="3"/>
      <c r="E116" s="3"/>
      <c r="F116" s="3"/>
      <c r="G116" s="3"/>
      <c r="H116" s="3"/>
      <c r="I116" s="3"/>
      <c r="J116" s="3"/>
      <c r="K116" s="3"/>
      <c r="L116" s="3"/>
      <c r="M116" s="3"/>
      <c r="N116" s="3"/>
      <c r="O116" s="3"/>
    </row>
    <row r="117" spans="1:15" x14ac:dyDescent="0.25">
      <c r="B117" s="12" t="s">
        <v>393</v>
      </c>
      <c r="C117" s="3"/>
      <c r="D117" s="3"/>
      <c r="E117" s="3"/>
      <c r="F117" s="3"/>
      <c r="G117" s="3"/>
      <c r="H117" s="3"/>
      <c r="I117" s="3"/>
      <c r="J117" s="3"/>
      <c r="K117" s="3"/>
      <c r="L117" s="3"/>
      <c r="M117" s="3"/>
      <c r="N117" s="3"/>
      <c r="O117" s="3"/>
    </row>
    <row r="118" spans="1:15" x14ac:dyDescent="0.25">
      <c r="B118" s="5" t="s">
        <v>298</v>
      </c>
      <c r="C118" s="3"/>
      <c r="D118" s="13">
        <v>1</v>
      </c>
      <c r="E118" s="13">
        <v>1</v>
      </c>
      <c r="F118" s="13">
        <v>1</v>
      </c>
      <c r="G118" s="13">
        <v>1</v>
      </c>
      <c r="H118" s="13">
        <v>1</v>
      </c>
      <c r="I118" s="13">
        <v>1</v>
      </c>
      <c r="J118" s="13">
        <v>1</v>
      </c>
      <c r="K118" s="13">
        <v>1</v>
      </c>
      <c r="L118" s="13">
        <v>1</v>
      </c>
      <c r="M118" s="13">
        <v>1</v>
      </c>
      <c r="N118" s="13">
        <v>1</v>
      </c>
      <c r="O118" s="13">
        <v>1</v>
      </c>
    </row>
    <row r="119" spans="1:15" x14ac:dyDescent="0.25">
      <c r="B119" s="5" t="s">
        <v>299</v>
      </c>
      <c r="C119" s="3"/>
      <c r="D119" s="23">
        <v>2</v>
      </c>
      <c r="E119" s="23">
        <v>2</v>
      </c>
      <c r="F119" s="23">
        <v>2</v>
      </c>
      <c r="G119" s="23">
        <v>2</v>
      </c>
      <c r="H119" s="23">
        <v>2</v>
      </c>
      <c r="I119" s="23">
        <v>2</v>
      </c>
      <c r="J119" s="23">
        <v>2</v>
      </c>
      <c r="K119" s="23">
        <v>2</v>
      </c>
      <c r="L119" s="23">
        <v>2</v>
      </c>
      <c r="M119" s="23">
        <v>2</v>
      </c>
      <c r="N119" s="23">
        <v>2</v>
      </c>
      <c r="O119" s="23">
        <v>2</v>
      </c>
    </row>
    <row r="120" spans="1:15" x14ac:dyDescent="0.25">
      <c r="B120" s="5" t="s">
        <v>301</v>
      </c>
      <c r="C120" s="17"/>
      <c r="D120" s="16">
        <v>2000</v>
      </c>
      <c r="E120" s="16">
        <v>2000</v>
      </c>
      <c r="F120" s="16">
        <v>2000</v>
      </c>
      <c r="G120" s="16">
        <v>2000</v>
      </c>
      <c r="H120" s="16">
        <v>2000</v>
      </c>
      <c r="I120" s="16">
        <v>2000</v>
      </c>
      <c r="J120" s="16">
        <v>2000</v>
      </c>
      <c r="K120" s="16">
        <v>2000</v>
      </c>
      <c r="L120" s="16">
        <v>2000</v>
      </c>
      <c r="M120" s="16">
        <v>2000</v>
      </c>
      <c r="N120" s="16">
        <v>2000</v>
      </c>
      <c r="O120" s="16">
        <v>2000</v>
      </c>
    </row>
    <row r="121" spans="1:15" x14ac:dyDescent="0.25">
      <c r="A121" s="84">
        <v>12</v>
      </c>
      <c r="B121" s="5" t="s">
        <v>300</v>
      </c>
      <c r="C121" s="7">
        <f t="shared" ref="C121" si="52">SUM(D121:O121)</f>
        <v>48000</v>
      </c>
      <c r="D121" s="15">
        <f>+D120*D119*D118</f>
        <v>4000</v>
      </c>
      <c r="E121" s="15">
        <f t="shared" ref="E121" si="53">+E120*E119*E118</f>
        <v>4000</v>
      </c>
      <c r="F121" s="15">
        <f t="shared" ref="F121" si="54">+F120*F119*F118</f>
        <v>4000</v>
      </c>
      <c r="G121" s="15">
        <f t="shared" ref="G121" si="55">+G120*G119*G118</f>
        <v>4000</v>
      </c>
      <c r="H121" s="15">
        <f t="shared" ref="H121" si="56">+H120*H119*H118</f>
        <v>4000</v>
      </c>
      <c r="I121" s="15">
        <f t="shared" ref="I121" si="57">+I120*I119*I118</f>
        <v>4000</v>
      </c>
      <c r="J121" s="15">
        <f t="shared" ref="J121" si="58">+J120*J119*J118</f>
        <v>4000</v>
      </c>
      <c r="K121" s="15">
        <f t="shared" ref="K121" si="59">+K120*K119*K118</f>
        <v>4000</v>
      </c>
      <c r="L121" s="15">
        <f t="shared" ref="L121" si="60">+L120*L119*L118</f>
        <v>4000</v>
      </c>
      <c r="M121" s="15">
        <f t="shared" ref="M121" si="61">+M120*M119*M118</f>
        <v>4000</v>
      </c>
      <c r="N121" s="15">
        <f t="shared" ref="N121" si="62">+N120*N119*N118</f>
        <v>4000</v>
      </c>
      <c r="O121" s="15">
        <f t="shared" ref="O121" si="63">+O120*O119*O118</f>
        <v>4000</v>
      </c>
    </row>
    <row r="122" spans="1:15" x14ac:dyDescent="0.25">
      <c r="B122" s="5"/>
      <c r="C122" s="3"/>
      <c r="D122" s="3"/>
      <c r="E122" s="3"/>
      <c r="F122" s="3"/>
      <c r="G122" s="3"/>
      <c r="H122" s="3"/>
      <c r="I122" s="3"/>
      <c r="J122" s="3"/>
      <c r="K122" s="3"/>
      <c r="L122" s="3"/>
      <c r="M122" s="3"/>
      <c r="N122" s="3"/>
      <c r="O122" s="3"/>
    </row>
    <row r="123" spans="1:15" ht="30" x14ac:dyDescent="0.25">
      <c r="B123" s="12" t="s">
        <v>179</v>
      </c>
      <c r="C123" s="3"/>
      <c r="D123" s="3"/>
      <c r="E123" s="3"/>
      <c r="F123" s="3"/>
      <c r="G123" s="3"/>
      <c r="H123" s="3"/>
      <c r="I123" s="3"/>
      <c r="J123" s="3"/>
      <c r="K123" s="3"/>
      <c r="L123" s="3"/>
      <c r="M123" s="3"/>
      <c r="N123" s="3"/>
      <c r="O123" s="3"/>
    </row>
    <row r="124" spans="1:15" x14ac:dyDescent="0.25">
      <c r="B124" s="5" t="s">
        <v>180</v>
      </c>
      <c r="C124" s="2"/>
      <c r="D124" s="13">
        <v>1</v>
      </c>
      <c r="E124" s="13">
        <v>1</v>
      </c>
      <c r="F124" s="13">
        <v>1</v>
      </c>
      <c r="G124" s="13">
        <v>1</v>
      </c>
      <c r="H124" s="13">
        <v>1</v>
      </c>
      <c r="I124" s="13">
        <v>1</v>
      </c>
      <c r="J124" s="13">
        <v>1</v>
      </c>
      <c r="K124" s="13">
        <v>1</v>
      </c>
      <c r="L124" s="13">
        <v>1</v>
      </c>
      <c r="M124" s="13">
        <v>1</v>
      </c>
      <c r="N124" s="13">
        <v>1</v>
      </c>
      <c r="O124" s="13">
        <v>1</v>
      </c>
    </row>
    <row r="125" spans="1:15" x14ac:dyDescent="0.25">
      <c r="B125" s="5" t="s">
        <v>181</v>
      </c>
      <c r="C125" s="2"/>
      <c r="D125" s="16">
        <v>1459</v>
      </c>
      <c r="E125" s="16">
        <v>1459</v>
      </c>
      <c r="F125" s="16">
        <v>1459</v>
      </c>
      <c r="G125" s="16">
        <v>1459</v>
      </c>
      <c r="H125" s="16">
        <v>1459</v>
      </c>
      <c r="I125" s="16">
        <v>1459</v>
      </c>
      <c r="J125" s="16">
        <v>1459</v>
      </c>
      <c r="K125" s="16">
        <v>1459</v>
      </c>
      <c r="L125" s="16">
        <v>1459</v>
      </c>
      <c r="M125" s="16">
        <v>1459</v>
      </c>
      <c r="N125" s="16">
        <v>1459</v>
      </c>
      <c r="O125" s="16">
        <v>1459</v>
      </c>
    </row>
    <row r="126" spans="1:15" x14ac:dyDescent="0.25">
      <c r="B126" s="5" t="s">
        <v>182</v>
      </c>
      <c r="C126" s="2"/>
      <c r="D126" s="13">
        <v>1</v>
      </c>
      <c r="E126" s="13">
        <v>1</v>
      </c>
      <c r="F126" s="13">
        <v>1</v>
      </c>
      <c r="G126" s="13">
        <v>1</v>
      </c>
      <c r="H126" s="13">
        <v>1</v>
      </c>
      <c r="I126" s="13">
        <v>1</v>
      </c>
      <c r="J126" s="13">
        <v>1</v>
      </c>
      <c r="K126" s="13">
        <v>1</v>
      </c>
      <c r="L126" s="13">
        <v>1</v>
      </c>
      <c r="M126" s="13">
        <v>1</v>
      </c>
      <c r="N126" s="13">
        <v>1</v>
      </c>
      <c r="O126" s="13">
        <v>1</v>
      </c>
    </row>
    <row r="127" spans="1:15" x14ac:dyDescent="0.25">
      <c r="B127" s="5" t="s">
        <v>183</v>
      </c>
      <c r="C127" s="2"/>
      <c r="D127" s="16">
        <v>2175</v>
      </c>
      <c r="E127" s="16">
        <v>2175</v>
      </c>
      <c r="F127" s="16">
        <v>2175</v>
      </c>
      <c r="G127" s="16">
        <v>2175</v>
      </c>
      <c r="H127" s="16">
        <v>2175</v>
      </c>
      <c r="I127" s="16">
        <v>2175</v>
      </c>
      <c r="J127" s="16">
        <v>2175</v>
      </c>
      <c r="K127" s="16">
        <v>2175</v>
      </c>
      <c r="L127" s="16">
        <v>2175</v>
      </c>
      <c r="M127" s="16">
        <v>2175</v>
      </c>
      <c r="N127" s="16">
        <v>2175</v>
      </c>
      <c r="O127" s="16">
        <v>2175</v>
      </c>
    </row>
    <row r="128" spans="1:15" x14ac:dyDescent="0.25">
      <c r="B128" s="5" t="s">
        <v>296</v>
      </c>
      <c r="C128" s="2"/>
      <c r="D128" s="13">
        <v>1</v>
      </c>
      <c r="E128" s="13">
        <v>1</v>
      </c>
      <c r="F128" s="13">
        <v>1</v>
      </c>
      <c r="G128" s="13">
        <v>1</v>
      </c>
      <c r="H128" s="13">
        <v>1</v>
      </c>
      <c r="I128" s="13">
        <v>1</v>
      </c>
      <c r="J128" s="13">
        <v>1</v>
      </c>
      <c r="K128" s="13">
        <v>1</v>
      </c>
      <c r="L128" s="13">
        <v>1</v>
      </c>
      <c r="M128" s="13">
        <v>1</v>
      </c>
      <c r="N128" s="13">
        <v>1</v>
      </c>
      <c r="O128" s="13">
        <v>1</v>
      </c>
    </row>
    <row r="129" spans="1:15" x14ac:dyDescent="0.25">
      <c r="B129" s="5" t="s">
        <v>184</v>
      </c>
      <c r="C129" s="2"/>
      <c r="D129" s="16">
        <v>7900</v>
      </c>
      <c r="E129" s="16">
        <v>7900</v>
      </c>
      <c r="F129" s="16">
        <v>7900</v>
      </c>
      <c r="G129" s="16">
        <v>7900</v>
      </c>
      <c r="H129" s="16">
        <v>7900</v>
      </c>
      <c r="I129" s="16">
        <v>7900</v>
      </c>
      <c r="J129" s="16">
        <v>7900</v>
      </c>
      <c r="K129" s="16">
        <v>7900</v>
      </c>
      <c r="L129" s="16">
        <v>7900</v>
      </c>
      <c r="M129" s="16">
        <v>7900</v>
      </c>
      <c r="N129" s="16">
        <v>7900</v>
      </c>
      <c r="O129" s="16">
        <v>7900</v>
      </c>
    </row>
    <row r="130" spans="1:15" x14ac:dyDescent="0.25">
      <c r="A130" s="84" t="s">
        <v>297</v>
      </c>
      <c r="B130" s="5" t="s">
        <v>185</v>
      </c>
      <c r="C130" s="7">
        <f t="shared" ref="C130" si="64">SUM(D130:O130)</f>
        <v>138408</v>
      </c>
      <c r="D130" s="69">
        <f>(D124*D125)+(D126*D127)+(D128*D129)</f>
        <v>11534</v>
      </c>
      <c r="E130" s="69">
        <f t="shared" ref="E130:O130" si="65">(E124*E125)+(E126*E127)+(E128*E129)</f>
        <v>11534</v>
      </c>
      <c r="F130" s="69">
        <f t="shared" si="65"/>
        <v>11534</v>
      </c>
      <c r="G130" s="69">
        <f t="shared" si="65"/>
        <v>11534</v>
      </c>
      <c r="H130" s="69">
        <f t="shared" si="65"/>
        <v>11534</v>
      </c>
      <c r="I130" s="69">
        <f t="shared" si="65"/>
        <v>11534</v>
      </c>
      <c r="J130" s="69">
        <f t="shared" si="65"/>
        <v>11534</v>
      </c>
      <c r="K130" s="69">
        <f t="shared" si="65"/>
        <v>11534</v>
      </c>
      <c r="L130" s="69">
        <f t="shared" si="65"/>
        <v>11534</v>
      </c>
      <c r="M130" s="69">
        <f t="shared" si="65"/>
        <v>11534</v>
      </c>
      <c r="N130" s="69">
        <f t="shared" si="65"/>
        <v>11534</v>
      </c>
      <c r="O130" s="69">
        <f t="shared" si="65"/>
        <v>11534</v>
      </c>
    </row>
    <row r="131" spans="1:15" x14ac:dyDescent="0.25">
      <c r="B131" s="5"/>
      <c r="C131" s="7"/>
      <c r="D131" s="69"/>
      <c r="E131" s="69"/>
      <c r="F131" s="69"/>
      <c r="G131" s="69"/>
      <c r="H131" s="69"/>
      <c r="I131" s="69"/>
      <c r="J131" s="69"/>
      <c r="K131" s="69"/>
      <c r="L131" s="69"/>
      <c r="M131" s="69"/>
      <c r="N131" s="69"/>
      <c r="O131" s="69"/>
    </row>
    <row r="132" spans="1:15" x14ac:dyDescent="0.25">
      <c r="B132" s="12" t="s">
        <v>303</v>
      </c>
      <c r="C132" s="44" t="s">
        <v>373</v>
      </c>
      <c r="D132" s="3"/>
      <c r="E132" s="3"/>
      <c r="F132" s="3"/>
      <c r="G132" s="3"/>
      <c r="H132" s="3"/>
      <c r="I132" s="3"/>
      <c r="J132" s="3"/>
      <c r="K132" s="3"/>
      <c r="L132" s="3"/>
      <c r="M132" s="3"/>
      <c r="N132" s="3"/>
      <c r="O132" s="3"/>
    </row>
    <row r="133" spans="1:15" x14ac:dyDescent="0.25">
      <c r="B133" s="5" t="s">
        <v>304</v>
      </c>
      <c r="C133" s="3"/>
      <c r="D133" s="13">
        <v>1</v>
      </c>
      <c r="E133" s="13">
        <v>1</v>
      </c>
      <c r="F133" s="13">
        <v>1</v>
      </c>
      <c r="G133" s="13">
        <v>1</v>
      </c>
      <c r="H133" s="13">
        <v>1</v>
      </c>
      <c r="I133" s="13">
        <v>1</v>
      </c>
      <c r="J133" s="13">
        <v>1</v>
      </c>
      <c r="K133" s="13">
        <v>1</v>
      </c>
      <c r="L133" s="13">
        <v>1</v>
      </c>
      <c r="M133" s="13">
        <v>1</v>
      </c>
      <c r="N133" s="13">
        <v>1</v>
      </c>
      <c r="O133" s="13">
        <v>1</v>
      </c>
    </row>
    <row r="134" spans="1:15" x14ac:dyDescent="0.25">
      <c r="B134" s="5" t="s">
        <v>305</v>
      </c>
      <c r="C134" s="3"/>
      <c r="D134" s="23">
        <v>2</v>
      </c>
      <c r="E134" s="23">
        <v>2</v>
      </c>
      <c r="F134" s="23">
        <v>2</v>
      </c>
      <c r="G134" s="23">
        <v>2</v>
      </c>
      <c r="H134" s="23">
        <v>2</v>
      </c>
      <c r="I134" s="23">
        <v>2</v>
      </c>
      <c r="J134" s="23">
        <v>2</v>
      </c>
      <c r="K134" s="23">
        <v>2</v>
      </c>
      <c r="L134" s="23">
        <v>2</v>
      </c>
      <c r="M134" s="23">
        <v>2</v>
      </c>
      <c r="N134" s="23">
        <v>2</v>
      </c>
      <c r="O134" s="23">
        <v>2</v>
      </c>
    </row>
    <row r="135" spans="1:15" x14ac:dyDescent="0.25">
      <c r="B135" s="5" t="s">
        <v>306</v>
      </c>
      <c r="C135" s="17"/>
      <c r="D135" s="16">
        <v>600</v>
      </c>
      <c r="E135" s="16">
        <v>600</v>
      </c>
      <c r="F135" s="16">
        <v>600</v>
      </c>
      <c r="G135" s="16">
        <v>600</v>
      </c>
      <c r="H135" s="16">
        <v>600</v>
      </c>
      <c r="I135" s="16">
        <v>600</v>
      </c>
      <c r="J135" s="16">
        <v>600</v>
      </c>
      <c r="K135" s="16">
        <v>600</v>
      </c>
      <c r="L135" s="16">
        <v>600</v>
      </c>
      <c r="M135" s="16">
        <v>600</v>
      </c>
      <c r="N135" s="16">
        <v>600</v>
      </c>
      <c r="O135" s="16">
        <v>600</v>
      </c>
    </row>
    <row r="136" spans="1:15" x14ac:dyDescent="0.25">
      <c r="A136" s="84">
        <v>17</v>
      </c>
      <c r="B136" s="5" t="s">
        <v>300</v>
      </c>
      <c r="C136" s="7">
        <f t="shared" ref="C136:C138" si="66">SUM(D136:O136)</f>
        <v>14400</v>
      </c>
      <c r="D136" s="15">
        <f>+D135*D134*D133</f>
        <v>1200</v>
      </c>
      <c r="E136" s="15">
        <f t="shared" ref="E136" si="67">+E135*E134*E133</f>
        <v>1200</v>
      </c>
      <c r="F136" s="15">
        <f t="shared" ref="F136" si="68">+F135*F134*F133</f>
        <v>1200</v>
      </c>
      <c r="G136" s="15">
        <f t="shared" ref="G136" si="69">+G135*G134*G133</f>
        <v>1200</v>
      </c>
      <c r="H136" s="15">
        <f t="shared" ref="H136" si="70">+H135*H134*H133</f>
        <v>1200</v>
      </c>
      <c r="I136" s="15">
        <f t="shared" ref="I136" si="71">+I135*I134*I133</f>
        <v>1200</v>
      </c>
      <c r="J136" s="15">
        <f t="shared" ref="J136" si="72">+J135*J134*J133</f>
        <v>1200</v>
      </c>
      <c r="K136" s="15">
        <f t="shared" ref="K136" si="73">+K135*K134*K133</f>
        <v>1200</v>
      </c>
      <c r="L136" s="15">
        <f t="shared" ref="L136" si="74">+L135*L134*L133</f>
        <v>1200</v>
      </c>
      <c r="M136" s="15">
        <f t="shared" ref="M136" si="75">+M135*M134*M133</f>
        <v>1200</v>
      </c>
      <c r="N136" s="15">
        <f t="shared" ref="N136" si="76">+N135*N134*N133</f>
        <v>1200</v>
      </c>
      <c r="O136" s="15">
        <f t="shared" ref="O136" si="77">+O135*O134*O133</f>
        <v>1200</v>
      </c>
    </row>
    <row r="137" spans="1:15" x14ac:dyDescent="0.25">
      <c r="B137" s="5"/>
      <c r="C137" s="7"/>
      <c r="D137" s="15"/>
      <c r="E137" s="15"/>
      <c r="F137" s="15"/>
      <c r="G137" s="15"/>
      <c r="H137" s="15"/>
      <c r="I137" s="15"/>
      <c r="J137" s="15"/>
      <c r="K137" s="15"/>
      <c r="L137" s="15"/>
      <c r="M137" s="15"/>
      <c r="N137" s="15"/>
      <c r="O137" s="15"/>
    </row>
    <row r="138" spans="1:15" ht="37.5" x14ac:dyDescent="0.3">
      <c r="B138" s="94" t="s">
        <v>388</v>
      </c>
      <c r="C138" s="7">
        <f t="shared" si="66"/>
        <v>580200</v>
      </c>
      <c r="D138" s="95">
        <f>+D136+D130+D121+D115+D107+D102+D98</f>
        <v>48350</v>
      </c>
      <c r="E138" s="95">
        <f t="shared" ref="E138:O138" si="78">+E136+E130+E121+E115+E107+E102+E98</f>
        <v>48350</v>
      </c>
      <c r="F138" s="95">
        <f t="shared" si="78"/>
        <v>48350</v>
      </c>
      <c r="G138" s="95">
        <f t="shared" si="78"/>
        <v>48350</v>
      </c>
      <c r="H138" s="95">
        <f t="shared" si="78"/>
        <v>48350</v>
      </c>
      <c r="I138" s="95">
        <f t="shared" si="78"/>
        <v>48350</v>
      </c>
      <c r="J138" s="95">
        <f t="shared" si="78"/>
        <v>48350</v>
      </c>
      <c r="K138" s="95">
        <f t="shared" si="78"/>
        <v>48350</v>
      </c>
      <c r="L138" s="95">
        <f t="shared" si="78"/>
        <v>48350</v>
      </c>
      <c r="M138" s="95">
        <f t="shared" si="78"/>
        <v>48350</v>
      </c>
      <c r="N138" s="95">
        <f t="shared" si="78"/>
        <v>48350</v>
      </c>
      <c r="O138" s="95">
        <f t="shared" si="78"/>
        <v>48350</v>
      </c>
    </row>
    <row r="139" spans="1:15" x14ac:dyDescent="0.25">
      <c r="B139" s="5"/>
      <c r="C139" s="7"/>
      <c r="D139" s="15"/>
      <c r="E139" s="15"/>
      <c r="F139" s="15"/>
      <c r="G139" s="15"/>
      <c r="H139" s="15"/>
      <c r="I139" s="15"/>
      <c r="J139" s="15"/>
      <c r="K139" s="15"/>
      <c r="L139" s="15"/>
      <c r="M139" s="15"/>
      <c r="N139" s="15"/>
      <c r="O139" s="15"/>
    </row>
    <row r="140" spans="1:15" ht="18.75" x14ac:dyDescent="0.3">
      <c r="B140" s="90" t="s">
        <v>66</v>
      </c>
      <c r="C140" s="3"/>
      <c r="D140" s="3"/>
      <c r="E140" s="3"/>
      <c r="F140" s="3"/>
      <c r="G140" s="3"/>
      <c r="H140" s="3"/>
      <c r="I140" s="3"/>
      <c r="J140" s="3"/>
      <c r="K140" s="3"/>
      <c r="L140" s="3"/>
      <c r="M140" s="3"/>
      <c r="N140" s="3"/>
      <c r="O140" s="3"/>
    </row>
    <row r="141" spans="1:15" x14ac:dyDescent="0.25">
      <c r="B141" s="5" t="s">
        <v>67</v>
      </c>
      <c r="C141" s="3"/>
      <c r="D141" s="59">
        <v>1</v>
      </c>
      <c r="E141" s="59">
        <v>1</v>
      </c>
      <c r="F141" s="59">
        <v>1</v>
      </c>
      <c r="G141" s="59">
        <v>1</v>
      </c>
      <c r="H141" s="59">
        <v>1</v>
      </c>
      <c r="I141" s="59">
        <v>1</v>
      </c>
      <c r="J141" s="59">
        <v>1</v>
      </c>
      <c r="K141" s="59">
        <v>1</v>
      </c>
      <c r="L141" s="59">
        <v>1</v>
      </c>
      <c r="M141" s="59">
        <v>1</v>
      </c>
      <c r="N141" s="59">
        <v>1</v>
      </c>
      <c r="O141" s="59">
        <v>1</v>
      </c>
    </row>
    <row r="142" spans="1:15" x14ac:dyDescent="0.25">
      <c r="B142" s="27" t="s">
        <v>68</v>
      </c>
      <c r="C142" s="3"/>
      <c r="D142" s="62">
        <v>3000</v>
      </c>
      <c r="E142" s="62">
        <v>3000</v>
      </c>
      <c r="F142" s="62">
        <v>3000</v>
      </c>
      <c r="G142" s="62">
        <v>3000</v>
      </c>
      <c r="H142" s="62">
        <v>3000</v>
      </c>
      <c r="I142" s="62">
        <v>3000</v>
      </c>
      <c r="J142" s="62">
        <v>3000</v>
      </c>
      <c r="K142" s="62">
        <v>3000</v>
      </c>
      <c r="L142" s="62">
        <v>3000</v>
      </c>
      <c r="M142" s="62">
        <v>3000</v>
      </c>
      <c r="N142" s="62">
        <v>3000</v>
      </c>
      <c r="O142" s="62">
        <v>3000</v>
      </c>
    </row>
    <row r="143" spans="1:15" x14ac:dyDescent="0.25">
      <c r="A143" s="84">
        <v>18</v>
      </c>
      <c r="B143" s="27" t="s">
        <v>69</v>
      </c>
      <c r="C143" s="7">
        <f t="shared" ref="C143" si="79">SUM(D143:O143)</f>
        <v>14400000</v>
      </c>
      <c r="D143" s="60">
        <f t="shared" ref="D143:O143" si="80">+D11*D142*D141</f>
        <v>1200000</v>
      </c>
      <c r="E143" s="60">
        <f t="shared" si="80"/>
        <v>1200000</v>
      </c>
      <c r="F143" s="60">
        <f t="shared" si="80"/>
        <v>1200000</v>
      </c>
      <c r="G143" s="60">
        <f t="shared" si="80"/>
        <v>1200000</v>
      </c>
      <c r="H143" s="60">
        <f t="shared" si="80"/>
        <v>1200000</v>
      </c>
      <c r="I143" s="60">
        <f t="shared" si="80"/>
        <v>1200000</v>
      </c>
      <c r="J143" s="60">
        <f t="shared" si="80"/>
        <v>1200000</v>
      </c>
      <c r="K143" s="60">
        <f t="shared" si="80"/>
        <v>1200000</v>
      </c>
      <c r="L143" s="60">
        <f t="shared" si="80"/>
        <v>1200000</v>
      </c>
      <c r="M143" s="60">
        <f t="shared" si="80"/>
        <v>1200000</v>
      </c>
      <c r="N143" s="60">
        <f t="shared" si="80"/>
        <v>1200000</v>
      </c>
      <c r="O143" s="60">
        <f t="shared" si="80"/>
        <v>1200000</v>
      </c>
    </row>
    <row r="144" spans="1:15" x14ac:dyDescent="0.25">
      <c r="B144" s="5" t="s">
        <v>70</v>
      </c>
      <c r="C144" s="3"/>
      <c r="D144" s="59">
        <v>1</v>
      </c>
      <c r="E144" s="59">
        <v>1</v>
      </c>
      <c r="F144" s="59">
        <v>1</v>
      </c>
      <c r="G144" s="59">
        <v>1</v>
      </c>
      <c r="H144" s="59">
        <v>1</v>
      </c>
      <c r="I144" s="59">
        <v>1</v>
      </c>
      <c r="J144" s="59">
        <v>1</v>
      </c>
      <c r="K144" s="59">
        <v>1</v>
      </c>
      <c r="L144" s="59">
        <v>1</v>
      </c>
      <c r="M144" s="59">
        <v>1</v>
      </c>
      <c r="N144" s="59">
        <v>1</v>
      </c>
      <c r="O144" s="59">
        <v>1</v>
      </c>
    </row>
    <row r="145" spans="1:15" x14ac:dyDescent="0.25">
      <c r="B145" s="27" t="s">
        <v>71</v>
      </c>
      <c r="C145" s="3"/>
      <c r="D145" s="62">
        <v>3000</v>
      </c>
      <c r="E145" s="62">
        <v>3000</v>
      </c>
      <c r="F145" s="62">
        <v>3000</v>
      </c>
      <c r="G145" s="62">
        <v>3000</v>
      </c>
      <c r="H145" s="62">
        <v>3000</v>
      </c>
      <c r="I145" s="62">
        <v>3000</v>
      </c>
      <c r="J145" s="62">
        <v>3000</v>
      </c>
      <c r="K145" s="62">
        <v>3000</v>
      </c>
      <c r="L145" s="62">
        <v>3000</v>
      </c>
      <c r="M145" s="62">
        <v>3000</v>
      </c>
      <c r="N145" s="62">
        <v>3000</v>
      </c>
      <c r="O145" s="62">
        <v>3000</v>
      </c>
    </row>
    <row r="146" spans="1:15" x14ac:dyDescent="0.25">
      <c r="A146" s="84">
        <v>19</v>
      </c>
      <c r="B146" s="27" t="s">
        <v>72</v>
      </c>
      <c r="C146" s="7">
        <f t="shared" ref="C146" si="81">SUM(D146:O146)</f>
        <v>14400000</v>
      </c>
      <c r="D146" s="69">
        <f t="shared" ref="D146:O146" si="82">+D11*D145*D144</f>
        <v>1200000</v>
      </c>
      <c r="E146" s="69">
        <f t="shared" si="82"/>
        <v>1200000</v>
      </c>
      <c r="F146" s="69">
        <f t="shared" si="82"/>
        <v>1200000</v>
      </c>
      <c r="G146" s="69">
        <f t="shared" si="82"/>
        <v>1200000</v>
      </c>
      <c r="H146" s="69">
        <f t="shared" si="82"/>
        <v>1200000</v>
      </c>
      <c r="I146" s="69">
        <f t="shared" si="82"/>
        <v>1200000</v>
      </c>
      <c r="J146" s="69">
        <f t="shared" si="82"/>
        <v>1200000</v>
      </c>
      <c r="K146" s="69">
        <f t="shared" si="82"/>
        <v>1200000</v>
      </c>
      <c r="L146" s="69">
        <f t="shared" si="82"/>
        <v>1200000</v>
      </c>
      <c r="M146" s="69">
        <f t="shared" si="82"/>
        <v>1200000</v>
      </c>
      <c r="N146" s="69">
        <f t="shared" si="82"/>
        <v>1200000</v>
      </c>
      <c r="O146" s="69">
        <f t="shared" si="82"/>
        <v>1200000</v>
      </c>
    </row>
    <row r="147" spans="1:15" x14ac:dyDescent="0.25">
      <c r="B147" s="5" t="s">
        <v>73</v>
      </c>
      <c r="C147" s="3"/>
      <c r="D147" s="59">
        <v>1</v>
      </c>
      <c r="E147" s="59">
        <v>1</v>
      </c>
      <c r="F147" s="59">
        <v>1</v>
      </c>
      <c r="G147" s="59">
        <v>1</v>
      </c>
      <c r="H147" s="59">
        <v>1</v>
      </c>
      <c r="I147" s="59">
        <v>1</v>
      </c>
      <c r="J147" s="59">
        <v>1</v>
      </c>
      <c r="K147" s="59">
        <v>1</v>
      </c>
      <c r="L147" s="59">
        <v>1</v>
      </c>
      <c r="M147" s="59">
        <v>1</v>
      </c>
      <c r="N147" s="59">
        <v>1</v>
      </c>
      <c r="O147" s="59">
        <v>1</v>
      </c>
    </row>
    <row r="148" spans="1:15" x14ac:dyDescent="0.25">
      <c r="B148" s="27" t="s">
        <v>74</v>
      </c>
      <c r="C148" s="3"/>
      <c r="D148" s="62">
        <v>500</v>
      </c>
      <c r="E148" s="62">
        <v>500</v>
      </c>
      <c r="F148" s="62">
        <v>500</v>
      </c>
      <c r="G148" s="62">
        <v>500</v>
      </c>
      <c r="H148" s="62">
        <v>500</v>
      </c>
      <c r="I148" s="62">
        <v>500</v>
      </c>
      <c r="J148" s="62">
        <v>500</v>
      </c>
      <c r="K148" s="62">
        <v>500</v>
      </c>
      <c r="L148" s="62">
        <v>500</v>
      </c>
      <c r="M148" s="62">
        <v>500</v>
      </c>
      <c r="N148" s="62">
        <v>500</v>
      </c>
      <c r="O148" s="62">
        <v>500</v>
      </c>
    </row>
    <row r="149" spans="1:15" x14ac:dyDescent="0.25">
      <c r="A149" s="84">
        <v>20</v>
      </c>
      <c r="B149" s="27" t="s">
        <v>75</v>
      </c>
      <c r="C149" s="7">
        <f t="shared" ref="C149" si="83">SUM(D149:O149)</f>
        <v>2400000</v>
      </c>
      <c r="D149" s="69">
        <f t="shared" ref="D149:O149" si="84">+D11*D148*D147</f>
        <v>200000</v>
      </c>
      <c r="E149" s="69">
        <f t="shared" si="84"/>
        <v>200000</v>
      </c>
      <c r="F149" s="69">
        <f t="shared" si="84"/>
        <v>200000</v>
      </c>
      <c r="G149" s="69">
        <f t="shared" si="84"/>
        <v>200000</v>
      </c>
      <c r="H149" s="69">
        <f t="shared" si="84"/>
        <v>200000</v>
      </c>
      <c r="I149" s="69">
        <f t="shared" si="84"/>
        <v>200000</v>
      </c>
      <c r="J149" s="69">
        <f t="shared" si="84"/>
        <v>200000</v>
      </c>
      <c r="K149" s="69">
        <f t="shared" si="84"/>
        <v>200000</v>
      </c>
      <c r="L149" s="69">
        <f t="shared" si="84"/>
        <v>200000</v>
      </c>
      <c r="M149" s="69">
        <f t="shared" si="84"/>
        <v>200000</v>
      </c>
      <c r="N149" s="69">
        <f t="shared" si="84"/>
        <v>200000</v>
      </c>
      <c r="O149" s="69">
        <f t="shared" si="84"/>
        <v>200000</v>
      </c>
    </row>
    <row r="150" spans="1:15" x14ac:dyDescent="0.25">
      <c r="B150" s="5" t="s">
        <v>76</v>
      </c>
      <c r="C150" s="3"/>
      <c r="D150" s="59">
        <v>1</v>
      </c>
      <c r="E150" s="59">
        <v>1</v>
      </c>
      <c r="F150" s="59">
        <v>1</v>
      </c>
      <c r="G150" s="59">
        <v>1</v>
      </c>
      <c r="H150" s="59">
        <v>1</v>
      </c>
      <c r="I150" s="59">
        <v>1</v>
      </c>
      <c r="J150" s="59">
        <v>1</v>
      </c>
      <c r="K150" s="59">
        <v>1</v>
      </c>
      <c r="L150" s="59">
        <v>1</v>
      </c>
      <c r="M150" s="59">
        <v>1</v>
      </c>
      <c r="N150" s="59">
        <v>1</v>
      </c>
      <c r="O150" s="59">
        <v>1</v>
      </c>
    </row>
    <row r="151" spans="1:15" x14ac:dyDescent="0.25">
      <c r="B151" s="27" t="s">
        <v>77</v>
      </c>
      <c r="C151" s="3"/>
      <c r="D151" s="62">
        <v>4500</v>
      </c>
      <c r="E151" s="62">
        <v>4500</v>
      </c>
      <c r="F151" s="62">
        <v>4500</v>
      </c>
      <c r="G151" s="62">
        <v>4500</v>
      </c>
      <c r="H151" s="62">
        <v>4500</v>
      </c>
      <c r="I151" s="62">
        <v>4500</v>
      </c>
      <c r="J151" s="62">
        <v>4500</v>
      </c>
      <c r="K151" s="62">
        <v>4500</v>
      </c>
      <c r="L151" s="62">
        <v>4500</v>
      </c>
      <c r="M151" s="62">
        <v>4500</v>
      </c>
      <c r="N151" s="62">
        <v>4500</v>
      </c>
      <c r="O151" s="62">
        <v>4500</v>
      </c>
    </row>
    <row r="152" spans="1:15" x14ac:dyDescent="0.25">
      <c r="A152" s="84">
        <v>21</v>
      </c>
      <c r="B152" s="27" t="s">
        <v>78</v>
      </c>
      <c r="C152" s="7">
        <f t="shared" ref="C152" si="85">SUM(D152:O152)</f>
        <v>21600000</v>
      </c>
      <c r="D152" s="60">
        <f t="shared" ref="D152:O152" si="86">+D11*D151*D150</f>
        <v>1800000</v>
      </c>
      <c r="E152" s="60">
        <f t="shared" si="86"/>
        <v>1800000</v>
      </c>
      <c r="F152" s="60">
        <f t="shared" si="86"/>
        <v>1800000</v>
      </c>
      <c r="G152" s="60">
        <f t="shared" si="86"/>
        <v>1800000</v>
      </c>
      <c r="H152" s="60">
        <f t="shared" si="86"/>
        <v>1800000</v>
      </c>
      <c r="I152" s="60">
        <f t="shared" si="86"/>
        <v>1800000</v>
      </c>
      <c r="J152" s="60">
        <f t="shared" si="86"/>
        <v>1800000</v>
      </c>
      <c r="K152" s="60">
        <f t="shared" si="86"/>
        <v>1800000</v>
      </c>
      <c r="L152" s="60">
        <f t="shared" si="86"/>
        <v>1800000</v>
      </c>
      <c r="M152" s="60">
        <f t="shared" si="86"/>
        <v>1800000</v>
      </c>
      <c r="N152" s="60">
        <f t="shared" si="86"/>
        <v>1800000</v>
      </c>
      <c r="O152" s="60">
        <f t="shared" si="86"/>
        <v>1800000</v>
      </c>
    </row>
    <row r="153" spans="1:15" x14ac:dyDescent="0.25">
      <c r="B153" s="5" t="s">
        <v>79</v>
      </c>
      <c r="C153" s="3"/>
      <c r="D153" s="59">
        <v>1</v>
      </c>
      <c r="E153" s="59">
        <v>1</v>
      </c>
      <c r="F153" s="59">
        <v>1</v>
      </c>
      <c r="G153" s="59">
        <v>1</v>
      </c>
      <c r="H153" s="59">
        <v>1</v>
      </c>
      <c r="I153" s="59">
        <v>1</v>
      </c>
      <c r="J153" s="59">
        <v>1</v>
      </c>
      <c r="K153" s="59">
        <v>1</v>
      </c>
      <c r="L153" s="59">
        <v>1</v>
      </c>
      <c r="M153" s="59">
        <v>1</v>
      </c>
      <c r="N153" s="59">
        <v>1</v>
      </c>
      <c r="O153" s="59">
        <v>1</v>
      </c>
    </row>
    <row r="154" spans="1:15" x14ac:dyDescent="0.25">
      <c r="B154" s="27" t="s">
        <v>80</v>
      </c>
      <c r="C154" s="3"/>
      <c r="D154" s="70">
        <v>200</v>
      </c>
      <c r="E154" s="70">
        <v>200</v>
      </c>
      <c r="F154" s="70">
        <v>200</v>
      </c>
      <c r="G154" s="70">
        <v>200</v>
      </c>
      <c r="H154" s="70">
        <v>200</v>
      </c>
      <c r="I154" s="70">
        <v>200</v>
      </c>
      <c r="J154" s="70">
        <v>200</v>
      </c>
      <c r="K154" s="70">
        <v>200</v>
      </c>
      <c r="L154" s="70">
        <v>200</v>
      </c>
      <c r="M154" s="70">
        <v>200</v>
      </c>
      <c r="N154" s="70">
        <v>200</v>
      </c>
      <c r="O154" s="70">
        <v>200</v>
      </c>
    </row>
    <row r="155" spans="1:15" x14ac:dyDescent="0.25">
      <c r="B155" s="27" t="s">
        <v>81</v>
      </c>
      <c r="C155" s="3"/>
      <c r="D155" s="59">
        <v>10</v>
      </c>
      <c r="E155" s="59">
        <v>10</v>
      </c>
      <c r="F155" s="59">
        <v>10</v>
      </c>
      <c r="G155" s="59">
        <v>10</v>
      </c>
      <c r="H155" s="59">
        <v>10</v>
      </c>
      <c r="I155" s="59">
        <v>10</v>
      </c>
      <c r="J155" s="59">
        <v>10</v>
      </c>
      <c r="K155" s="59">
        <v>10</v>
      </c>
      <c r="L155" s="59">
        <v>10</v>
      </c>
      <c r="M155" s="59">
        <v>10</v>
      </c>
      <c r="N155" s="59">
        <v>10</v>
      </c>
      <c r="O155" s="59">
        <v>10</v>
      </c>
    </row>
    <row r="156" spans="1:15" x14ac:dyDescent="0.25">
      <c r="A156" s="84">
        <v>22</v>
      </c>
      <c r="B156" s="27" t="s">
        <v>82</v>
      </c>
      <c r="C156" s="7">
        <f t="shared" ref="C156" si="87">SUM(D156:O156)</f>
        <v>24000</v>
      </c>
      <c r="D156" s="69">
        <f>+D155*D154*D153</f>
        <v>2000</v>
      </c>
      <c r="E156" s="69">
        <f t="shared" ref="E156:O156" si="88">+E155*E154*E153</f>
        <v>2000</v>
      </c>
      <c r="F156" s="69">
        <f t="shared" si="88"/>
        <v>2000</v>
      </c>
      <c r="G156" s="69">
        <f t="shared" si="88"/>
        <v>2000</v>
      </c>
      <c r="H156" s="69">
        <f t="shared" si="88"/>
        <v>2000</v>
      </c>
      <c r="I156" s="69">
        <f t="shared" si="88"/>
        <v>2000</v>
      </c>
      <c r="J156" s="69">
        <f t="shared" si="88"/>
        <v>2000</v>
      </c>
      <c r="K156" s="69">
        <f t="shared" si="88"/>
        <v>2000</v>
      </c>
      <c r="L156" s="69">
        <f t="shared" si="88"/>
        <v>2000</v>
      </c>
      <c r="M156" s="69">
        <f t="shared" si="88"/>
        <v>2000</v>
      </c>
      <c r="N156" s="69">
        <f t="shared" si="88"/>
        <v>2000</v>
      </c>
      <c r="O156" s="69">
        <f t="shared" si="88"/>
        <v>2000</v>
      </c>
    </row>
    <row r="157" spans="1:15" x14ac:dyDescent="0.25">
      <c r="B157" s="5" t="s">
        <v>308</v>
      </c>
      <c r="C157" s="3"/>
      <c r="D157" s="59">
        <v>1</v>
      </c>
      <c r="E157" s="59">
        <v>1</v>
      </c>
      <c r="F157" s="59">
        <v>1</v>
      </c>
      <c r="G157" s="59">
        <v>1</v>
      </c>
      <c r="H157" s="59">
        <v>1</v>
      </c>
      <c r="I157" s="59">
        <v>1</v>
      </c>
      <c r="J157" s="59">
        <v>1</v>
      </c>
      <c r="K157" s="59">
        <v>1</v>
      </c>
      <c r="L157" s="59">
        <v>1</v>
      </c>
      <c r="M157" s="59">
        <v>1</v>
      </c>
      <c r="N157" s="59">
        <v>1</v>
      </c>
      <c r="O157" s="59">
        <v>1</v>
      </c>
    </row>
    <row r="158" spans="1:15" x14ac:dyDescent="0.25">
      <c r="B158" s="27" t="s">
        <v>309</v>
      </c>
      <c r="C158" s="3"/>
      <c r="D158" s="62">
        <v>250</v>
      </c>
      <c r="E158" s="62">
        <v>250</v>
      </c>
      <c r="F158" s="62">
        <v>250</v>
      </c>
      <c r="G158" s="62">
        <v>250</v>
      </c>
      <c r="H158" s="62">
        <v>250</v>
      </c>
      <c r="I158" s="62">
        <v>250</v>
      </c>
      <c r="J158" s="62">
        <v>250</v>
      </c>
      <c r="K158" s="62">
        <v>250</v>
      </c>
      <c r="L158" s="62">
        <v>250</v>
      </c>
      <c r="M158" s="62">
        <v>250</v>
      </c>
      <c r="N158" s="62">
        <v>250</v>
      </c>
      <c r="O158" s="62">
        <v>250</v>
      </c>
    </row>
    <row r="159" spans="1:15" x14ac:dyDescent="0.25">
      <c r="A159" s="84">
        <v>24</v>
      </c>
      <c r="B159" s="27" t="s">
        <v>310</v>
      </c>
      <c r="C159" s="7">
        <f t="shared" ref="C159" si="89">SUM(D159:O159)</f>
        <v>3000</v>
      </c>
      <c r="D159" s="60">
        <f>+D158*D157</f>
        <v>250</v>
      </c>
      <c r="E159" s="60">
        <f t="shared" ref="E159:O159" si="90">+E158*E157</f>
        <v>250</v>
      </c>
      <c r="F159" s="60">
        <f t="shared" si="90"/>
        <v>250</v>
      </c>
      <c r="G159" s="60">
        <f t="shared" si="90"/>
        <v>250</v>
      </c>
      <c r="H159" s="60">
        <f t="shared" si="90"/>
        <v>250</v>
      </c>
      <c r="I159" s="60">
        <f t="shared" si="90"/>
        <v>250</v>
      </c>
      <c r="J159" s="60">
        <f t="shared" si="90"/>
        <v>250</v>
      </c>
      <c r="K159" s="60">
        <f t="shared" si="90"/>
        <v>250</v>
      </c>
      <c r="L159" s="60">
        <f t="shared" si="90"/>
        <v>250</v>
      </c>
      <c r="M159" s="60">
        <f t="shared" si="90"/>
        <v>250</v>
      </c>
      <c r="N159" s="60">
        <f t="shared" si="90"/>
        <v>250</v>
      </c>
      <c r="O159" s="60">
        <f t="shared" si="90"/>
        <v>250</v>
      </c>
    </row>
    <row r="160" spans="1:15" x14ac:dyDescent="0.25">
      <c r="B160" s="27"/>
      <c r="C160" s="3"/>
      <c r="D160" s="17"/>
      <c r="E160" s="17"/>
      <c r="F160" s="17"/>
      <c r="G160" s="17"/>
      <c r="H160" s="17"/>
      <c r="I160" s="17"/>
      <c r="J160" s="17"/>
      <c r="K160" s="17"/>
      <c r="L160" s="17"/>
      <c r="M160" s="17"/>
      <c r="N160" s="17"/>
      <c r="O160" s="17"/>
    </row>
    <row r="161" spans="1:15" ht="18.75" x14ac:dyDescent="0.3">
      <c r="B161" s="90" t="s">
        <v>83</v>
      </c>
      <c r="C161" s="3"/>
      <c r="D161" s="3"/>
      <c r="E161" s="3"/>
      <c r="F161" s="3"/>
      <c r="G161" s="3"/>
      <c r="H161" s="3"/>
      <c r="I161" s="3"/>
      <c r="J161" s="3"/>
      <c r="K161" s="3"/>
      <c r="L161" s="3"/>
      <c r="M161" s="3"/>
      <c r="N161" s="3"/>
      <c r="O161" s="3"/>
    </row>
    <row r="162" spans="1:15" x14ac:dyDescent="0.25">
      <c r="B162" s="5" t="s">
        <v>84</v>
      </c>
      <c r="C162" s="3"/>
      <c r="D162" s="59">
        <v>1</v>
      </c>
      <c r="E162" s="59">
        <v>1</v>
      </c>
      <c r="F162" s="59">
        <v>1</v>
      </c>
      <c r="G162" s="59">
        <v>1</v>
      </c>
      <c r="H162" s="59">
        <v>1</v>
      </c>
      <c r="I162" s="59">
        <v>1</v>
      </c>
      <c r="J162" s="59">
        <v>1</v>
      </c>
      <c r="K162" s="59">
        <v>1</v>
      </c>
      <c r="L162" s="59">
        <v>1</v>
      </c>
      <c r="M162" s="59">
        <v>1</v>
      </c>
      <c r="N162" s="59">
        <v>1</v>
      </c>
      <c r="O162" s="59">
        <v>1</v>
      </c>
    </row>
    <row r="163" spans="1:15" x14ac:dyDescent="0.25">
      <c r="B163" s="28" t="s">
        <v>85</v>
      </c>
      <c r="C163" s="3"/>
      <c r="D163" s="70">
        <v>100</v>
      </c>
      <c r="E163" s="70">
        <v>100</v>
      </c>
      <c r="F163" s="70">
        <v>100</v>
      </c>
      <c r="G163" s="70">
        <v>100</v>
      </c>
      <c r="H163" s="70">
        <v>100</v>
      </c>
      <c r="I163" s="70">
        <v>100</v>
      </c>
      <c r="J163" s="70">
        <v>100</v>
      </c>
      <c r="K163" s="70">
        <v>100</v>
      </c>
      <c r="L163" s="70">
        <v>100</v>
      </c>
      <c r="M163" s="70">
        <v>100</v>
      </c>
      <c r="N163" s="70">
        <v>100</v>
      </c>
      <c r="O163" s="70">
        <v>100</v>
      </c>
    </row>
    <row r="164" spans="1:15" x14ac:dyDescent="0.25">
      <c r="A164" s="84">
        <v>23</v>
      </c>
      <c r="B164" s="28" t="s">
        <v>86</v>
      </c>
      <c r="C164" s="7">
        <f t="shared" ref="C164" si="91">SUM(D164:O164)</f>
        <v>480000</v>
      </c>
      <c r="D164" s="69">
        <f>+D11*D12*D163*D162</f>
        <v>40000</v>
      </c>
      <c r="E164" s="69">
        <f t="shared" ref="E164:O164" si="92">+E11*E12*E163*E162</f>
        <v>40000</v>
      </c>
      <c r="F164" s="69">
        <f t="shared" si="92"/>
        <v>40000</v>
      </c>
      <c r="G164" s="69">
        <f t="shared" si="92"/>
        <v>40000</v>
      </c>
      <c r="H164" s="69">
        <f t="shared" si="92"/>
        <v>40000</v>
      </c>
      <c r="I164" s="69">
        <f t="shared" si="92"/>
        <v>40000</v>
      </c>
      <c r="J164" s="69">
        <f t="shared" si="92"/>
        <v>40000</v>
      </c>
      <c r="K164" s="69">
        <f t="shared" si="92"/>
        <v>40000</v>
      </c>
      <c r="L164" s="69">
        <f t="shared" si="92"/>
        <v>40000</v>
      </c>
      <c r="M164" s="69">
        <f t="shared" si="92"/>
        <v>40000</v>
      </c>
      <c r="N164" s="69">
        <f t="shared" si="92"/>
        <v>40000</v>
      </c>
      <c r="O164" s="69">
        <f t="shared" si="92"/>
        <v>40000</v>
      </c>
    </row>
    <row r="165" spans="1:15" x14ac:dyDescent="0.25">
      <c r="B165" s="5" t="s">
        <v>87</v>
      </c>
      <c r="C165" s="3"/>
      <c r="D165" s="59">
        <v>1</v>
      </c>
      <c r="E165" s="59">
        <v>1</v>
      </c>
      <c r="F165" s="59">
        <v>1</v>
      </c>
      <c r="G165" s="59">
        <v>1</v>
      </c>
      <c r="H165" s="59">
        <v>1</v>
      </c>
      <c r="I165" s="59">
        <v>1</v>
      </c>
      <c r="J165" s="59">
        <v>1</v>
      </c>
      <c r="K165" s="59">
        <v>1</v>
      </c>
      <c r="L165" s="59">
        <v>1</v>
      </c>
      <c r="M165" s="59">
        <v>1</v>
      </c>
      <c r="N165" s="59">
        <v>1</v>
      </c>
      <c r="O165" s="59">
        <v>1</v>
      </c>
    </row>
    <row r="166" spans="1:15" x14ac:dyDescent="0.25">
      <c r="B166" s="28" t="s">
        <v>88</v>
      </c>
      <c r="C166" s="3"/>
      <c r="D166" s="70">
        <v>30</v>
      </c>
      <c r="E166" s="70">
        <v>30</v>
      </c>
      <c r="F166" s="70">
        <v>30</v>
      </c>
      <c r="G166" s="70">
        <v>30</v>
      </c>
      <c r="H166" s="70">
        <v>30</v>
      </c>
      <c r="I166" s="70">
        <v>30</v>
      </c>
      <c r="J166" s="70">
        <v>30</v>
      </c>
      <c r="K166" s="70">
        <v>30</v>
      </c>
      <c r="L166" s="70">
        <v>30</v>
      </c>
      <c r="M166" s="70">
        <v>30</v>
      </c>
      <c r="N166" s="70">
        <v>30</v>
      </c>
      <c r="O166" s="70">
        <v>30</v>
      </c>
    </row>
    <row r="167" spans="1:15" x14ac:dyDescent="0.25">
      <c r="A167" s="84" t="s">
        <v>307</v>
      </c>
      <c r="B167" s="28" t="s">
        <v>89</v>
      </c>
      <c r="C167" s="7">
        <f t="shared" ref="C167" si="93">SUM(D167:O167)</f>
        <v>144000</v>
      </c>
      <c r="D167" s="60">
        <f>+D11*D12*D166*D165</f>
        <v>12000</v>
      </c>
      <c r="E167" s="60">
        <f t="shared" ref="E167:O167" si="94">+E11*E12*E166*E165</f>
        <v>12000</v>
      </c>
      <c r="F167" s="60">
        <f t="shared" si="94"/>
        <v>12000</v>
      </c>
      <c r="G167" s="60">
        <f t="shared" si="94"/>
        <v>12000</v>
      </c>
      <c r="H167" s="60">
        <f t="shared" si="94"/>
        <v>12000</v>
      </c>
      <c r="I167" s="60">
        <f t="shared" si="94"/>
        <v>12000</v>
      </c>
      <c r="J167" s="60">
        <f t="shared" si="94"/>
        <v>12000</v>
      </c>
      <c r="K167" s="60">
        <f t="shared" si="94"/>
        <v>12000</v>
      </c>
      <c r="L167" s="60">
        <f t="shared" si="94"/>
        <v>12000</v>
      </c>
      <c r="M167" s="60">
        <f t="shared" si="94"/>
        <v>12000</v>
      </c>
      <c r="N167" s="60">
        <f t="shared" si="94"/>
        <v>12000</v>
      </c>
      <c r="O167" s="60">
        <f t="shared" si="94"/>
        <v>12000</v>
      </c>
    </row>
    <row r="168" spans="1:15" x14ac:dyDescent="0.25">
      <c r="B168" s="28"/>
      <c r="C168" s="7"/>
      <c r="D168" s="60"/>
      <c r="E168" s="60"/>
      <c r="F168" s="60"/>
      <c r="G168" s="60"/>
      <c r="H168" s="60"/>
      <c r="I168" s="60"/>
      <c r="J168" s="60"/>
      <c r="K168" s="60"/>
      <c r="L168" s="60"/>
      <c r="M168" s="60"/>
      <c r="N168" s="60"/>
      <c r="O168" s="60"/>
    </row>
    <row r="169" spans="1:15" ht="18.75" x14ac:dyDescent="0.3">
      <c r="B169" s="90" t="s">
        <v>311</v>
      </c>
    </row>
    <row r="170" spans="1:15" x14ac:dyDescent="0.25">
      <c r="A170" s="84">
        <v>25</v>
      </c>
      <c r="B170" s="27" t="s">
        <v>313</v>
      </c>
      <c r="C170" s="7">
        <f t="shared" ref="C170:C180" si="95">SUM(D170:O170)</f>
        <v>12</v>
      </c>
      <c r="D170" s="70">
        <v>1</v>
      </c>
      <c r="E170" s="70">
        <v>1</v>
      </c>
      <c r="F170" s="70">
        <v>1</v>
      </c>
      <c r="G170" s="70">
        <v>1</v>
      </c>
      <c r="H170" s="70">
        <v>1</v>
      </c>
      <c r="I170" s="70">
        <v>1</v>
      </c>
      <c r="J170" s="70">
        <v>1</v>
      </c>
      <c r="K170" s="70">
        <v>1</v>
      </c>
      <c r="L170" s="70">
        <v>1</v>
      </c>
      <c r="M170" s="70">
        <v>1</v>
      </c>
      <c r="N170" s="70">
        <v>1</v>
      </c>
      <c r="O170" s="70">
        <v>1</v>
      </c>
    </row>
    <row r="171" spans="1:15" x14ac:dyDescent="0.25">
      <c r="A171" s="84">
        <v>25</v>
      </c>
      <c r="B171" s="27" t="s">
        <v>314</v>
      </c>
      <c r="C171" s="7">
        <f t="shared" si="95"/>
        <v>12</v>
      </c>
      <c r="D171" s="70">
        <v>1</v>
      </c>
      <c r="E171" s="70">
        <v>1</v>
      </c>
      <c r="F171" s="70">
        <v>1</v>
      </c>
      <c r="G171" s="70">
        <v>1</v>
      </c>
      <c r="H171" s="70">
        <v>1</v>
      </c>
      <c r="I171" s="70">
        <v>1</v>
      </c>
      <c r="J171" s="70">
        <v>1</v>
      </c>
      <c r="K171" s="70">
        <v>1</v>
      </c>
      <c r="L171" s="70">
        <v>1</v>
      </c>
      <c r="M171" s="70">
        <v>1</v>
      </c>
      <c r="N171" s="70">
        <v>1</v>
      </c>
      <c r="O171" s="70">
        <v>1</v>
      </c>
    </row>
    <row r="172" spans="1:15" x14ac:dyDescent="0.25">
      <c r="A172" s="84">
        <v>25</v>
      </c>
      <c r="B172" s="27" t="s">
        <v>315</v>
      </c>
      <c r="C172" s="7">
        <f t="shared" si="95"/>
        <v>12</v>
      </c>
      <c r="D172" s="70">
        <v>1</v>
      </c>
      <c r="E172" s="70">
        <v>1</v>
      </c>
      <c r="F172" s="70">
        <v>1</v>
      </c>
      <c r="G172" s="70">
        <v>1</v>
      </c>
      <c r="H172" s="70">
        <v>1</v>
      </c>
      <c r="I172" s="70">
        <v>1</v>
      </c>
      <c r="J172" s="70">
        <v>1</v>
      </c>
      <c r="K172" s="70">
        <v>1</v>
      </c>
      <c r="L172" s="70">
        <v>1</v>
      </c>
      <c r="M172" s="70">
        <v>1</v>
      </c>
      <c r="N172" s="70">
        <v>1</v>
      </c>
      <c r="O172" s="70">
        <v>1</v>
      </c>
    </row>
    <row r="173" spans="1:15" x14ac:dyDescent="0.25">
      <c r="A173" s="84">
        <v>25</v>
      </c>
      <c r="B173" s="27" t="s">
        <v>316</v>
      </c>
      <c r="C173" s="7">
        <f t="shared" si="95"/>
        <v>12</v>
      </c>
      <c r="D173" s="70">
        <v>1</v>
      </c>
      <c r="E173" s="70">
        <v>1</v>
      </c>
      <c r="F173" s="70">
        <v>1</v>
      </c>
      <c r="G173" s="70">
        <v>1</v>
      </c>
      <c r="H173" s="70">
        <v>1</v>
      </c>
      <c r="I173" s="70">
        <v>1</v>
      </c>
      <c r="J173" s="70">
        <v>1</v>
      </c>
      <c r="K173" s="70">
        <v>1</v>
      </c>
      <c r="L173" s="70">
        <v>1</v>
      </c>
      <c r="M173" s="70">
        <v>1</v>
      </c>
      <c r="N173" s="70">
        <v>1</v>
      </c>
      <c r="O173" s="70">
        <v>1</v>
      </c>
    </row>
    <row r="174" spans="1:15" x14ac:dyDescent="0.25">
      <c r="A174" s="84">
        <v>25</v>
      </c>
      <c r="B174" s="27" t="s">
        <v>317</v>
      </c>
      <c r="C174" s="7">
        <f t="shared" si="95"/>
        <v>12</v>
      </c>
      <c r="D174" s="70">
        <v>1</v>
      </c>
      <c r="E174" s="70">
        <v>1</v>
      </c>
      <c r="F174" s="70">
        <v>1</v>
      </c>
      <c r="G174" s="70">
        <v>1</v>
      </c>
      <c r="H174" s="70">
        <v>1</v>
      </c>
      <c r="I174" s="70">
        <v>1</v>
      </c>
      <c r="J174" s="70">
        <v>1</v>
      </c>
      <c r="K174" s="70">
        <v>1</v>
      </c>
      <c r="L174" s="70">
        <v>1</v>
      </c>
      <c r="M174" s="70">
        <v>1</v>
      </c>
      <c r="N174" s="70">
        <v>1</v>
      </c>
      <c r="O174" s="70">
        <v>1</v>
      </c>
    </row>
    <row r="175" spans="1:15" x14ac:dyDescent="0.25">
      <c r="A175" s="84">
        <v>25</v>
      </c>
      <c r="B175" s="27" t="s">
        <v>383</v>
      </c>
      <c r="C175" s="7">
        <f t="shared" ref="C175:C179" si="96">SUM(D175:O175)</f>
        <v>12</v>
      </c>
      <c r="D175" s="70">
        <v>1</v>
      </c>
      <c r="E175" s="70">
        <v>1</v>
      </c>
      <c r="F175" s="70">
        <v>1</v>
      </c>
      <c r="G175" s="70">
        <v>1</v>
      </c>
      <c r="H175" s="70">
        <v>1</v>
      </c>
      <c r="I175" s="70">
        <v>1</v>
      </c>
      <c r="J175" s="70">
        <v>1</v>
      </c>
      <c r="K175" s="70">
        <v>1</v>
      </c>
      <c r="L175" s="70">
        <v>1</v>
      </c>
      <c r="M175" s="70">
        <v>1</v>
      </c>
      <c r="N175" s="70">
        <v>1</v>
      </c>
      <c r="O175" s="70">
        <v>1</v>
      </c>
    </row>
    <row r="176" spans="1:15" x14ac:dyDescent="0.25">
      <c r="A176" s="84">
        <v>25</v>
      </c>
      <c r="B176" s="27" t="s">
        <v>384</v>
      </c>
      <c r="C176" s="7">
        <f t="shared" si="96"/>
        <v>12</v>
      </c>
      <c r="D176" s="70">
        <v>1</v>
      </c>
      <c r="E176" s="70">
        <v>1</v>
      </c>
      <c r="F176" s="70">
        <v>1</v>
      </c>
      <c r="G176" s="70">
        <v>1</v>
      </c>
      <c r="H176" s="70">
        <v>1</v>
      </c>
      <c r="I176" s="70">
        <v>1</v>
      </c>
      <c r="J176" s="70">
        <v>1</v>
      </c>
      <c r="K176" s="70">
        <v>1</v>
      </c>
      <c r="L176" s="70">
        <v>1</v>
      </c>
      <c r="M176" s="70">
        <v>1</v>
      </c>
      <c r="N176" s="70">
        <v>1</v>
      </c>
      <c r="O176" s="70">
        <v>1</v>
      </c>
    </row>
    <row r="177" spans="1:17" x14ac:dyDescent="0.25">
      <c r="A177" s="84">
        <v>25</v>
      </c>
      <c r="B177" s="27" t="s">
        <v>385</v>
      </c>
      <c r="C177" s="7">
        <f t="shared" si="96"/>
        <v>12</v>
      </c>
      <c r="D177" s="70">
        <v>1</v>
      </c>
      <c r="E177" s="70">
        <v>1</v>
      </c>
      <c r="F177" s="70">
        <v>1</v>
      </c>
      <c r="G177" s="70">
        <v>1</v>
      </c>
      <c r="H177" s="70">
        <v>1</v>
      </c>
      <c r="I177" s="70">
        <v>1</v>
      </c>
      <c r="J177" s="70">
        <v>1</v>
      </c>
      <c r="K177" s="70">
        <v>1</v>
      </c>
      <c r="L177" s="70">
        <v>1</v>
      </c>
      <c r="M177" s="70">
        <v>1</v>
      </c>
      <c r="N177" s="70">
        <v>1</v>
      </c>
      <c r="O177" s="70">
        <v>1</v>
      </c>
    </row>
    <row r="178" spans="1:17" x14ac:dyDescent="0.25">
      <c r="A178" s="84">
        <v>25</v>
      </c>
      <c r="B178" s="27" t="s">
        <v>386</v>
      </c>
      <c r="C178" s="7">
        <f t="shared" si="96"/>
        <v>12</v>
      </c>
      <c r="D178" s="70">
        <v>1</v>
      </c>
      <c r="E178" s="70">
        <v>1</v>
      </c>
      <c r="F178" s="70">
        <v>1</v>
      </c>
      <c r="G178" s="70">
        <v>1</v>
      </c>
      <c r="H178" s="70">
        <v>1</v>
      </c>
      <c r="I178" s="70">
        <v>1</v>
      </c>
      <c r="J178" s="70">
        <v>1</v>
      </c>
      <c r="K178" s="70">
        <v>1</v>
      </c>
      <c r="L178" s="70">
        <v>1</v>
      </c>
      <c r="M178" s="70">
        <v>1</v>
      </c>
      <c r="N178" s="70">
        <v>1</v>
      </c>
      <c r="O178" s="70">
        <v>1</v>
      </c>
    </row>
    <row r="179" spans="1:17" x14ac:dyDescent="0.25">
      <c r="A179" s="84">
        <v>25</v>
      </c>
      <c r="B179" s="27" t="s">
        <v>387</v>
      </c>
      <c r="C179" s="7">
        <f t="shared" si="96"/>
        <v>12</v>
      </c>
      <c r="D179" s="70">
        <v>1</v>
      </c>
      <c r="E179" s="70">
        <v>1</v>
      </c>
      <c r="F179" s="70">
        <v>1</v>
      </c>
      <c r="G179" s="70">
        <v>1</v>
      </c>
      <c r="H179" s="70">
        <v>1</v>
      </c>
      <c r="I179" s="70">
        <v>1</v>
      </c>
      <c r="J179" s="70">
        <v>1</v>
      </c>
      <c r="K179" s="70">
        <v>1</v>
      </c>
      <c r="L179" s="70">
        <v>1</v>
      </c>
      <c r="M179" s="70">
        <v>1</v>
      </c>
      <c r="N179" s="70">
        <v>1</v>
      </c>
      <c r="O179" s="70">
        <v>1</v>
      </c>
    </row>
    <row r="180" spans="1:17" x14ac:dyDescent="0.25">
      <c r="A180" s="84">
        <v>25</v>
      </c>
      <c r="B180" s="27" t="s">
        <v>319</v>
      </c>
      <c r="C180" s="7">
        <f t="shared" si="95"/>
        <v>120</v>
      </c>
      <c r="D180" s="17">
        <f>SUM(D170:D179)</f>
        <v>10</v>
      </c>
      <c r="E180" s="17">
        <f t="shared" ref="E180:O180" si="97">SUM(E170:E179)</f>
        <v>10</v>
      </c>
      <c r="F180" s="17">
        <f t="shared" si="97"/>
        <v>10</v>
      </c>
      <c r="G180" s="17">
        <f t="shared" si="97"/>
        <v>10</v>
      </c>
      <c r="H180" s="17">
        <f t="shared" si="97"/>
        <v>10</v>
      </c>
      <c r="I180" s="17">
        <f t="shared" si="97"/>
        <v>10</v>
      </c>
      <c r="J180" s="17">
        <f t="shared" si="97"/>
        <v>10</v>
      </c>
      <c r="K180" s="17">
        <f t="shared" si="97"/>
        <v>10</v>
      </c>
      <c r="L180" s="17">
        <f t="shared" si="97"/>
        <v>10</v>
      </c>
      <c r="M180" s="17">
        <f t="shared" si="97"/>
        <v>10</v>
      </c>
      <c r="N180" s="17">
        <f t="shared" si="97"/>
        <v>10</v>
      </c>
      <c r="O180" s="17">
        <f t="shared" si="97"/>
        <v>10</v>
      </c>
    </row>
    <row r="181" spans="1:17" x14ac:dyDescent="0.25">
      <c r="C181" s="3"/>
      <c r="D181" s="17"/>
      <c r="E181" s="17"/>
      <c r="F181" s="17"/>
      <c r="G181" s="17"/>
      <c r="H181" s="17"/>
      <c r="I181" s="17"/>
      <c r="J181" s="17"/>
      <c r="K181" s="17"/>
      <c r="L181" s="17"/>
      <c r="M181" s="17"/>
      <c r="N181" s="17"/>
      <c r="O181" s="17"/>
    </row>
    <row r="182" spans="1:17" x14ac:dyDescent="0.25">
      <c r="B182" s="27" t="s">
        <v>131</v>
      </c>
      <c r="C182" s="3" t="s">
        <v>362</v>
      </c>
      <c r="D182" s="13">
        <v>1</v>
      </c>
      <c r="E182" s="13">
        <v>1</v>
      </c>
      <c r="F182" s="13">
        <v>1</v>
      </c>
      <c r="G182" s="13">
        <v>1</v>
      </c>
      <c r="H182" s="13">
        <v>1</v>
      </c>
      <c r="I182" s="13">
        <v>1</v>
      </c>
      <c r="J182" s="13">
        <v>1</v>
      </c>
      <c r="K182" s="13">
        <v>1</v>
      </c>
      <c r="L182" s="13">
        <v>1</v>
      </c>
      <c r="M182" s="13">
        <v>1</v>
      </c>
      <c r="N182" s="13">
        <v>1</v>
      </c>
      <c r="O182" s="13">
        <v>1</v>
      </c>
    </row>
    <row r="183" spans="1:17" x14ac:dyDescent="0.25">
      <c r="B183" s="27" t="s">
        <v>492</v>
      </c>
      <c r="C183" s="3"/>
      <c r="D183" s="16">
        <v>30</v>
      </c>
      <c r="E183" s="16">
        <v>30</v>
      </c>
      <c r="F183" s="16">
        <v>30</v>
      </c>
      <c r="G183" s="16">
        <v>30</v>
      </c>
      <c r="H183" s="16">
        <v>30</v>
      </c>
      <c r="I183" s="16">
        <v>30</v>
      </c>
      <c r="J183" s="16">
        <v>30</v>
      </c>
      <c r="K183" s="16">
        <v>30</v>
      </c>
      <c r="L183" s="16">
        <v>30</v>
      </c>
      <c r="M183" s="16">
        <v>30</v>
      </c>
      <c r="N183" s="16">
        <v>30</v>
      </c>
      <c r="O183" s="16">
        <v>30</v>
      </c>
    </row>
    <row r="184" spans="1:17" x14ac:dyDescent="0.25">
      <c r="A184" s="84">
        <v>30</v>
      </c>
      <c r="B184" s="27" t="s">
        <v>132</v>
      </c>
      <c r="C184" s="7">
        <f t="shared" ref="C184" si="98">SUM(D184:O184)</f>
        <v>144000</v>
      </c>
      <c r="D184" s="17">
        <f>D11*D12*D182*D183</f>
        <v>12000</v>
      </c>
      <c r="E184" s="17">
        <f t="shared" ref="E184:O184" si="99">+E11*E12*E182*E183</f>
        <v>12000</v>
      </c>
      <c r="F184" s="17">
        <f t="shared" si="99"/>
        <v>12000</v>
      </c>
      <c r="G184" s="17">
        <f t="shared" si="99"/>
        <v>12000</v>
      </c>
      <c r="H184" s="17">
        <f t="shared" si="99"/>
        <v>12000</v>
      </c>
      <c r="I184" s="17">
        <f t="shared" si="99"/>
        <v>12000</v>
      </c>
      <c r="J184" s="17">
        <f t="shared" si="99"/>
        <v>12000</v>
      </c>
      <c r="K184" s="17">
        <f t="shared" si="99"/>
        <v>12000</v>
      </c>
      <c r="L184" s="17">
        <f t="shared" si="99"/>
        <v>12000</v>
      </c>
      <c r="M184" s="17">
        <f t="shared" si="99"/>
        <v>12000</v>
      </c>
      <c r="N184" s="17">
        <f t="shared" si="99"/>
        <v>12000</v>
      </c>
      <c r="O184" s="17">
        <f t="shared" si="99"/>
        <v>12000</v>
      </c>
    </row>
    <row r="185" spans="1:17" x14ac:dyDescent="0.25">
      <c r="B185" s="37"/>
      <c r="C185" s="3"/>
      <c r="D185" s="3"/>
      <c r="E185" s="3"/>
      <c r="F185" s="3"/>
      <c r="G185" s="3"/>
      <c r="H185" s="3"/>
      <c r="I185" s="3"/>
      <c r="J185" s="3"/>
      <c r="K185" s="3"/>
      <c r="L185" s="3"/>
      <c r="M185" s="3"/>
      <c r="N185" s="3"/>
      <c r="O185" s="3"/>
    </row>
    <row r="186" spans="1:17" x14ac:dyDescent="0.25">
      <c r="B186" s="27" t="s">
        <v>133</v>
      </c>
      <c r="C186" s="3" t="s">
        <v>362</v>
      </c>
      <c r="D186" s="13">
        <v>1</v>
      </c>
      <c r="E186" s="13">
        <v>1</v>
      </c>
      <c r="F186" s="13">
        <v>1</v>
      </c>
      <c r="G186" s="13">
        <v>1</v>
      </c>
      <c r="H186" s="13">
        <v>1</v>
      </c>
      <c r="I186" s="13">
        <v>1</v>
      </c>
      <c r="J186" s="13">
        <v>1</v>
      </c>
      <c r="K186" s="13">
        <v>1</v>
      </c>
      <c r="L186" s="13">
        <v>1</v>
      </c>
      <c r="M186" s="13">
        <v>1</v>
      </c>
      <c r="N186" s="13">
        <v>1</v>
      </c>
      <c r="O186" s="13">
        <v>1</v>
      </c>
    </row>
    <row r="187" spans="1:17" x14ac:dyDescent="0.25">
      <c r="B187" s="27" t="s">
        <v>492</v>
      </c>
      <c r="C187" s="3"/>
      <c r="D187" s="16">
        <v>200</v>
      </c>
      <c r="E187" s="16">
        <v>200</v>
      </c>
      <c r="F187" s="16">
        <v>200</v>
      </c>
      <c r="G187" s="16">
        <v>200</v>
      </c>
      <c r="H187" s="16">
        <v>200</v>
      </c>
      <c r="I187" s="16">
        <v>200</v>
      </c>
      <c r="J187" s="16">
        <v>200</v>
      </c>
      <c r="K187" s="16">
        <v>200</v>
      </c>
      <c r="L187" s="16">
        <v>200</v>
      </c>
      <c r="M187" s="16">
        <v>200</v>
      </c>
      <c r="N187" s="16">
        <v>200</v>
      </c>
      <c r="O187" s="16">
        <v>200</v>
      </c>
    </row>
    <row r="188" spans="1:17" x14ac:dyDescent="0.25">
      <c r="A188" s="84">
        <v>30</v>
      </c>
      <c r="B188" s="27" t="s">
        <v>134</v>
      </c>
      <c r="C188" s="7">
        <f t="shared" ref="C188" si="100">SUM(D188:O188)</f>
        <v>960000</v>
      </c>
      <c r="D188" s="17">
        <f t="shared" ref="D188:O188" si="101">D11*D12*D186*D187</f>
        <v>80000</v>
      </c>
      <c r="E188" s="17">
        <f t="shared" si="101"/>
        <v>80000</v>
      </c>
      <c r="F188" s="17">
        <f t="shared" si="101"/>
        <v>80000</v>
      </c>
      <c r="G188" s="17">
        <f t="shared" si="101"/>
        <v>80000</v>
      </c>
      <c r="H188" s="17">
        <f t="shared" si="101"/>
        <v>80000</v>
      </c>
      <c r="I188" s="17">
        <f t="shared" si="101"/>
        <v>80000</v>
      </c>
      <c r="J188" s="17">
        <f t="shared" si="101"/>
        <v>80000</v>
      </c>
      <c r="K188" s="17">
        <f t="shared" si="101"/>
        <v>80000</v>
      </c>
      <c r="L188" s="17">
        <f t="shared" si="101"/>
        <v>80000</v>
      </c>
      <c r="M188" s="17">
        <f t="shared" si="101"/>
        <v>80000</v>
      </c>
      <c r="N188" s="17">
        <f t="shared" si="101"/>
        <v>80000</v>
      </c>
      <c r="O188" s="17">
        <f t="shared" si="101"/>
        <v>80000</v>
      </c>
    </row>
    <row r="189" spans="1:17" x14ac:dyDescent="0.25">
      <c r="B189" s="27"/>
      <c r="C189" s="3"/>
      <c r="D189" s="17"/>
      <c r="E189" s="17"/>
      <c r="F189" s="17"/>
      <c r="G189" s="17"/>
      <c r="H189" s="17"/>
      <c r="I189" s="17"/>
      <c r="J189" s="17"/>
      <c r="K189" s="17"/>
      <c r="L189" s="17"/>
      <c r="M189" s="17"/>
      <c r="N189" s="17"/>
      <c r="O189" s="17"/>
    </row>
    <row r="190" spans="1:17" ht="18.75" x14ac:dyDescent="0.3">
      <c r="B190" s="90" t="s">
        <v>135</v>
      </c>
      <c r="C190" s="44" t="s">
        <v>360</v>
      </c>
      <c r="D190" s="3"/>
      <c r="E190" s="3"/>
      <c r="F190" s="3"/>
      <c r="G190" s="3"/>
      <c r="H190" s="3"/>
      <c r="I190" s="3"/>
      <c r="J190" s="3"/>
      <c r="K190" s="3"/>
      <c r="L190" s="3"/>
      <c r="M190" s="3"/>
      <c r="N190" s="3"/>
      <c r="O190" s="3"/>
    </row>
    <row r="191" spans="1:17" x14ac:dyDescent="0.25">
      <c r="B191" s="27" t="s">
        <v>136</v>
      </c>
      <c r="C191" s="3"/>
      <c r="D191" s="38">
        <v>1</v>
      </c>
      <c r="E191" s="38">
        <v>1</v>
      </c>
      <c r="F191" s="38">
        <v>1</v>
      </c>
      <c r="G191" s="38">
        <v>1</v>
      </c>
      <c r="H191" s="38">
        <v>1</v>
      </c>
      <c r="I191" s="38">
        <v>1</v>
      </c>
      <c r="J191" s="38">
        <v>1</v>
      </c>
      <c r="K191" s="38">
        <v>1</v>
      </c>
      <c r="L191" s="38">
        <v>1</v>
      </c>
      <c r="M191" s="38">
        <v>1</v>
      </c>
      <c r="N191" s="38">
        <v>1</v>
      </c>
      <c r="O191" s="38">
        <v>1</v>
      </c>
      <c r="Q191" t="s">
        <v>322</v>
      </c>
    </row>
    <row r="192" spans="1:17" x14ac:dyDescent="0.25">
      <c r="B192" s="27" t="s">
        <v>137</v>
      </c>
      <c r="C192" s="3"/>
      <c r="D192" s="71">
        <f t="shared" ref="D192:O192" si="102">(+D13*40)/35</f>
        <v>34.285714285714285</v>
      </c>
      <c r="E192" s="71">
        <f t="shared" si="102"/>
        <v>34.285714285714285</v>
      </c>
      <c r="F192" s="71">
        <f t="shared" si="102"/>
        <v>34.285714285714285</v>
      </c>
      <c r="G192" s="71">
        <f t="shared" si="102"/>
        <v>34.285714285714285</v>
      </c>
      <c r="H192" s="71">
        <f t="shared" si="102"/>
        <v>34.285714285714285</v>
      </c>
      <c r="I192" s="71">
        <f t="shared" si="102"/>
        <v>34.285714285714285</v>
      </c>
      <c r="J192" s="71">
        <f t="shared" si="102"/>
        <v>34.285714285714285</v>
      </c>
      <c r="K192" s="71">
        <f t="shared" si="102"/>
        <v>34.285714285714285</v>
      </c>
      <c r="L192" s="71">
        <f t="shared" si="102"/>
        <v>34.285714285714285</v>
      </c>
      <c r="M192" s="71">
        <f t="shared" si="102"/>
        <v>34.285714285714285</v>
      </c>
      <c r="N192" s="71">
        <f t="shared" si="102"/>
        <v>34.285714285714285</v>
      </c>
      <c r="O192" s="71">
        <f t="shared" si="102"/>
        <v>34.285714285714285</v>
      </c>
    </row>
    <row r="193" spans="1:15" x14ac:dyDescent="0.25">
      <c r="B193" s="27" t="s">
        <v>138</v>
      </c>
      <c r="C193" s="3"/>
      <c r="D193" s="39">
        <v>0.13</v>
      </c>
      <c r="E193" s="39">
        <v>0.13</v>
      </c>
      <c r="F193" s="39">
        <v>0.13</v>
      </c>
      <c r="G193" s="39">
        <v>0.13</v>
      </c>
      <c r="H193" s="39">
        <v>0.13</v>
      </c>
      <c r="I193" s="39">
        <v>0.13</v>
      </c>
      <c r="J193" s="39">
        <v>0.13</v>
      </c>
      <c r="K193" s="39">
        <v>0.13</v>
      </c>
      <c r="L193" s="39">
        <v>0.13</v>
      </c>
      <c r="M193" s="39">
        <v>0.13</v>
      </c>
      <c r="N193" s="39">
        <v>0.13</v>
      </c>
      <c r="O193" s="39">
        <v>0.13</v>
      </c>
    </row>
    <row r="194" spans="1:15" x14ac:dyDescent="0.25">
      <c r="A194" s="84">
        <v>32</v>
      </c>
      <c r="B194" s="27" t="s">
        <v>139</v>
      </c>
      <c r="C194" s="7">
        <f t="shared" ref="C194" si="103">SUM(D194:O194)</f>
        <v>21394.28571428571</v>
      </c>
      <c r="D194" s="40">
        <f t="shared" ref="D194:O194" si="104">+D11*D191*D192*D193</f>
        <v>1782.8571428571429</v>
      </c>
      <c r="E194" s="40">
        <f t="shared" si="104"/>
        <v>1782.8571428571429</v>
      </c>
      <c r="F194" s="40">
        <f t="shared" si="104"/>
        <v>1782.8571428571429</v>
      </c>
      <c r="G194" s="40">
        <f t="shared" si="104"/>
        <v>1782.8571428571429</v>
      </c>
      <c r="H194" s="40">
        <f t="shared" si="104"/>
        <v>1782.8571428571429</v>
      </c>
      <c r="I194" s="40">
        <f t="shared" si="104"/>
        <v>1782.8571428571429</v>
      </c>
      <c r="J194" s="40">
        <f t="shared" si="104"/>
        <v>1782.8571428571429</v>
      </c>
      <c r="K194" s="40">
        <f t="shared" si="104"/>
        <v>1782.8571428571429</v>
      </c>
      <c r="L194" s="40">
        <f t="shared" si="104"/>
        <v>1782.8571428571429</v>
      </c>
      <c r="M194" s="40">
        <f t="shared" si="104"/>
        <v>1782.8571428571429</v>
      </c>
      <c r="N194" s="40">
        <f t="shared" si="104"/>
        <v>1782.8571428571429</v>
      </c>
      <c r="O194" s="40">
        <f t="shared" si="104"/>
        <v>1782.8571428571429</v>
      </c>
    </row>
    <row r="195" spans="1:15" x14ac:dyDescent="0.25">
      <c r="B195" s="27"/>
      <c r="C195" s="3"/>
      <c r="D195" s="41"/>
      <c r="E195" s="41"/>
      <c r="F195" s="41"/>
      <c r="G195" s="41"/>
      <c r="H195" s="41"/>
      <c r="I195" s="41"/>
      <c r="J195" s="41"/>
      <c r="K195" s="41"/>
      <c r="L195" s="41"/>
      <c r="M195" s="41"/>
      <c r="N195" s="41"/>
      <c r="O195" s="41"/>
    </row>
    <row r="196" spans="1:15" x14ac:dyDescent="0.25">
      <c r="B196" s="27" t="s">
        <v>140</v>
      </c>
      <c r="C196" s="7">
        <f t="shared" ref="C196" si="105">SUM(D196:O196)</f>
        <v>82285.714285714275</v>
      </c>
      <c r="D196" s="72">
        <f t="shared" ref="D196:O196" si="106">(D192/2)*D11</f>
        <v>6857.1428571428569</v>
      </c>
      <c r="E196" s="72">
        <f t="shared" si="106"/>
        <v>6857.1428571428569</v>
      </c>
      <c r="F196" s="72">
        <f t="shared" si="106"/>
        <v>6857.1428571428569</v>
      </c>
      <c r="G196" s="72">
        <f t="shared" si="106"/>
        <v>6857.1428571428569</v>
      </c>
      <c r="H196" s="72">
        <f t="shared" si="106"/>
        <v>6857.1428571428569</v>
      </c>
      <c r="I196" s="72">
        <f t="shared" si="106"/>
        <v>6857.1428571428569</v>
      </c>
      <c r="J196" s="72">
        <f t="shared" si="106"/>
        <v>6857.1428571428569</v>
      </c>
      <c r="K196" s="72">
        <f t="shared" si="106"/>
        <v>6857.1428571428569</v>
      </c>
      <c r="L196" s="72">
        <f t="shared" si="106"/>
        <v>6857.1428571428569</v>
      </c>
      <c r="M196" s="72">
        <f t="shared" si="106"/>
        <v>6857.1428571428569</v>
      </c>
      <c r="N196" s="72">
        <f t="shared" si="106"/>
        <v>6857.1428571428569</v>
      </c>
      <c r="O196" s="72">
        <f t="shared" si="106"/>
        <v>6857.1428571428569</v>
      </c>
    </row>
    <row r="197" spans="1:15" x14ac:dyDescent="0.25">
      <c r="B197" s="27" t="s">
        <v>141</v>
      </c>
      <c r="C197" s="3"/>
      <c r="D197" s="39">
        <v>0.08</v>
      </c>
      <c r="E197" s="39">
        <v>0.08</v>
      </c>
      <c r="F197" s="39">
        <v>0.08</v>
      </c>
      <c r="G197" s="39">
        <v>0.08</v>
      </c>
      <c r="H197" s="39">
        <v>0.08</v>
      </c>
      <c r="I197" s="39">
        <v>0.08</v>
      </c>
      <c r="J197" s="39">
        <v>0.08</v>
      </c>
      <c r="K197" s="39">
        <v>0.08</v>
      </c>
      <c r="L197" s="39">
        <v>0.08</v>
      </c>
      <c r="M197" s="39">
        <v>0.08</v>
      </c>
      <c r="N197" s="39">
        <v>0.08</v>
      </c>
      <c r="O197" s="39">
        <v>0.08</v>
      </c>
    </row>
    <row r="198" spans="1:15" x14ac:dyDescent="0.25">
      <c r="A198" s="84">
        <v>33</v>
      </c>
      <c r="B198" s="27" t="s">
        <v>142</v>
      </c>
      <c r="C198" s="7">
        <f t="shared" ref="C198" si="107">SUM(D198:O198)</f>
        <v>6582.8571428571422</v>
      </c>
      <c r="D198" s="40">
        <f>+D197*D196</f>
        <v>548.57142857142856</v>
      </c>
      <c r="E198" s="40">
        <f t="shared" ref="E198:O198" si="108">+E197*E196</f>
        <v>548.57142857142856</v>
      </c>
      <c r="F198" s="40">
        <f t="shared" si="108"/>
        <v>548.57142857142856</v>
      </c>
      <c r="G198" s="40">
        <f t="shared" si="108"/>
        <v>548.57142857142856</v>
      </c>
      <c r="H198" s="40">
        <f t="shared" si="108"/>
        <v>548.57142857142856</v>
      </c>
      <c r="I198" s="40">
        <f t="shared" si="108"/>
        <v>548.57142857142856</v>
      </c>
      <c r="J198" s="40">
        <f t="shared" si="108"/>
        <v>548.57142857142856</v>
      </c>
      <c r="K198" s="40">
        <f t="shared" si="108"/>
        <v>548.57142857142856</v>
      </c>
      <c r="L198" s="40">
        <f t="shared" si="108"/>
        <v>548.57142857142856</v>
      </c>
      <c r="M198" s="40">
        <f t="shared" si="108"/>
        <v>548.57142857142856</v>
      </c>
      <c r="N198" s="40">
        <f t="shared" si="108"/>
        <v>548.57142857142856</v>
      </c>
      <c r="O198" s="40">
        <f t="shared" si="108"/>
        <v>548.57142857142856</v>
      </c>
    </row>
    <row r="199" spans="1:15" x14ac:dyDescent="0.25">
      <c r="B199" s="5"/>
      <c r="C199" s="3"/>
      <c r="D199" s="41"/>
      <c r="E199" s="41"/>
      <c r="F199" s="41"/>
      <c r="G199" s="41"/>
      <c r="H199" s="41"/>
      <c r="I199" s="41"/>
      <c r="J199" s="41"/>
      <c r="K199" s="41"/>
      <c r="L199" s="41"/>
      <c r="M199" s="41"/>
      <c r="N199" s="41"/>
      <c r="O199" s="41"/>
    </row>
    <row r="200" spans="1:15" x14ac:dyDescent="0.25">
      <c r="B200" s="27" t="s">
        <v>143</v>
      </c>
      <c r="C200" s="3"/>
      <c r="D200" s="38">
        <v>1</v>
      </c>
      <c r="E200" s="38">
        <v>1</v>
      </c>
      <c r="F200" s="38">
        <v>1</v>
      </c>
      <c r="G200" s="38">
        <v>1</v>
      </c>
      <c r="H200" s="38">
        <v>1</v>
      </c>
      <c r="I200" s="38">
        <v>1</v>
      </c>
      <c r="J200" s="38">
        <v>1</v>
      </c>
      <c r="K200" s="38">
        <v>1</v>
      </c>
      <c r="L200" s="38">
        <v>1</v>
      </c>
      <c r="M200" s="38">
        <v>1</v>
      </c>
      <c r="N200" s="38">
        <v>1</v>
      </c>
      <c r="O200" s="38">
        <v>1</v>
      </c>
    </row>
    <row r="201" spans="1:15" x14ac:dyDescent="0.25">
      <c r="B201" s="27" t="s">
        <v>144</v>
      </c>
      <c r="C201" s="3"/>
      <c r="D201" s="38">
        <v>5</v>
      </c>
      <c r="E201" s="38">
        <v>5</v>
      </c>
      <c r="F201" s="38">
        <v>5</v>
      </c>
      <c r="G201" s="38">
        <v>5</v>
      </c>
      <c r="H201" s="38">
        <v>5</v>
      </c>
      <c r="I201" s="38">
        <v>5</v>
      </c>
      <c r="J201" s="38">
        <v>5</v>
      </c>
      <c r="K201" s="38">
        <v>5</v>
      </c>
      <c r="L201" s="38">
        <v>5</v>
      </c>
      <c r="M201" s="38">
        <v>5</v>
      </c>
      <c r="N201" s="38">
        <v>5</v>
      </c>
      <c r="O201" s="38">
        <v>5</v>
      </c>
    </row>
    <row r="202" spans="1:15" x14ac:dyDescent="0.25">
      <c r="B202" s="27" t="s">
        <v>145</v>
      </c>
      <c r="C202" s="3"/>
      <c r="D202" s="42">
        <v>2</v>
      </c>
      <c r="E202" s="39">
        <v>2</v>
      </c>
      <c r="F202" s="39">
        <v>2</v>
      </c>
      <c r="G202" s="39">
        <v>2</v>
      </c>
      <c r="H202" s="42">
        <v>2</v>
      </c>
      <c r="I202" s="39">
        <v>2</v>
      </c>
      <c r="J202" s="39">
        <v>2</v>
      </c>
      <c r="K202" s="39">
        <v>2</v>
      </c>
      <c r="L202" s="42">
        <v>2</v>
      </c>
      <c r="M202" s="39">
        <v>2</v>
      </c>
      <c r="N202" s="39">
        <v>2</v>
      </c>
      <c r="O202" s="39">
        <v>2</v>
      </c>
    </row>
    <row r="203" spans="1:15" x14ac:dyDescent="0.25">
      <c r="A203" s="84">
        <v>32</v>
      </c>
      <c r="B203" s="27" t="s">
        <v>146</v>
      </c>
      <c r="C203" s="7">
        <f t="shared" ref="C203" si="109">SUM(D203:O203)</f>
        <v>48000</v>
      </c>
      <c r="D203" s="43">
        <f t="shared" ref="D203:O203" si="110">+D11*D200*D201*D202</f>
        <v>4000</v>
      </c>
      <c r="E203" s="43">
        <f t="shared" si="110"/>
        <v>4000</v>
      </c>
      <c r="F203" s="43">
        <f t="shared" si="110"/>
        <v>4000</v>
      </c>
      <c r="G203" s="43">
        <f t="shared" si="110"/>
        <v>4000</v>
      </c>
      <c r="H203" s="43">
        <f t="shared" si="110"/>
        <v>4000</v>
      </c>
      <c r="I203" s="43">
        <f t="shared" si="110"/>
        <v>4000</v>
      </c>
      <c r="J203" s="43">
        <f t="shared" si="110"/>
        <v>4000</v>
      </c>
      <c r="K203" s="43">
        <f t="shared" si="110"/>
        <v>4000</v>
      </c>
      <c r="L203" s="43">
        <f t="shared" si="110"/>
        <v>4000</v>
      </c>
      <c r="M203" s="43">
        <f t="shared" si="110"/>
        <v>4000</v>
      </c>
      <c r="N203" s="43">
        <f t="shared" si="110"/>
        <v>4000</v>
      </c>
      <c r="O203" s="43">
        <f t="shared" si="110"/>
        <v>4000</v>
      </c>
    </row>
    <row r="204" spans="1:15" x14ac:dyDescent="0.25">
      <c r="B204" s="37"/>
      <c r="C204" s="3"/>
      <c r="D204" s="41"/>
      <c r="E204" s="41"/>
      <c r="F204" s="41"/>
      <c r="G204" s="41"/>
      <c r="H204" s="41"/>
      <c r="I204" s="41"/>
      <c r="J204" s="41"/>
      <c r="K204" s="41"/>
      <c r="L204" s="41"/>
      <c r="M204" s="41"/>
      <c r="N204" s="41"/>
      <c r="O204" s="41"/>
    </row>
    <row r="205" spans="1:15" x14ac:dyDescent="0.25">
      <c r="B205" s="27" t="s">
        <v>320</v>
      </c>
      <c r="C205" s="3"/>
      <c r="D205" s="38">
        <v>1</v>
      </c>
      <c r="E205" s="38">
        <v>1</v>
      </c>
      <c r="F205" s="38">
        <v>1</v>
      </c>
      <c r="G205" s="38">
        <v>1</v>
      </c>
      <c r="H205" s="38">
        <v>1</v>
      </c>
      <c r="I205" s="38">
        <v>1</v>
      </c>
      <c r="J205" s="38">
        <v>1</v>
      </c>
      <c r="K205" s="38">
        <v>1</v>
      </c>
      <c r="L205" s="38">
        <v>1</v>
      </c>
      <c r="M205" s="38">
        <v>1</v>
      </c>
      <c r="N205" s="38">
        <v>1</v>
      </c>
      <c r="O205" s="38">
        <v>1</v>
      </c>
    </row>
    <row r="206" spans="1:15" x14ac:dyDescent="0.25">
      <c r="B206" s="27" t="s">
        <v>147</v>
      </c>
      <c r="C206" s="3"/>
      <c r="D206" s="39">
        <v>2</v>
      </c>
      <c r="E206" s="39">
        <v>2</v>
      </c>
      <c r="F206" s="39">
        <v>2</v>
      </c>
      <c r="G206" s="39">
        <v>2</v>
      </c>
      <c r="H206" s="39">
        <v>2</v>
      </c>
      <c r="I206" s="39">
        <v>2</v>
      </c>
      <c r="J206" s="39">
        <v>2</v>
      </c>
      <c r="K206" s="39">
        <v>2</v>
      </c>
      <c r="L206" s="39">
        <v>2</v>
      </c>
      <c r="M206" s="39">
        <v>2</v>
      </c>
      <c r="N206" s="39">
        <v>2</v>
      </c>
      <c r="O206" s="39">
        <v>2</v>
      </c>
    </row>
    <row r="207" spans="1:15" x14ac:dyDescent="0.25">
      <c r="A207" s="84">
        <v>34</v>
      </c>
      <c r="B207" s="27" t="s">
        <v>148</v>
      </c>
      <c r="C207" s="7">
        <f t="shared" ref="C207" si="111">SUM(D207:O207)</f>
        <v>9600</v>
      </c>
      <c r="D207" s="40">
        <f t="shared" ref="D207:O207" si="112">+D11*D205*D206</f>
        <v>800</v>
      </c>
      <c r="E207" s="40">
        <f t="shared" si="112"/>
        <v>800</v>
      </c>
      <c r="F207" s="40">
        <f t="shared" si="112"/>
        <v>800</v>
      </c>
      <c r="G207" s="40">
        <f t="shared" si="112"/>
        <v>800</v>
      </c>
      <c r="H207" s="40">
        <f t="shared" si="112"/>
        <v>800</v>
      </c>
      <c r="I207" s="40">
        <f t="shared" si="112"/>
        <v>800</v>
      </c>
      <c r="J207" s="40">
        <f t="shared" si="112"/>
        <v>800</v>
      </c>
      <c r="K207" s="40">
        <f t="shared" si="112"/>
        <v>800</v>
      </c>
      <c r="L207" s="40">
        <f t="shared" si="112"/>
        <v>800</v>
      </c>
      <c r="M207" s="40">
        <f t="shared" si="112"/>
        <v>800</v>
      </c>
      <c r="N207" s="40">
        <f t="shared" si="112"/>
        <v>800</v>
      </c>
      <c r="O207" s="40">
        <f t="shared" si="112"/>
        <v>800</v>
      </c>
    </row>
    <row r="208" spans="1:15" x14ac:dyDescent="0.25">
      <c r="B208" s="27"/>
      <c r="C208" s="3"/>
      <c r="D208" s="17"/>
      <c r="E208" s="17"/>
      <c r="F208" s="17"/>
      <c r="G208" s="17"/>
      <c r="H208" s="17"/>
      <c r="I208" s="17"/>
      <c r="J208" s="17"/>
      <c r="K208" s="17"/>
      <c r="L208" s="17"/>
      <c r="M208" s="17"/>
      <c r="N208" s="17"/>
      <c r="O208" s="17"/>
    </row>
    <row r="209" spans="1:17" ht="18.75" x14ac:dyDescent="0.3">
      <c r="B209" s="90" t="s">
        <v>149</v>
      </c>
      <c r="C209" s="44" t="s">
        <v>363</v>
      </c>
      <c r="D209" s="3"/>
      <c r="E209" s="3"/>
      <c r="F209" s="3"/>
      <c r="G209" s="3"/>
      <c r="H209" s="3"/>
      <c r="I209" s="3"/>
      <c r="J209" s="3"/>
      <c r="K209" s="3"/>
      <c r="L209" s="3"/>
      <c r="M209" s="3"/>
      <c r="N209" s="3"/>
      <c r="O209" s="3"/>
    </row>
    <row r="210" spans="1:17" x14ac:dyDescent="0.25">
      <c r="B210" s="27" t="s">
        <v>150</v>
      </c>
      <c r="C210" s="3"/>
      <c r="D210" s="38">
        <v>1</v>
      </c>
      <c r="E210" s="38">
        <v>1</v>
      </c>
      <c r="F210" s="38">
        <v>1</v>
      </c>
      <c r="G210" s="38">
        <v>1</v>
      </c>
      <c r="H210" s="38">
        <v>1</v>
      </c>
      <c r="I210" s="38">
        <v>1</v>
      </c>
      <c r="J210" s="38">
        <v>1</v>
      </c>
      <c r="K210" s="38">
        <v>1</v>
      </c>
      <c r="L210" s="38">
        <v>1</v>
      </c>
      <c r="M210" s="38">
        <v>1</v>
      </c>
      <c r="N210" s="38">
        <v>1</v>
      </c>
      <c r="O210" s="38">
        <v>1</v>
      </c>
      <c r="Q210" t="s">
        <v>322</v>
      </c>
    </row>
    <row r="211" spans="1:17" x14ac:dyDescent="0.25">
      <c r="B211" s="27" t="s">
        <v>321</v>
      </c>
      <c r="C211" s="3"/>
      <c r="D211" s="45">
        <f t="shared" ref="D211:O211" si="113">+D19+D22</f>
        <v>6</v>
      </c>
      <c r="E211" s="45">
        <f t="shared" si="113"/>
        <v>6</v>
      </c>
      <c r="F211" s="45">
        <f t="shared" si="113"/>
        <v>6</v>
      </c>
      <c r="G211" s="45">
        <f t="shared" si="113"/>
        <v>6</v>
      </c>
      <c r="H211" s="45">
        <f t="shared" si="113"/>
        <v>6</v>
      </c>
      <c r="I211" s="45">
        <f t="shared" si="113"/>
        <v>6</v>
      </c>
      <c r="J211" s="45">
        <f t="shared" si="113"/>
        <v>6</v>
      </c>
      <c r="K211" s="45">
        <f t="shared" si="113"/>
        <v>6</v>
      </c>
      <c r="L211" s="45">
        <f t="shared" si="113"/>
        <v>6</v>
      </c>
      <c r="M211" s="45">
        <f t="shared" si="113"/>
        <v>6</v>
      </c>
      <c r="N211" s="45">
        <f t="shared" si="113"/>
        <v>6</v>
      </c>
      <c r="O211" s="45">
        <f t="shared" si="113"/>
        <v>6</v>
      </c>
    </row>
    <row r="212" spans="1:17" x14ac:dyDescent="0.25">
      <c r="B212" s="27" t="s">
        <v>152</v>
      </c>
      <c r="C212" s="7">
        <f t="shared" ref="C212" si="114">SUM(D212:O212)</f>
        <v>160</v>
      </c>
      <c r="D212" s="45">
        <f t="shared" ref="D212:O212" si="115">+D20</f>
        <v>13.333333333333334</v>
      </c>
      <c r="E212" s="45">
        <f t="shared" si="115"/>
        <v>13.333333333333334</v>
      </c>
      <c r="F212" s="45">
        <f t="shared" si="115"/>
        <v>13.333333333333334</v>
      </c>
      <c r="G212" s="45">
        <f t="shared" si="115"/>
        <v>13.333333333333334</v>
      </c>
      <c r="H212" s="45">
        <f t="shared" si="115"/>
        <v>13.333333333333334</v>
      </c>
      <c r="I212" s="45">
        <f t="shared" si="115"/>
        <v>13.333333333333334</v>
      </c>
      <c r="J212" s="45">
        <f t="shared" si="115"/>
        <v>13.333333333333334</v>
      </c>
      <c r="K212" s="45">
        <f t="shared" si="115"/>
        <v>13.333333333333334</v>
      </c>
      <c r="L212" s="45">
        <f t="shared" si="115"/>
        <v>13.333333333333334</v>
      </c>
      <c r="M212" s="45">
        <f t="shared" si="115"/>
        <v>13.333333333333334</v>
      </c>
      <c r="N212" s="45">
        <f t="shared" si="115"/>
        <v>13.333333333333334</v>
      </c>
      <c r="O212" s="45">
        <f t="shared" si="115"/>
        <v>13.333333333333334</v>
      </c>
    </row>
    <row r="213" spans="1:17" x14ac:dyDescent="0.25">
      <c r="B213" s="27" t="s">
        <v>153</v>
      </c>
      <c r="C213" s="3"/>
      <c r="D213" s="46">
        <v>20</v>
      </c>
      <c r="E213" s="46">
        <v>20</v>
      </c>
      <c r="F213" s="46">
        <v>20</v>
      </c>
      <c r="G213" s="46">
        <v>20</v>
      </c>
      <c r="H213" s="46">
        <v>20</v>
      </c>
      <c r="I213" s="46">
        <v>20</v>
      </c>
      <c r="J213" s="46">
        <v>20</v>
      </c>
      <c r="K213" s="46">
        <v>20</v>
      </c>
      <c r="L213" s="46">
        <v>20</v>
      </c>
      <c r="M213" s="46">
        <v>20</v>
      </c>
      <c r="N213" s="46">
        <v>20</v>
      </c>
      <c r="O213" s="46">
        <v>20</v>
      </c>
    </row>
    <row r="214" spans="1:17" x14ac:dyDescent="0.25">
      <c r="A214" s="84">
        <v>35</v>
      </c>
      <c r="B214" s="27" t="s">
        <v>154</v>
      </c>
      <c r="C214" s="7">
        <f t="shared" ref="C214" si="116">SUM(D214:O214)</f>
        <v>19200</v>
      </c>
      <c r="D214" s="40">
        <f>+D210*D211*D212*D213</f>
        <v>1600</v>
      </c>
      <c r="E214" s="40">
        <f t="shared" ref="E214:O214" si="117">+E210*E211*E212*E213</f>
        <v>1600</v>
      </c>
      <c r="F214" s="40">
        <f t="shared" si="117"/>
        <v>1600</v>
      </c>
      <c r="G214" s="40">
        <f t="shared" si="117"/>
        <v>1600</v>
      </c>
      <c r="H214" s="40">
        <f t="shared" si="117"/>
        <v>1600</v>
      </c>
      <c r="I214" s="40">
        <f t="shared" si="117"/>
        <v>1600</v>
      </c>
      <c r="J214" s="40">
        <f t="shared" si="117"/>
        <v>1600</v>
      </c>
      <c r="K214" s="40">
        <f t="shared" si="117"/>
        <v>1600</v>
      </c>
      <c r="L214" s="40">
        <f t="shared" si="117"/>
        <v>1600</v>
      </c>
      <c r="M214" s="40">
        <f t="shared" si="117"/>
        <v>1600</v>
      </c>
      <c r="N214" s="40">
        <f t="shared" si="117"/>
        <v>1600</v>
      </c>
      <c r="O214" s="40">
        <f t="shared" si="117"/>
        <v>1600</v>
      </c>
    </row>
    <row r="215" spans="1:17" x14ac:dyDescent="0.25">
      <c r="B215" s="37"/>
      <c r="C215" s="3"/>
      <c r="D215" s="3"/>
      <c r="E215" s="3"/>
      <c r="F215" s="3"/>
      <c r="G215" s="3"/>
      <c r="H215" s="3"/>
      <c r="I215" s="3"/>
      <c r="J215" s="3"/>
      <c r="K215" s="3"/>
      <c r="L215" s="3"/>
      <c r="M215" s="3"/>
      <c r="N215" s="3"/>
      <c r="O215" s="3"/>
    </row>
    <row r="216" spans="1:17" ht="18.75" x14ac:dyDescent="0.3">
      <c r="B216" s="90" t="s">
        <v>155</v>
      </c>
      <c r="C216" s="3"/>
      <c r="D216" s="3"/>
      <c r="E216" s="3"/>
      <c r="F216" s="3"/>
      <c r="G216" s="3"/>
      <c r="H216" s="3"/>
      <c r="I216" s="3"/>
      <c r="J216" s="3"/>
      <c r="K216" s="3"/>
      <c r="L216" s="3"/>
      <c r="M216" s="3"/>
      <c r="N216" s="3"/>
      <c r="O216" s="3"/>
    </row>
    <row r="217" spans="1:17" x14ac:dyDescent="0.25">
      <c r="B217" s="27" t="s">
        <v>156</v>
      </c>
      <c r="C217" s="3"/>
      <c r="D217" s="38">
        <v>1</v>
      </c>
      <c r="E217" s="38">
        <v>1</v>
      </c>
      <c r="F217" s="38">
        <v>1</v>
      </c>
      <c r="G217" s="38">
        <v>1</v>
      </c>
      <c r="H217" s="38">
        <v>1</v>
      </c>
      <c r="I217" s="38">
        <v>1</v>
      </c>
      <c r="J217" s="38">
        <v>1</v>
      </c>
      <c r="K217" s="38">
        <v>1</v>
      </c>
      <c r="L217" s="38">
        <v>1</v>
      </c>
      <c r="M217" s="38">
        <v>1</v>
      </c>
      <c r="N217" s="38">
        <v>1</v>
      </c>
      <c r="O217" s="38">
        <v>1</v>
      </c>
      <c r="Q217" t="s">
        <v>322</v>
      </c>
    </row>
    <row r="218" spans="1:17" x14ac:dyDescent="0.25">
      <c r="B218" s="27" t="s">
        <v>151</v>
      </c>
      <c r="C218" s="3"/>
      <c r="D218" s="45">
        <f t="shared" ref="D218:O218" si="118">+D19+D22</f>
        <v>6</v>
      </c>
      <c r="E218" s="45">
        <f t="shared" si="118"/>
        <v>6</v>
      </c>
      <c r="F218" s="45">
        <f t="shared" si="118"/>
        <v>6</v>
      </c>
      <c r="G218" s="45">
        <f t="shared" si="118"/>
        <v>6</v>
      </c>
      <c r="H218" s="45">
        <f t="shared" si="118"/>
        <v>6</v>
      </c>
      <c r="I218" s="45">
        <f t="shared" si="118"/>
        <v>6</v>
      </c>
      <c r="J218" s="45">
        <f t="shared" si="118"/>
        <v>6</v>
      </c>
      <c r="K218" s="45">
        <f t="shared" si="118"/>
        <v>6</v>
      </c>
      <c r="L218" s="45">
        <f t="shared" si="118"/>
        <v>6</v>
      </c>
      <c r="M218" s="45">
        <f t="shared" si="118"/>
        <v>6</v>
      </c>
      <c r="N218" s="45">
        <f t="shared" si="118"/>
        <v>6</v>
      </c>
      <c r="O218" s="45">
        <f t="shared" si="118"/>
        <v>6</v>
      </c>
    </row>
    <row r="219" spans="1:17" x14ac:dyDescent="0.25">
      <c r="B219" s="27" t="s">
        <v>152</v>
      </c>
      <c r="C219" s="7"/>
      <c r="D219" s="45">
        <f t="shared" ref="D219:O219" si="119">+D20</f>
        <v>13.333333333333334</v>
      </c>
      <c r="E219" s="45">
        <f t="shared" si="119"/>
        <v>13.333333333333334</v>
      </c>
      <c r="F219" s="45">
        <f t="shared" si="119"/>
        <v>13.333333333333334</v>
      </c>
      <c r="G219" s="45">
        <f t="shared" si="119"/>
        <v>13.333333333333334</v>
      </c>
      <c r="H219" s="45">
        <f t="shared" si="119"/>
        <v>13.333333333333334</v>
      </c>
      <c r="I219" s="45">
        <f t="shared" si="119"/>
        <v>13.333333333333334</v>
      </c>
      <c r="J219" s="45">
        <f t="shared" si="119"/>
        <v>13.333333333333334</v>
      </c>
      <c r="K219" s="45">
        <f t="shared" si="119"/>
        <v>13.333333333333334</v>
      </c>
      <c r="L219" s="45">
        <f t="shared" si="119"/>
        <v>13.333333333333334</v>
      </c>
      <c r="M219" s="45">
        <f t="shared" si="119"/>
        <v>13.333333333333334</v>
      </c>
      <c r="N219" s="45">
        <f t="shared" si="119"/>
        <v>13.333333333333334</v>
      </c>
      <c r="O219" s="45">
        <f t="shared" si="119"/>
        <v>13.333333333333334</v>
      </c>
    </row>
    <row r="220" spans="1:17" x14ac:dyDescent="0.25">
      <c r="B220" s="27" t="s">
        <v>153</v>
      </c>
      <c r="C220" s="3"/>
      <c r="D220" s="46">
        <v>20</v>
      </c>
      <c r="E220" s="46">
        <v>20</v>
      </c>
      <c r="F220" s="46">
        <v>20</v>
      </c>
      <c r="G220" s="46">
        <v>20</v>
      </c>
      <c r="H220" s="46">
        <v>20</v>
      </c>
      <c r="I220" s="46">
        <v>20</v>
      </c>
      <c r="J220" s="46">
        <v>20</v>
      </c>
      <c r="K220" s="46">
        <v>20</v>
      </c>
      <c r="L220" s="46">
        <v>20</v>
      </c>
      <c r="M220" s="46">
        <v>20</v>
      </c>
      <c r="N220" s="46">
        <v>20</v>
      </c>
      <c r="O220" s="46">
        <v>20</v>
      </c>
    </row>
    <row r="221" spans="1:17" x14ac:dyDescent="0.25">
      <c r="A221" s="84">
        <v>36</v>
      </c>
      <c r="B221" s="27" t="s">
        <v>157</v>
      </c>
      <c r="C221" s="7">
        <f t="shared" ref="C221" si="120">SUM(D221:O221)</f>
        <v>19200</v>
      </c>
      <c r="D221" s="40">
        <f>+D217*D218*D219*D220</f>
        <v>1600</v>
      </c>
      <c r="E221" s="40">
        <f t="shared" ref="E221:O221" si="121">+E217*E218*E219*E220</f>
        <v>1600</v>
      </c>
      <c r="F221" s="40">
        <f t="shared" si="121"/>
        <v>1600</v>
      </c>
      <c r="G221" s="40">
        <f t="shared" si="121"/>
        <v>1600</v>
      </c>
      <c r="H221" s="40">
        <f t="shared" si="121"/>
        <v>1600</v>
      </c>
      <c r="I221" s="40">
        <f t="shared" si="121"/>
        <v>1600</v>
      </c>
      <c r="J221" s="40">
        <f t="shared" si="121"/>
        <v>1600</v>
      </c>
      <c r="K221" s="40">
        <f t="shared" si="121"/>
        <v>1600</v>
      </c>
      <c r="L221" s="40">
        <f t="shared" si="121"/>
        <v>1600</v>
      </c>
      <c r="M221" s="40">
        <f t="shared" si="121"/>
        <v>1600</v>
      </c>
      <c r="N221" s="40">
        <f t="shared" si="121"/>
        <v>1600</v>
      </c>
      <c r="O221" s="40">
        <f t="shared" si="121"/>
        <v>1600</v>
      </c>
    </row>
    <row r="222" spans="1:17" x14ac:dyDescent="0.25">
      <c r="B222" s="27"/>
      <c r="C222" s="3"/>
      <c r="D222" s="40"/>
      <c r="E222" s="40"/>
      <c r="F222" s="40"/>
      <c r="G222" s="40"/>
      <c r="H222" s="40"/>
      <c r="I222" s="40"/>
      <c r="J222" s="40"/>
      <c r="K222" s="40"/>
      <c r="L222" s="40"/>
      <c r="M222" s="40"/>
      <c r="N222" s="40"/>
      <c r="O222" s="40"/>
    </row>
    <row r="223" spans="1:17" ht="18.75" x14ac:dyDescent="0.3">
      <c r="B223" s="90" t="s">
        <v>158</v>
      </c>
      <c r="C223" s="3"/>
      <c r="D223" s="3"/>
      <c r="E223" s="3"/>
      <c r="F223" s="3"/>
      <c r="G223" s="3"/>
      <c r="H223" s="3"/>
      <c r="I223" s="3"/>
      <c r="J223" s="3"/>
      <c r="K223" s="3"/>
      <c r="L223" s="3"/>
      <c r="M223" s="3"/>
      <c r="N223" s="3"/>
      <c r="O223" s="3"/>
    </row>
    <row r="224" spans="1:17" x14ac:dyDescent="0.25">
      <c r="B224" s="27" t="s">
        <v>159</v>
      </c>
      <c r="C224" s="3"/>
      <c r="D224" s="38">
        <v>1</v>
      </c>
      <c r="E224" s="38">
        <v>1</v>
      </c>
      <c r="F224" s="38">
        <v>1</v>
      </c>
      <c r="G224" s="38">
        <v>1</v>
      </c>
      <c r="H224" s="38">
        <v>1</v>
      </c>
      <c r="I224" s="38">
        <v>1</v>
      </c>
      <c r="J224" s="38">
        <v>1</v>
      </c>
      <c r="K224" s="38">
        <v>1</v>
      </c>
      <c r="L224" s="38">
        <v>1</v>
      </c>
      <c r="M224" s="38">
        <v>1</v>
      </c>
      <c r="N224" s="38">
        <v>1</v>
      </c>
      <c r="O224" s="38">
        <v>1</v>
      </c>
      <c r="Q224" t="s">
        <v>322</v>
      </c>
    </row>
    <row r="225" spans="1:17" x14ac:dyDescent="0.25">
      <c r="B225" s="27" t="s">
        <v>151</v>
      </c>
      <c r="C225" s="3"/>
      <c r="D225" s="45">
        <f t="shared" ref="D225:O225" si="122">+D19+D22</f>
        <v>6</v>
      </c>
      <c r="E225" s="45">
        <f t="shared" si="122"/>
        <v>6</v>
      </c>
      <c r="F225" s="45">
        <f t="shared" si="122"/>
        <v>6</v>
      </c>
      <c r="G225" s="45">
        <f t="shared" si="122"/>
        <v>6</v>
      </c>
      <c r="H225" s="45">
        <f t="shared" si="122"/>
        <v>6</v>
      </c>
      <c r="I225" s="45">
        <f t="shared" si="122"/>
        <v>6</v>
      </c>
      <c r="J225" s="45">
        <f t="shared" si="122"/>
        <v>6</v>
      </c>
      <c r="K225" s="45">
        <f t="shared" si="122"/>
        <v>6</v>
      </c>
      <c r="L225" s="45">
        <f t="shared" si="122"/>
        <v>6</v>
      </c>
      <c r="M225" s="45">
        <f t="shared" si="122"/>
        <v>6</v>
      </c>
      <c r="N225" s="45">
        <f t="shared" si="122"/>
        <v>6</v>
      </c>
      <c r="O225" s="45">
        <f t="shared" si="122"/>
        <v>6</v>
      </c>
    </row>
    <row r="226" spans="1:17" x14ac:dyDescent="0.25">
      <c r="B226" s="27" t="s">
        <v>152</v>
      </c>
      <c r="C226" s="7"/>
      <c r="D226" s="45">
        <f t="shared" ref="D226:O226" si="123">+D20</f>
        <v>13.333333333333334</v>
      </c>
      <c r="E226" s="45">
        <f t="shared" si="123"/>
        <v>13.333333333333334</v>
      </c>
      <c r="F226" s="45">
        <f t="shared" si="123"/>
        <v>13.333333333333334</v>
      </c>
      <c r="G226" s="45">
        <f t="shared" si="123"/>
        <v>13.333333333333334</v>
      </c>
      <c r="H226" s="45">
        <f t="shared" si="123"/>
        <v>13.333333333333334</v>
      </c>
      <c r="I226" s="45">
        <f t="shared" si="123"/>
        <v>13.333333333333334</v>
      </c>
      <c r="J226" s="45">
        <f t="shared" si="123"/>
        <v>13.333333333333334</v>
      </c>
      <c r="K226" s="45">
        <f t="shared" si="123"/>
        <v>13.333333333333334</v>
      </c>
      <c r="L226" s="45">
        <f t="shared" si="123"/>
        <v>13.333333333333334</v>
      </c>
      <c r="M226" s="45">
        <f t="shared" si="123"/>
        <v>13.333333333333334</v>
      </c>
      <c r="N226" s="45">
        <f t="shared" si="123"/>
        <v>13.333333333333334</v>
      </c>
      <c r="O226" s="45">
        <f t="shared" si="123"/>
        <v>13.333333333333334</v>
      </c>
    </row>
    <row r="227" spans="1:17" x14ac:dyDescent="0.25">
      <c r="B227" s="27" t="s">
        <v>153</v>
      </c>
      <c r="C227" s="3"/>
      <c r="D227" s="46">
        <v>20</v>
      </c>
      <c r="E227" s="46">
        <v>20</v>
      </c>
      <c r="F227" s="46">
        <v>20</v>
      </c>
      <c r="G227" s="46">
        <v>20</v>
      </c>
      <c r="H227" s="46">
        <v>20</v>
      </c>
      <c r="I227" s="46">
        <v>20</v>
      </c>
      <c r="J227" s="46">
        <v>20</v>
      </c>
      <c r="K227" s="46">
        <v>20</v>
      </c>
      <c r="L227" s="46">
        <v>20</v>
      </c>
      <c r="M227" s="46">
        <v>20</v>
      </c>
      <c r="N227" s="46">
        <v>20</v>
      </c>
      <c r="O227" s="46">
        <v>20</v>
      </c>
    </row>
    <row r="228" spans="1:17" x14ac:dyDescent="0.25">
      <c r="A228" s="84">
        <v>37</v>
      </c>
      <c r="B228" s="27" t="s">
        <v>160</v>
      </c>
      <c r="C228" s="7">
        <f t="shared" ref="C228" si="124">SUM(D228:O228)</f>
        <v>19200</v>
      </c>
      <c r="D228" s="40">
        <f>+D224*D225*D226*D227</f>
        <v>1600</v>
      </c>
      <c r="E228" s="40">
        <f t="shared" ref="E228:O228" si="125">+E224*E225*E226*E227</f>
        <v>1600</v>
      </c>
      <c r="F228" s="40">
        <f t="shared" si="125"/>
        <v>1600</v>
      </c>
      <c r="G228" s="40">
        <f t="shared" si="125"/>
        <v>1600</v>
      </c>
      <c r="H228" s="40">
        <f t="shared" si="125"/>
        <v>1600</v>
      </c>
      <c r="I228" s="40">
        <f t="shared" si="125"/>
        <v>1600</v>
      </c>
      <c r="J228" s="40">
        <f t="shared" si="125"/>
        <v>1600</v>
      </c>
      <c r="K228" s="40">
        <f t="shared" si="125"/>
        <v>1600</v>
      </c>
      <c r="L228" s="40">
        <f t="shared" si="125"/>
        <v>1600</v>
      </c>
      <c r="M228" s="40">
        <f t="shared" si="125"/>
        <v>1600</v>
      </c>
      <c r="N228" s="40">
        <f t="shared" si="125"/>
        <v>1600</v>
      </c>
      <c r="O228" s="40">
        <f t="shared" si="125"/>
        <v>1600</v>
      </c>
    </row>
    <row r="229" spans="1:17" x14ac:dyDescent="0.25">
      <c r="B229" s="27"/>
      <c r="C229" s="3"/>
      <c r="D229" s="40"/>
      <c r="E229" s="40"/>
      <c r="F229" s="40"/>
      <c r="G229" s="40"/>
      <c r="H229" s="40"/>
      <c r="I229" s="40"/>
      <c r="J229" s="40"/>
      <c r="K229" s="40"/>
      <c r="L229" s="40"/>
      <c r="M229" s="40"/>
      <c r="N229" s="40"/>
      <c r="O229" s="40"/>
    </row>
    <row r="230" spans="1:17" x14ac:dyDescent="0.25">
      <c r="B230" s="27" t="s">
        <v>161</v>
      </c>
      <c r="C230" s="3"/>
      <c r="D230" s="38">
        <v>1</v>
      </c>
      <c r="E230" s="38">
        <v>1</v>
      </c>
      <c r="F230" s="38">
        <v>1</v>
      </c>
      <c r="G230" s="38">
        <v>1</v>
      </c>
      <c r="H230" s="38">
        <v>1</v>
      </c>
      <c r="I230" s="38">
        <v>1</v>
      </c>
      <c r="J230" s="38">
        <v>1</v>
      </c>
      <c r="K230" s="38">
        <v>1</v>
      </c>
      <c r="L230" s="38">
        <v>1</v>
      </c>
      <c r="M230" s="38">
        <v>1</v>
      </c>
      <c r="N230" s="38">
        <v>1</v>
      </c>
      <c r="O230" s="38">
        <v>1</v>
      </c>
      <c r="Q230" t="s">
        <v>322</v>
      </c>
    </row>
    <row r="231" spans="1:17" x14ac:dyDescent="0.25">
      <c r="B231" s="27" t="s">
        <v>162</v>
      </c>
      <c r="C231" s="3"/>
      <c r="D231" s="46">
        <v>1</v>
      </c>
      <c r="E231" s="46">
        <v>1</v>
      </c>
      <c r="F231" s="46">
        <v>1</v>
      </c>
      <c r="G231" s="46">
        <v>1</v>
      </c>
      <c r="H231" s="46">
        <v>1</v>
      </c>
      <c r="I231" s="46">
        <v>1</v>
      </c>
      <c r="J231" s="46">
        <v>1</v>
      </c>
      <c r="K231" s="46">
        <v>1</v>
      </c>
      <c r="L231" s="46">
        <v>1</v>
      </c>
      <c r="M231" s="46">
        <v>1</v>
      </c>
      <c r="N231" s="46">
        <v>1</v>
      </c>
      <c r="O231" s="46">
        <v>1</v>
      </c>
    </row>
    <row r="232" spans="1:17" x14ac:dyDescent="0.25">
      <c r="B232" s="27" t="s">
        <v>163</v>
      </c>
      <c r="C232" s="3"/>
      <c r="D232" s="47">
        <f>+D13*1.1</f>
        <v>33</v>
      </c>
      <c r="E232" s="47">
        <v>33</v>
      </c>
      <c r="F232" s="47">
        <v>33</v>
      </c>
      <c r="G232" s="47">
        <v>33</v>
      </c>
      <c r="H232" s="47">
        <v>33</v>
      </c>
      <c r="I232" s="47">
        <v>33</v>
      </c>
      <c r="J232" s="47">
        <v>33</v>
      </c>
      <c r="K232" s="47">
        <v>33</v>
      </c>
      <c r="L232" s="47">
        <v>33</v>
      </c>
      <c r="M232" s="47">
        <v>33</v>
      </c>
      <c r="N232" s="47">
        <v>33</v>
      </c>
      <c r="O232" s="47">
        <v>33</v>
      </c>
    </row>
    <row r="233" spans="1:17" x14ac:dyDescent="0.25">
      <c r="A233" s="84">
        <v>37</v>
      </c>
      <c r="B233" s="27" t="s">
        <v>164</v>
      </c>
      <c r="C233" s="7">
        <f t="shared" ref="C233" si="126">SUM(D233:O233)</f>
        <v>158400</v>
      </c>
      <c r="D233" s="40">
        <f t="shared" ref="D233:O233" si="127">+D11*D230*D231*D232</f>
        <v>13200</v>
      </c>
      <c r="E233" s="40">
        <f t="shared" si="127"/>
        <v>13200</v>
      </c>
      <c r="F233" s="40">
        <f t="shared" si="127"/>
        <v>13200</v>
      </c>
      <c r="G233" s="40">
        <f t="shared" si="127"/>
        <v>13200</v>
      </c>
      <c r="H233" s="40">
        <f t="shared" si="127"/>
        <v>13200</v>
      </c>
      <c r="I233" s="40">
        <f t="shared" si="127"/>
        <v>13200</v>
      </c>
      <c r="J233" s="40">
        <f t="shared" si="127"/>
        <v>13200</v>
      </c>
      <c r="K233" s="40">
        <f t="shared" si="127"/>
        <v>13200</v>
      </c>
      <c r="L233" s="40">
        <f t="shared" si="127"/>
        <v>13200</v>
      </c>
      <c r="M233" s="40">
        <f t="shared" si="127"/>
        <v>13200</v>
      </c>
      <c r="N233" s="40">
        <f t="shared" si="127"/>
        <v>13200</v>
      </c>
      <c r="O233" s="40">
        <f t="shared" si="127"/>
        <v>13200</v>
      </c>
    </row>
    <row r="234" spans="1:17" x14ac:dyDescent="0.25">
      <c r="B234" s="27"/>
      <c r="C234" s="3"/>
      <c r="D234" s="40"/>
      <c r="E234" s="40"/>
      <c r="F234" s="40"/>
      <c r="G234" s="40"/>
      <c r="H234" s="40"/>
      <c r="I234" s="40"/>
      <c r="J234" s="40"/>
      <c r="K234" s="40"/>
      <c r="L234" s="40"/>
      <c r="M234" s="40"/>
      <c r="N234" s="40"/>
      <c r="O234" s="40"/>
    </row>
    <row r="235" spans="1:17" ht="18.75" x14ac:dyDescent="0.3">
      <c r="B235" s="90" t="s">
        <v>240</v>
      </c>
      <c r="C235" s="92" t="s">
        <v>364</v>
      </c>
      <c r="D235" s="3"/>
      <c r="E235" s="3"/>
      <c r="F235" s="3"/>
      <c r="G235" s="3"/>
      <c r="H235" s="3"/>
      <c r="I235" s="3"/>
      <c r="J235" s="3"/>
      <c r="K235" s="3"/>
      <c r="L235" s="3"/>
      <c r="M235" s="3"/>
      <c r="N235" s="3"/>
      <c r="O235" s="3"/>
    </row>
    <row r="236" spans="1:17" x14ac:dyDescent="0.25">
      <c r="B236" s="27" t="s">
        <v>165</v>
      </c>
      <c r="C236" s="3"/>
      <c r="D236" s="38">
        <v>1</v>
      </c>
      <c r="E236" s="38">
        <v>1</v>
      </c>
      <c r="F236" s="38">
        <v>1</v>
      </c>
      <c r="G236" s="38">
        <v>1</v>
      </c>
      <c r="H236" s="38">
        <v>1</v>
      </c>
      <c r="I236" s="38">
        <v>1</v>
      </c>
      <c r="J236" s="38">
        <v>1</v>
      </c>
      <c r="K236" s="38">
        <v>1</v>
      </c>
      <c r="L236" s="38">
        <v>1</v>
      </c>
      <c r="M236" s="38">
        <v>1</v>
      </c>
      <c r="N236" s="38">
        <v>1</v>
      </c>
      <c r="O236" s="38">
        <v>1</v>
      </c>
    </row>
    <row r="237" spans="1:17" x14ac:dyDescent="0.25">
      <c r="B237" s="27" t="s">
        <v>166</v>
      </c>
      <c r="C237" s="3"/>
      <c r="D237" s="48">
        <v>1</v>
      </c>
      <c r="E237" s="48">
        <v>1</v>
      </c>
      <c r="F237" s="48">
        <v>1</v>
      </c>
      <c r="G237" s="48">
        <v>1</v>
      </c>
      <c r="H237" s="48">
        <v>1</v>
      </c>
      <c r="I237" s="48">
        <v>1</v>
      </c>
      <c r="J237" s="48">
        <v>1</v>
      </c>
      <c r="K237" s="48">
        <v>1</v>
      </c>
      <c r="L237" s="48">
        <v>1</v>
      </c>
      <c r="M237" s="48">
        <v>1</v>
      </c>
      <c r="N237" s="48">
        <v>1</v>
      </c>
      <c r="O237" s="48">
        <v>1</v>
      </c>
    </row>
    <row r="238" spans="1:17" x14ac:dyDescent="0.25">
      <c r="B238" s="27" t="s">
        <v>167</v>
      </c>
      <c r="C238" s="3"/>
      <c r="D238" s="48">
        <v>2</v>
      </c>
      <c r="E238" s="48">
        <v>2</v>
      </c>
      <c r="F238" s="48">
        <v>2</v>
      </c>
      <c r="G238" s="48">
        <v>2</v>
      </c>
      <c r="H238" s="48">
        <v>2</v>
      </c>
      <c r="I238" s="48">
        <v>2</v>
      </c>
      <c r="J238" s="48">
        <v>2</v>
      </c>
      <c r="K238" s="48">
        <v>2</v>
      </c>
      <c r="L238" s="48">
        <v>2</v>
      </c>
      <c r="M238" s="48">
        <v>2</v>
      </c>
      <c r="N238" s="48">
        <v>2</v>
      </c>
      <c r="O238" s="48">
        <v>2</v>
      </c>
    </row>
    <row r="239" spans="1:17" x14ac:dyDescent="0.25">
      <c r="B239" s="27" t="s">
        <v>168</v>
      </c>
      <c r="C239" s="3"/>
      <c r="D239" s="46">
        <v>250</v>
      </c>
      <c r="E239" s="46">
        <v>250</v>
      </c>
      <c r="F239" s="46">
        <v>250</v>
      </c>
      <c r="G239" s="46">
        <v>250</v>
      </c>
      <c r="H239" s="46">
        <v>250</v>
      </c>
      <c r="I239" s="46">
        <v>250</v>
      </c>
      <c r="J239" s="46">
        <v>250</v>
      </c>
      <c r="K239" s="46">
        <v>250</v>
      </c>
      <c r="L239" s="46">
        <v>250</v>
      </c>
      <c r="M239" s="46">
        <v>250</v>
      </c>
      <c r="N239" s="46">
        <v>250</v>
      </c>
      <c r="O239" s="46">
        <v>250</v>
      </c>
    </row>
    <row r="240" spans="1:17" x14ac:dyDescent="0.25">
      <c r="A240" s="84">
        <v>38</v>
      </c>
      <c r="B240" s="27" t="s">
        <v>169</v>
      </c>
      <c r="C240" s="7">
        <f t="shared" ref="C240" si="128">SUM(D240:O240)</f>
        <v>6000</v>
      </c>
      <c r="D240" s="40">
        <f>+D236*D237*D238*D239</f>
        <v>500</v>
      </c>
      <c r="E240" s="40">
        <f t="shared" ref="E240:O240" si="129">+E236*E237*E238*E239</f>
        <v>500</v>
      </c>
      <c r="F240" s="40">
        <f t="shared" si="129"/>
        <v>500</v>
      </c>
      <c r="G240" s="40">
        <f t="shared" si="129"/>
        <v>500</v>
      </c>
      <c r="H240" s="40">
        <f t="shared" si="129"/>
        <v>500</v>
      </c>
      <c r="I240" s="40">
        <f t="shared" si="129"/>
        <v>500</v>
      </c>
      <c r="J240" s="40">
        <f t="shared" si="129"/>
        <v>500</v>
      </c>
      <c r="K240" s="40">
        <f t="shared" si="129"/>
        <v>500</v>
      </c>
      <c r="L240" s="40">
        <f t="shared" si="129"/>
        <v>500</v>
      </c>
      <c r="M240" s="40">
        <f t="shared" si="129"/>
        <v>500</v>
      </c>
      <c r="N240" s="40">
        <f t="shared" si="129"/>
        <v>500</v>
      </c>
      <c r="O240" s="40">
        <f t="shared" si="129"/>
        <v>500</v>
      </c>
    </row>
    <row r="241" spans="2:15" x14ac:dyDescent="0.25">
      <c r="B241" s="37"/>
      <c r="C241" s="3"/>
      <c r="D241" s="3"/>
      <c r="E241" s="3"/>
      <c r="F241" s="3"/>
      <c r="G241" s="3"/>
      <c r="H241" s="3"/>
      <c r="I241" s="3"/>
      <c r="J241" s="3"/>
      <c r="K241" s="3"/>
      <c r="L241" s="3"/>
      <c r="M241" s="3"/>
      <c r="N241" s="3"/>
      <c r="O241" s="3"/>
    </row>
    <row r="242" spans="2:15" ht="18.75" x14ac:dyDescent="0.3">
      <c r="B242" s="90" t="s">
        <v>90</v>
      </c>
      <c r="C242" s="30"/>
      <c r="D242" s="30"/>
      <c r="E242" s="30"/>
      <c r="F242" s="30"/>
      <c r="G242" s="30"/>
      <c r="H242" s="30"/>
      <c r="I242" s="30"/>
      <c r="J242" s="30"/>
      <c r="K242" s="30"/>
      <c r="L242" s="30"/>
      <c r="M242" s="30"/>
      <c r="N242" s="30"/>
      <c r="O242" s="30"/>
    </row>
    <row r="243" spans="2:15" x14ac:dyDescent="0.25">
      <c r="B243" s="31" t="s">
        <v>91</v>
      </c>
      <c r="C243" s="30"/>
      <c r="D243" s="30"/>
      <c r="E243" s="30"/>
      <c r="F243" s="30"/>
      <c r="G243" s="30"/>
      <c r="H243" s="30"/>
      <c r="I243" s="30"/>
      <c r="J243" s="30"/>
      <c r="K243" s="30"/>
      <c r="L243" s="30"/>
      <c r="M243" s="30"/>
      <c r="N243" s="30"/>
      <c r="O243" s="30"/>
    </row>
    <row r="244" spans="2:15" x14ac:dyDescent="0.25">
      <c r="B244" s="32" t="s">
        <v>92</v>
      </c>
      <c r="C244" s="30"/>
      <c r="D244" s="33">
        <f t="shared" ref="D244:O244" si="130">+D19</f>
        <v>5</v>
      </c>
      <c r="E244" s="33">
        <f t="shared" si="130"/>
        <v>5</v>
      </c>
      <c r="F244" s="33">
        <f t="shared" si="130"/>
        <v>5</v>
      </c>
      <c r="G244" s="33">
        <f t="shared" si="130"/>
        <v>5</v>
      </c>
      <c r="H244" s="33">
        <f t="shared" si="130"/>
        <v>5</v>
      </c>
      <c r="I244" s="33">
        <f t="shared" si="130"/>
        <v>5</v>
      </c>
      <c r="J244" s="33">
        <f t="shared" si="130"/>
        <v>5</v>
      </c>
      <c r="K244" s="33">
        <f t="shared" si="130"/>
        <v>5</v>
      </c>
      <c r="L244" s="33">
        <f t="shared" si="130"/>
        <v>5</v>
      </c>
      <c r="M244" s="33">
        <f t="shared" si="130"/>
        <v>5</v>
      </c>
      <c r="N244" s="33">
        <f t="shared" si="130"/>
        <v>5</v>
      </c>
      <c r="O244" s="33">
        <f t="shared" si="130"/>
        <v>5</v>
      </c>
    </row>
    <row r="245" spans="2:15" x14ac:dyDescent="0.25">
      <c r="B245" s="32" t="s">
        <v>93</v>
      </c>
      <c r="C245" s="30"/>
      <c r="D245" s="34">
        <f t="shared" ref="D245:O245" si="131">+D20</f>
        <v>13.333333333333334</v>
      </c>
      <c r="E245" s="34">
        <f t="shared" si="131"/>
        <v>13.333333333333334</v>
      </c>
      <c r="F245" s="34">
        <f t="shared" si="131"/>
        <v>13.333333333333334</v>
      </c>
      <c r="G245" s="34">
        <f t="shared" si="131"/>
        <v>13.333333333333334</v>
      </c>
      <c r="H245" s="34">
        <f t="shared" si="131"/>
        <v>13.333333333333334</v>
      </c>
      <c r="I245" s="34">
        <f t="shared" si="131"/>
        <v>13.333333333333334</v>
      </c>
      <c r="J245" s="34">
        <f t="shared" si="131"/>
        <v>13.333333333333334</v>
      </c>
      <c r="K245" s="34">
        <f t="shared" si="131"/>
        <v>13.333333333333334</v>
      </c>
      <c r="L245" s="34">
        <f t="shared" si="131"/>
        <v>13.333333333333334</v>
      </c>
      <c r="M245" s="34">
        <f t="shared" si="131"/>
        <v>13.333333333333334</v>
      </c>
      <c r="N245" s="34">
        <f t="shared" si="131"/>
        <v>13.333333333333334</v>
      </c>
      <c r="O245" s="34">
        <f t="shared" si="131"/>
        <v>13.333333333333334</v>
      </c>
    </row>
    <row r="246" spans="2:15" x14ac:dyDescent="0.25">
      <c r="B246" s="32" t="s">
        <v>94</v>
      </c>
      <c r="C246" s="30"/>
      <c r="D246" s="73">
        <v>1500</v>
      </c>
      <c r="E246" s="73">
        <v>1500</v>
      </c>
      <c r="F246" s="73">
        <v>1500</v>
      </c>
      <c r="G246" s="73">
        <v>1500</v>
      </c>
      <c r="H246" s="73">
        <v>1500</v>
      </c>
      <c r="I246" s="73">
        <v>1500</v>
      </c>
      <c r="J246" s="73">
        <v>1500</v>
      </c>
      <c r="K246" s="73">
        <v>1500</v>
      </c>
      <c r="L246" s="73">
        <v>1500</v>
      </c>
      <c r="M246" s="73">
        <v>1500</v>
      </c>
      <c r="N246" s="73">
        <v>1500</v>
      </c>
      <c r="O246" s="73">
        <v>1500</v>
      </c>
    </row>
    <row r="247" spans="2:15" x14ac:dyDescent="0.25">
      <c r="B247" s="32" t="s">
        <v>95</v>
      </c>
      <c r="C247" s="7">
        <f t="shared" ref="C247" si="132">SUM(D247:O247)</f>
        <v>240000</v>
      </c>
      <c r="D247" s="96">
        <f>+D246*D245</f>
        <v>20000</v>
      </c>
      <c r="E247" s="96">
        <f t="shared" ref="E247:G247" si="133">+E246*E245</f>
        <v>20000</v>
      </c>
      <c r="F247" s="96">
        <f t="shared" si="133"/>
        <v>20000</v>
      </c>
      <c r="G247" s="96">
        <f t="shared" si="133"/>
        <v>20000</v>
      </c>
      <c r="H247" s="96">
        <f>+H246*H245</f>
        <v>20000</v>
      </c>
      <c r="I247" s="96">
        <f t="shared" ref="I247:K247" si="134">+I246*I245</f>
        <v>20000</v>
      </c>
      <c r="J247" s="96">
        <f t="shared" si="134"/>
        <v>20000</v>
      </c>
      <c r="K247" s="96">
        <f t="shared" si="134"/>
        <v>20000</v>
      </c>
      <c r="L247" s="96">
        <f>+L246*L245</f>
        <v>20000</v>
      </c>
      <c r="M247" s="96">
        <f t="shared" ref="M247:O247" si="135">+M246*M245</f>
        <v>20000</v>
      </c>
      <c r="N247" s="96">
        <f t="shared" si="135"/>
        <v>20000</v>
      </c>
      <c r="O247" s="96">
        <f t="shared" si="135"/>
        <v>20000</v>
      </c>
    </row>
    <row r="248" spans="2:15" x14ac:dyDescent="0.25">
      <c r="B248" s="32" t="s">
        <v>96</v>
      </c>
      <c r="C248" s="30"/>
      <c r="D248" s="97">
        <v>500</v>
      </c>
      <c r="E248" s="73">
        <v>500</v>
      </c>
      <c r="F248" s="73">
        <v>500</v>
      </c>
      <c r="G248" s="73">
        <v>500</v>
      </c>
      <c r="H248" s="97">
        <v>500</v>
      </c>
      <c r="I248" s="73">
        <v>500</v>
      </c>
      <c r="J248" s="73">
        <v>500</v>
      </c>
      <c r="K248" s="73">
        <v>500</v>
      </c>
      <c r="L248" s="97">
        <v>500</v>
      </c>
      <c r="M248" s="73">
        <v>500</v>
      </c>
      <c r="N248" s="73">
        <v>500</v>
      </c>
      <c r="O248" s="73">
        <v>500</v>
      </c>
    </row>
    <row r="249" spans="2:15" x14ac:dyDescent="0.25">
      <c r="B249" s="32" t="s">
        <v>97</v>
      </c>
      <c r="C249" s="30"/>
      <c r="D249" s="98">
        <v>2</v>
      </c>
      <c r="E249" s="74">
        <v>2</v>
      </c>
      <c r="F249" s="74">
        <v>2</v>
      </c>
      <c r="G249" s="74">
        <v>2</v>
      </c>
      <c r="H249" s="98">
        <v>2</v>
      </c>
      <c r="I249" s="74">
        <v>2</v>
      </c>
      <c r="J249" s="74">
        <v>2</v>
      </c>
      <c r="K249" s="74">
        <v>2</v>
      </c>
      <c r="L249" s="98">
        <v>2</v>
      </c>
      <c r="M249" s="74">
        <v>2</v>
      </c>
      <c r="N249" s="74">
        <v>2</v>
      </c>
      <c r="O249" s="74">
        <v>2</v>
      </c>
    </row>
    <row r="250" spans="2:15" x14ac:dyDescent="0.25">
      <c r="B250" s="32" t="s">
        <v>98</v>
      </c>
      <c r="C250" s="7">
        <f t="shared" ref="C250" si="136">SUM(D250:O250)</f>
        <v>199999.99999999997</v>
      </c>
      <c r="D250" s="99">
        <f t="shared" ref="D250:O250" si="137">(D245/D249)*D248*D244</f>
        <v>16666.666666666668</v>
      </c>
      <c r="E250" s="99">
        <f t="shared" si="137"/>
        <v>16666.666666666668</v>
      </c>
      <c r="F250" s="99">
        <f t="shared" si="137"/>
        <v>16666.666666666668</v>
      </c>
      <c r="G250" s="99">
        <f t="shared" si="137"/>
        <v>16666.666666666668</v>
      </c>
      <c r="H250" s="99">
        <f t="shared" si="137"/>
        <v>16666.666666666668</v>
      </c>
      <c r="I250" s="99">
        <f t="shared" si="137"/>
        <v>16666.666666666668</v>
      </c>
      <c r="J250" s="99">
        <f t="shared" si="137"/>
        <v>16666.666666666668</v>
      </c>
      <c r="K250" s="99">
        <f t="shared" si="137"/>
        <v>16666.666666666668</v>
      </c>
      <c r="L250" s="99">
        <f t="shared" si="137"/>
        <v>16666.666666666668</v>
      </c>
      <c r="M250" s="99">
        <f t="shared" si="137"/>
        <v>16666.666666666668</v>
      </c>
      <c r="N250" s="99">
        <f t="shared" si="137"/>
        <v>16666.666666666668</v>
      </c>
      <c r="O250" s="99">
        <f t="shared" si="137"/>
        <v>16666.666666666668</v>
      </c>
    </row>
    <row r="251" spans="2:15" x14ac:dyDescent="0.25">
      <c r="B251" s="32" t="s">
        <v>99</v>
      </c>
      <c r="C251" s="30"/>
      <c r="D251" s="97">
        <v>180</v>
      </c>
      <c r="E251" s="73">
        <v>180</v>
      </c>
      <c r="F251" s="73">
        <v>180</v>
      </c>
      <c r="G251" s="73">
        <v>180</v>
      </c>
      <c r="H251" s="97">
        <v>180</v>
      </c>
      <c r="I251" s="73">
        <v>180</v>
      </c>
      <c r="J251" s="73">
        <v>180</v>
      </c>
      <c r="K251" s="73">
        <v>180</v>
      </c>
      <c r="L251" s="97">
        <v>180</v>
      </c>
      <c r="M251" s="73">
        <v>180</v>
      </c>
      <c r="N251" s="73">
        <v>180</v>
      </c>
      <c r="O251" s="73">
        <v>180</v>
      </c>
    </row>
    <row r="252" spans="2:15" x14ac:dyDescent="0.25">
      <c r="B252" s="32" t="s">
        <v>100</v>
      </c>
      <c r="C252" s="7">
        <f t="shared" ref="C252" si="138">SUM(D252:O252)</f>
        <v>144000</v>
      </c>
      <c r="D252" s="96">
        <f t="shared" ref="D252:O252" si="139">+D251*D245*D244</f>
        <v>12000</v>
      </c>
      <c r="E252" s="96">
        <f t="shared" si="139"/>
        <v>12000</v>
      </c>
      <c r="F252" s="96">
        <f t="shared" si="139"/>
        <v>12000</v>
      </c>
      <c r="G252" s="96">
        <f t="shared" si="139"/>
        <v>12000</v>
      </c>
      <c r="H252" s="96">
        <f t="shared" si="139"/>
        <v>12000</v>
      </c>
      <c r="I252" s="96">
        <f t="shared" si="139"/>
        <v>12000</v>
      </c>
      <c r="J252" s="96">
        <f t="shared" si="139"/>
        <v>12000</v>
      </c>
      <c r="K252" s="96">
        <f t="shared" si="139"/>
        <v>12000</v>
      </c>
      <c r="L252" s="96">
        <f t="shared" si="139"/>
        <v>12000</v>
      </c>
      <c r="M252" s="96">
        <f t="shared" si="139"/>
        <v>12000</v>
      </c>
      <c r="N252" s="96">
        <f t="shared" si="139"/>
        <v>12000</v>
      </c>
      <c r="O252" s="96">
        <f t="shared" si="139"/>
        <v>12000</v>
      </c>
    </row>
    <row r="253" spans="2:15" x14ac:dyDescent="0.25">
      <c r="B253" s="32" t="s">
        <v>101</v>
      </c>
      <c r="C253" s="30"/>
      <c r="D253" s="97">
        <v>40</v>
      </c>
      <c r="E253" s="97">
        <v>40</v>
      </c>
      <c r="F253" s="97">
        <v>40</v>
      </c>
      <c r="G253" s="97">
        <v>40</v>
      </c>
      <c r="H253" s="97">
        <v>40</v>
      </c>
      <c r="I253" s="97">
        <v>40</v>
      </c>
      <c r="J253" s="97">
        <v>40</v>
      </c>
      <c r="K253" s="97">
        <v>40</v>
      </c>
      <c r="L253" s="97">
        <v>40</v>
      </c>
      <c r="M253" s="97">
        <v>40</v>
      </c>
      <c r="N253" s="97">
        <v>40</v>
      </c>
      <c r="O253" s="97">
        <v>40</v>
      </c>
    </row>
    <row r="254" spans="2:15" x14ac:dyDescent="0.25">
      <c r="B254" s="32" t="s">
        <v>102</v>
      </c>
      <c r="C254" s="7">
        <f t="shared" ref="C254" si="140">SUM(D254:O254)</f>
        <v>32000.000000000011</v>
      </c>
      <c r="D254" s="96">
        <f t="shared" ref="D254:O254" si="141">+D253*D245*D244</f>
        <v>2666.666666666667</v>
      </c>
      <c r="E254" s="96">
        <f t="shared" si="141"/>
        <v>2666.666666666667</v>
      </c>
      <c r="F254" s="96">
        <f t="shared" si="141"/>
        <v>2666.666666666667</v>
      </c>
      <c r="G254" s="96">
        <f t="shared" si="141"/>
        <v>2666.666666666667</v>
      </c>
      <c r="H254" s="96">
        <f t="shared" si="141"/>
        <v>2666.666666666667</v>
      </c>
      <c r="I254" s="96">
        <f t="shared" si="141"/>
        <v>2666.666666666667</v>
      </c>
      <c r="J254" s="96">
        <f t="shared" si="141"/>
        <v>2666.666666666667</v>
      </c>
      <c r="K254" s="96">
        <f t="shared" si="141"/>
        <v>2666.666666666667</v>
      </c>
      <c r="L254" s="96">
        <f t="shared" si="141"/>
        <v>2666.666666666667</v>
      </c>
      <c r="M254" s="96">
        <f t="shared" si="141"/>
        <v>2666.666666666667</v>
      </c>
      <c r="N254" s="96">
        <f t="shared" si="141"/>
        <v>2666.666666666667</v>
      </c>
      <c r="O254" s="96">
        <f t="shared" si="141"/>
        <v>2666.666666666667</v>
      </c>
    </row>
    <row r="255" spans="2:15" x14ac:dyDescent="0.25">
      <c r="B255" s="32" t="s">
        <v>103</v>
      </c>
      <c r="C255" s="30"/>
      <c r="D255" s="100">
        <v>500</v>
      </c>
      <c r="E255" s="75">
        <v>500</v>
      </c>
      <c r="F255" s="75">
        <v>500</v>
      </c>
      <c r="G255" s="75">
        <v>500</v>
      </c>
      <c r="H255" s="100">
        <v>500</v>
      </c>
      <c r="I255" s="75">
        <v>500</v>
      </c>
      <c r="J255" s="75">
        <v>500</v>
      </c>
      <c r="K255" s="75">
        <v>500</v>
      </c>
      <c r="L255" s="100">
        <v>500</v>
      </c>
      <c r="M255" s="75">
        <v>500</v>
      </c>
      <c r="N255" s="75">
        <v>500</v>
      </c>
      <c r="O255" s="75">
        <v>500</v>
      </c>
    </row>
    <row r="256" spans="2:15" x14ac:dyDescent="0.25">
      <c r="B256" s="32" t="s">
        <v>104</v>
      </c>
      <c r="C256" s="7">
        <f t="shared" ref="C256:C258" si="142">SUM(D256:O256)</f>
        <v>80000</v>
      </c>
      <c r="D256" s="96">
        <f>+D255*D245</f>
        <v>6666.666666666667</v>
      </c>
      <c r="E256" s="96">
        <f t="shared" ref="E256:O256" si="143">+E255*E245</f>
        <v>6666.666666666667</v>
      </c>
      <c r="F256" s="96">
        <f t="shared" si="143"/>
        <v>6666.666666666667</v>
      </c>
      <c r="G256" s="96">
        <f t="shared" si="143"/>
        <v>6666.666666666667</v>
      </c>
      <c r="H256" s="96">
        <f t="shared" si="143"/>
        <v>6666.666666666667</v>
      </c>
      <c r="I256" s="96">
        <f t="shared" si="143"/>
        <v>6666.666666666667</v>
      </c>
      <c r="J256" s="96">
        <f t="shared" si="143"/>
        <v>6666.666666666667</v>
      </c>
      <c r="K256" s="96">
        <f t="shared" si="143"/>
        <v>6666.666666666667</v>
      </c>
      <c r="L256" s="96">
        <f t="shared" si="143"/>
        <v>6666.666666666667</v>
      </c>
      <c r="M256" s="96">
        <f t="shared" si="143"/>
        <v>6666.666666666667</v>
      </c>
      <c r="N256" s="96">
        <f t="shared" si="143"/>
        <v>6666.666666666667</v>
      </c>
      <c r="O256" s="96">
        <f t="shared" si="143"/>
        <v>6666.666666666667</v>
      </c>
    </row>
    <row r="257" spans="1:15" x14ac:dyDescent="0.25">
      <c r="B257" s="32" t="s">
        <v>105</v>
      </c>
      <c r="C257" s="7">
        <f t="shared" si="142"/>
        <v>0</v>
      </c>
      <c r="D257" s="76">
        <v>0</v>
      </c>
      <c r="E257" s="76">
        <v>0</v>
      </c>
      <c r="F257" s="76">
        <v>0</v>
      </c>
      <c r="G257" s="74"/>
      <c r="H257" s="76">
        <v>0</v>
      </c>
      <c r="I257" s="76">
        <v>0</v>
      </c>
      <c r="J257" s="76">
        <v>0</v>
      </c>
      <c r="K257" s="74"/>
      <c r="L257" s="76">
        <v>0</v>
      </c>
      <c r="M257" s="76">
        <v>0</v>
      </c>
      <c r="N257" s="76">
        <v>0</v>
      </c>
      <c r="O257" s="74"/>
    </row>
    <row r="258" spans="1:15" x14ac:dyDescent="0.25">
      <c r="A258" s="84">
        <v>41</v>
      </c>
      <c r="B258" s="35" t="s">
        <v>106</v>
      </c>
      <c r="C258" s="7">
        <f t="shared" si="142"/>
        <v>696000</v>
      </c>
      <c r="D258" s="77">
        <f>+D257+D256+D254+D252+D250+D247</f>
        <v>58000</v>
      </c>
      <c r="E258" s="77">
        <f t="shared" ref="E258:O258" si="144">+E257+E256+E254+E252+E250+E247</f>
        <v>58000</v>
      </c>
      <c r="F258" s="77">
        <f t="shared" si="144"/>
        <v>58000</v>
      </c>
      <c r="G258" s="77">
        <f t="shared" si="144"/>
        <v>58000</v>
      </c>
      <c r="H258" s="77">
        <f t="shared" si="144"/>
        <v>58000</v>
      </c>
      <c r="I258" s="77">
        <f t="shared" si="144"/>
        <v>58000</v>
      </c>
      <c r="J258" s="77">
        <f t="shared" si="144"/>
        <v>58000</v>
      </c>
      <c r="K258" s="77">
        <f t="shared" si="144"/>
        <v>58000</v>
      </c>
      <c r="L258" s="77">
        <f t="shared" si="144"/>
        <v>58000</v>
      </c>
      <c r="M258" s="77">
        <f t="shared" si="144"/>
        <v>58000</v>
      </c>
      <c r="N258" s="77">
        <f t="shared" si="144"/>
        <v>58000</v>
      </c>
      <c r="O258" s="77">
        <f t="shared" si="144"/>
        <v>58000</v>
      </c>
    </row>
    <row r="259" spans="1:15" x14ac:dyDescent="0.25">
      <c r="B259" s="32"/>
      <c r="C259" s="30"/>
      <c r="D259" s="30"/>
      <c r="E259" s="30"/>
      <c r="F259" s="30"/>
      <c r="G259" s="30"/>
      <c r="H259" s="30"/>
      <c r="I259" s="30"/>
      <c r="J259" s="30"/>
      <c r="K259" s="30"/>
      <c r="L259" s="30"/>
      <c r="M259" s="30"/>
      <c r="N259" s="30"/>
      <c r="O259" s="30"/>
    </row>
    <row r="260" spans="1:15" x14ac:dyDescent="0.25">
      <c r="B260" s="31" t="s">
        <v>323</v>
      </c>
      <c r="C260" s="30"/>
      <c r="D260" s="30"/>
      <c r="E260" s="30"/>
      <c r="F260" s="30"/>
      <c r="G260" s="30"/>
      <c r="H260" s="30"/>
      <c r="I260" s="30"/>
      <c r="J260" s="30"/>
      <c r="K260" s="30"/>
      <c r="L260" s="30"/>
      <c r="M260" s="30"/>
      <c r="N260" s="30"/>
      <c r="O260" s="30"/>
    </row>
    <row r="261" spans="1:15" x14ac:dyDescent="0.25">
      <c r="B261" s="32" t="s">
        <v>92</v>
      </c>
      <c r="C261" s="30"/>
      <c r="D261" s="33">
        <f t="shared" ref="D261:O261" si="145">D19</f>
        <v>5</v>
      </c>
      <c r="E261" s="33">
        <f t="shared" si="145"/>
        <v>5</v>
      </c>
      <c r="F261" s="33">
        <f t="shared" si="145"/>
        <v>5</v>
      </c>
      <c r="G261" s="33">
        <f t="shared" si="145"/>
        <v>5</v>
      </c>
      <c r="H261" s="33">
        <f t="shared" si="145"/>
        <v>5</v>
      </c>
      <c r="I261" s="33">
        <f t="shared" si="145"/>
        <v>5</v>
      </c>
      <c r="J261" s="33">
        <f t="shared" si="145"/>
        <v>5</v>
      </c>
      <c r="K261" s="33">
        <f t="shared" si="145"/>
        <v>5</v>
      </c>
      <c r="L261" s="33">
        <f t="shared" si="145"/>
        <v>5</v>
      </c>
      <c r="M261" s="33">
        <f t="shared" si="145"/>
        <v>5</v>
      </c>
      <c r="N261" s="33">
        <f t="shared" si="145"/>
        <v>5</v>
      </c>
      <c r="O261" s="33">
        <f t="shared" si="145"/>
        <v>5</v>
      </c>
    </row>
    <row r="262" spans="1:15" x14ac:dyDescent="0.25">
      <c r="B262" s="32" t="s">
        <v>93</v>
      </c>
      <c r="C262" s="30"/>
      <c r="D262" s="34">
        <f t="shared" ref="D262:O262" si="146">D32</f>
        <v>2.666666666666667</v>
      </c>
      <c r="E262" s="34">
        <f t="shared" si="146"/>
        <v>2.666666666666667</v>
      </c>
      <c r="F262" s="34">
        <f t="shared" si="146"/>
        <v>2.666666666666667</v>
      </c>
      <c r="G262" s="34">
        <f t="shared" si="146"/>
        <v>2.666666666666667</v>
      </c>
      <c r="H262" s="34">
        <f t="shared" si="146"/>
        <v>2.666666666666667</v>
      </c>
      <c r="I262" s="34">
        <f t="shared" si="146"/>
        <v>2.666666666666667</v>
      </c>
      <c r="J262" s="34">
        <f t="shared" si="146"/>
        <v>2.666666666666667</v>
      </c>
      <c r="K262" s="34">
        <f t="shared" si="146"/>
        <v>2.666666666666667</v>
      </c>
      <c r="L262" s="34">
        <f t="shared" si="146"/>
        <v>2.666666666666667</v>
      </c>
      <c r="M262" s="34">
        <f t="shared" si="146"/>
        <v>2.666666666666667</v>
      </c>
      <c r="N262" s="34">
        <f t="shared" si="146"/>
        <v>2.666666666666667</v>
      </c>
      <c r="O262" s="34">
        <f t="shared" si="146"/>
        <v>2.666666666666667</v>
      </c>
    </row>
    <row r="263" spans="1:15" x14ac:dyDescent="0.25">
      <c r="B263" s="32" t="s">
        <v>94</v>
      </c>
      <c r="C263" s="30"/>
      <c r="D263" s="73">
        <v>1500</v>
      </c>
      <c r="E263" s="73">
        <v>1500</v>
      </c>
      <c r="F263" s="73">
        <v>1500</v>
      </c>
      <c r="G263" s="73">
        <v>1500</v>
      </c>
      <c r="H263" s="73">
        <v>1500</v>
      </c>
      <c r="I263" s="73">
        <v>1500</v>
      </c>
      <c r="J263" s="73">
        <v>1500</v>
      </c>
      <c r="K263" s="73">
        <v>1500</v>
      </c>
      <c r="L263" s="73">
        <v>1500</v>
      </c>
      <c r="M263" s="73">
        <v>1500</v>
      </c>
      <c r="N263" s="73">
        <v>1500</v>
      </c>
      <c r="O263" s="73">
        <v>1500</v>
      </c>
    </row>
    <row r="264" spans="1:15" x14ac:dyDescent="0.25">
      <c r="B264" s="32" t="s">
        <v>95</v>
      </c>
      <c r="C264" s="7">
        <f t="shared" ref="C264" si="147">SUM(D264:O264)</f>
        <v>48000.000000000007</v>
      </c>
      <c r="D264" s="96">
        <f>+D263*D262</f>
        <v>4000.0000000000005</v>
      </c>
      <c r="E264" s="96">
        <f t="shared" ref="E264:G264" si="148">+E263*E262</f>
        <v>4000.0000000000005</v>
      </c>
      <c r="F264" s="96">
        <f t="shared" si="148"/>
        <v>4000.0000000000005</v>
      </c>
      <c r="G264" s="96">
        <f t="shared" si="148"/>
        <v>4000.0000000000005</v>
      </c>
      <c r="H264" s="96">
        <f>+H263*H262</f>
        <v>4000.0000000000005</v>
      </c>
      <c r="I264" s="96">
        <f t="shared" ref="I264:K264" si="149">+I263*I262</f>
        <v>4000.0000000000005</v>
      </c>
      <c r="J264" s="96">
        <f t="shared" si="149"/>
        <v>4000.0000000000005</v>
      </c>
      <c r="K264" s="96">
        <f t="shared" si="149"/>
        <v>4000.0000000000005</v>
      </c>
      <c r="L264" s="96">
        <f>+L263*L262</f>
        <v>4000.0000000000005</v>
      </c>
      <c r="M264" s="96">
        <f t="shared" ref="M264:O264" si="150">+M263*M262</f>
        <v>4000.0000000000005</v>
      </c>
      <c r="N264" s="96">
        <f t="shared" si="150"/>
        <v>4000.0000000000005</v>
      </c>
      <c r="O264" s="96">
        <f t="shared" si="150"/>
        <v>4000.0000000000005</v>
      </c>
    </row>
    <row r="265" spans="1:15" x14ac:dyDescent="0.25">
      <c r="B265" s="32" t="s">
        <v>96</v>
      </c>
      <c r="C265" s="30"/>
      <c r="D265" s="97">
        <v>500</v>
      </c>
      <c r="E265" s="73">
        <v>500</v>
      </c>
      <c r="F265" s="73">
        <v>500</v>
      </c>
      <c r="G265" s="73">
        <v>500</v>
      </c>
      <c r="H265" s="97">
        <v>500</v>
      </c>
      <c r="I265" s="73">
        <v>500</v>
      </c>
      <c r="J265" s="73">
        <v>500</v>
      </c>
      <c r="K265" s="73">
        <v>500</v>
      </c>
      <c r="L265" s="97">
        <v>500</v>
      </c>
      <c r="M265" s="73">
        <v>500</v>
      </c>
      <c r="N265" s="73">
        <v>500</v>
      </c>
      <c r="O265" s="73">
        <v>500</v>
      </c>
    </row>
    <row r="266" spans="1:15" x14ac:dyDescent="0.25">
      <c r="B266" s="32" t="s">
        <v>97</v>
      </c>
      <c r="C266" s="30"/>
      <c r="D266" s="98">
        <v>1</v>
      </c>
      <c r="E266" s="74">
        <v>1</v>
      </c>
      <c r="F266" s="74">
        <v>1</v>
      </c>
      <c r="G266" s="74">
        <v>1</v>
      </c>
      <c r="H266" s="98">
        <v>1</v>
      </c>
      <c r="I266" s="74">
        <v>1</v>
      </c>
      <c r="J266" s="74">
        <v>1</v>
      </c>
      <c r="K266" s="74">
        <v>1</v>
      </c>
      <c r="L266" s="98">
        <v>1</v>
      </c>
      <c r="M266" s="74">
        <v>1</v>
      </c>
      <c r="N266" s="74">
        <v>1</v>
      </c>
      <c r="O266" s="74">
        <v>1</v>
      </c>
    </row>
    <row r="267" spans="1:15" x14ac:dyDescent="0.25">
      <c r="B267" s="32" t="s">
        <v>98</v>
      </c>
      <c r="C267" s="7">
        <f t="shared" ref="C267" si="151">SUM(D267:O267)</f>
        <v>80000.000000000044</v>
      </c>
      <c r="D267" s="99">
        <f t="shared" ref="D267:O267" si="152">(D262/D266)*D265*D261</f>
        <v>6666.6666666666679</v>
      </c>
      <c r="E267" s="99">
        <f t="shared" si="152"/>
        <v>6666.6666666666679</v>
      </c>
      <c r="F267" s="99">
        <f t="shared" si="152"/>
        <v>6666.6666666666679</v>
      </c>
      <c r="G267" s="99">
        <f t="shared" si="152"/>
        <v>6666.6666666666679</v>
      </c>
      <c r="H267" s="99">
        <f t="shared" si="152"/>
        <v>6666.6666666666679</v>
      </c>
      <c r="I267" s="99">
        <f t="shared" si="152"/>
        <v>6666.6666666666679</v>
      </c>
      <c r="J267" s="99">
        <f t="shared" si="152"/>
        <v>6666.6666666666679</v>
      </c>
      <c r="K267" s="99">
        <f t="shared" si="152"/>
        <v>6666.6666666666679</v>
      </c>
      <c r="L267" s="99">
        <f t="shared" si="152"/>
        <v>6666.6666666666679</v>
      </c>
      <c r="M267" s="99">
        <f t="shared" si="152"/>
        <v>6666.6666666666679</v>
      </c>
      <c r="N267" s="99">
        <f t="shared" si="152"/>
        <v>6666.6666666666679</v>
      </c>
      <c r="O267" s="99">
        <f t="shared" si="152"/>
        <v>6666.6666666666679</v>
      </c>
    </row>
    <row r="268" spans="1:15" x14ac:dyDescent="0.25">
      <c r="B268" s="32" t="s">
        <v>99</v>
      </c>
      <c r="C268" s="30"/>
      <c r="D268" s="97">
        <v>180</v>
      </c>
      <c r="E268" s="73">
        <v>180</v>
      </c>
      <c r="F268" s="73">
        <v>180</v>
      </c>
      <c r="G268" s="73">
        <v>180</v>
      </c>
      <c r="H268" s="97">
        <v>180</v>
      </c>
      <c r="I268" s="73">
        <v>180</v>
      </c>
      <c r="J268" s="73">
        <v>180</v>
      </c>
      <c r="K268" s="73">
        <v>180</v>
      </c>
      <c r="L268" s="97">
        <v>180</v>
      </c>
      <c r="M268" s="73">
        <v>180</v>
      </c>
      <c r="N268" s="73">
        <v>180</v>
      </c>
      <c r="O268" s="73">
        <v>180</v>
      </c>
    </row>
    <row r="269" spans="1:15" x14ac:dyDescent="0.25">
      <c r="B269" s="32" t="s">
        <v>100</v>
      </c>
      <c r="C269" s="7">
        <f t="shared" ref="C269" si="153">SUM(D269:O269)</f>
        <v>28800.000000000004</v>
      </c>
      <c r="D269" s="96">
        <f t="shared" ref="D269:O269" si="154">+D268*D262*D261</f>
        <v>2400.0000000000005</v>
      </c>
      <c r="E269" s="96">
        <f t="shared" si="154"/>
        <v>2400.0000000000005</v>
      </c>
      <c r="F269" s="96">
        <f t="shared" si="154"/>
        <v>2400.0000000000005</v>
      </c>
      <c r="G269" s="96">
        <f t="shared" si="154"/>
        <v>2400.0000000000005</v>
      </c>
      <c r="H269" s="96">
        <f t="shared" si="154"/>
        <v>2400.0000000000005</v>
      </c>
      <c r="I269" s="96">
        <f t="shared" si="154"/>
        <v>2400.0000000000005</v>
      </c>
      <c r="J269" s="96">
        <f t="shared" si="154"/>
        <v>2400.0000000000005</v>
      </c>
      <c r="K269" s="96">
        <f t="shared" si="154"/>
        <v>2400.0000000000005</v>
      </c>
      <c r="L269" s="96">
        <f t="shared" si="154"/>
        <v>2400.0000000000005</v>
      </c>
      <c r="M269" s="96">
        <f t="shared" si="154"/>
        <v>2400.0000000000005</v>
      </c>
      <c r="N269" s="96">
        <f t="shared" si="154"/>
        <v>2400.0000000000005</v>
      </c>
      <c r="O269" s="96">
        <f t="shared" si="154"/>
        <v>2400.0000000000005</v>
      </c>
    </row>
    <row r="270" spans="1:15" x14ac:dyDescent="0.25">
      <c r="B270" s="32" t="s">
        <v>101</v>
      </c>
      <c r="C270" s="30"/>
      <c r="D270" s="97">
        <v>40</v>
      </c>
      <c r="E270" s="97">
        <v>40</v>
      </c>
      <c r="F270" s="97">
        <v>40</v>
      </c>
      <c r="G270" s="97">
        <v>40</v>
      </c>
      <c r="H270" s="97">
        <v>40</v>
      </c>
      <c r="I270" s="97">
        <v>40</v>
      </c>
      <c r="J270" s="97">
        <v>40</v>
      </c>
      <c r="K270" s="97">
        <v>40</v>
      </c>
      <c r="L270" s="97">
        <v>40</v>
      </c>
      <c r="M270" s="97">
        <v>40</v>
      </c>
      <c r="N270" s="97">
        <v>40</v>
      </c>
      <c r="O270" s="97">
        <v>40</v>
      </c>
    </row>
    <row r="271" spans="1:15" x14ac:dyDescent="0.25">
      <c r="B271" s="32" t="s">
        <v>102</v>
      </c>
      <c r="C271" s="7">
        <f t="shared" ref="C271" si="155">SUM(D271:O271)</f>
        <v>6400.0000000000036</v>
      </c>
      <c r="D271" s="96">
        <f t="shared" ref="D271:O271" si="156">+D270*D262*D261</f>
        <v>533.33333333333348</v>
      </c>
      <c r="E271" s="96">
        <f t="shared" si="156"/>
        <v>533.33333333333348</v>
      </c>
      <c r="F271" s="96">
        <f t="shared" si="156"/>
        <v>533.33333333333348</v>
      </c>
      <c r="G271" s="96">
        <f t="shared" si="156"/>
        <v>533.33333333333348</v>
      </c>
      <c r="H271" s="96">
        <f t="shared" si="156"/>
        <v>533.33333333333348</v>
      </c>
      <c r="I271" s="96">
        <f t="shared" si="156"/>
        <v>533.33333333333348</v>
      </c>
      <c r="J271" s="96">
        <f t="shared" si="156"/>
        <v>533.33333333333348</v>
      </c>
      <c r="K271" s="96">
        <f t="shared" si="156"/>
        <v>533.33333333333348</v>
      </c>
      <c r="L271" s="96">
        <f t="shared" si="156"/>
        <v>533.33333333333348</v>
      </c>
      <c r="M271" s="96">
        <f t="shared" si="156"/>
        <v>533.33333333333348</v>
      </c>
      <c r="N271" s="96">
        <f t="shared" si="156"/>
        <v>533.33333333333348</v>
      </c>
      <c r="O271" s="96">
        <f t="shared" si="156"/>
        <v>533.33333333333348</v>
      </c>
    </row>
    <row r="272" spans="1:15" x14ac:dyDescent="0.25">
      <c r="B272" s="32" t="s">
        <v>103</v>
      </c>
      <c r="C272" s="30"/>
      <c r="D272" s="100">
        <v>500</v>
      </c>
      <c r="E272" s="75">
        <v>500</v>
      </c>
      <c r="F272" s="75">
        <v>500</v>
      </c>
      <c r="G272" s="75">
        <v>500</v>
      </c>
      <c r="H272" s="100">
        <v>500</v>
      </c>
      <c r="I272" s="75">
        <v>500</v>
      </c>
      <c r="J272" s="75">
        <v>500</v>
      </c>
      <c r="K272" s="75">
        <v>500</v>
      </c>
      <c r="L272" s="100">
        <v>500</v>
      </c>
      <c r="M272" s="75">
        <v>500</v>
      </c>
      <c r="N272" s="75">
        <v>500</v>
      </c>
      <c r="O272" s="75">
        <v>500</v>
      </c>
    </row>
    <row r="273" spans="1:15" x14ac:dyDescent="0.25">
      <c r="B273" s="32" t="s">
        <v>104</v>
      </c>
      <c r="C273" s="7">
        <f t="shared" ref="C273:C277" si="157">SUM(D273:O273)</f>
        <v>16000.000000000005</v>
      </c>
      <c r="D273" s="96">
        <f>+D272*D262</f>
        <v>1333.3333333333335</v>
      </c>
      <c r="E273" s="96">
        <f t="shared" ref="E273:O273" si="158">+E272*E262</f>
        <v>1333.3333333333335</v>
      </c>
      <c r="F273" s="96">
        <f t="shared" si="158"/>
        <v>1333.3333333333335</v>
      </c>
      <c r="G273" s="96">
        <f t="shared" si="158"/>
        <v>1333.3333333333335</v>
      </c>
      <c r="H273" s="96">
        <f t="shared" si="158"/>
        <v>1333.3333333333335</v>
      </c>
      <c r="I273" s="96">
        <f t="shared" si="158"/>
        <v>1333.3333333333335</v>
      </c>
      <c r="J273" s="96">
        <f t="shared" si="158"/>
        <v>1333.3333333333335</v>
      </c>
      <c r="K273" s="96">
        <f t="shared" si="158"/>
        <v>1333.3333333333335</v>
      </c>
      <c r="L273" s="96">
        <f t="shared" si="158"/>
        <v>1333.3333333333335</v>
      </c>
      <c r="M273" s="96">
        <f t="shared" si="158"/>
        <v>1333.3333333333335</v>
      </c>
      <c r="N273" s="96">
        <f t="shared" si="158"/>
        <v>1333.3333333333335</v>
      </c>
      <c r="O273" s="96">
        <f t="shared" si="158"/>
        <v>1333.3333333333335</v>
      </c>
    </row>
    <row r="274" spans="1:15" x14ac:dyDescent="0.25">
      <c r="B274" s="32" t="s">
        <v>107</v>
      </c>
      <c r="C274" s="7">
        <f t="shared" si="157"/>
        <v>0</v>
      </c>
      <c r="D274" s="76">
        <v>0</v>
      </c>
      <c r="E274" s="76">
        <v>0</v>
      </c>
      <c r="F274" s="76">
        <v>0</v>
      </c>
      <c r="G274" s="74"/>
      <c r="H274" s="76">
        <v>0</v>
      </c>
      <c r="I274" s="76">
        <v>0</v>
      </c>
      <c r="J274" s="76">
        <v>0</v>
      </c>
      <c r="K274" s="74"/>
      <c r="L274" s="76">
        <v>0</v>
      </c>
      <c r="M274" s="76">
        <v>0</v>
      </c>
      <c r="N274" s="76">
        <v>0</v>
      </c>
      <c r="O274" s="74"/>
    </row>
    <row r="275" spans="1:15" x14ac:dyDescent="0.25">
      <c r="A275" s="84">
        <v>41</v>
      </c>
      <c r="B275" s="35" t="s">
        <v>108</v>
      </c>
      <c r="C275" s="7">
        <f t="shared" si="157"/>
        <v>179200.00000000009</v>
      </c>
      <c r="D275" s="77">
        <f>+D274+D273+D271+D269+D267+D264</f>
        <v>14933.333333333336</v>
      </c>
      <c r="E275" s="77">
        <f t="shared" ref="E275:O275" si="159">+E274+E273+E271+E269+E267+E264</f>
        <v>14933.333333333336</v>
      </c>
      <c r="F275" s="77">
        <f t="shared" si="159"/>
        <v>14933.333333333336</v>
      </c>
      <c r="G275" s="77">
        <f t="shared" si="159"/>
        <v>14933.333333333336</v>
      </c>
      <c r="H275" s="77">
        <f t="shared" si="159"/>
        <v>14933.333333333336</v>
      </c>
      <c r="I275" s="77">
        <f t="shared" si="159"/>
        <v>14933.333333333336</v>
      </c>
      <c r="J275" s="77">
        <f t="shared" si="159"/>
        <v>14933.333333333336</v>
      </c>
      <c r="K275" s="77">
        <f t="shared" si="159"/>
        <v>14933.333333333336</v>
      </c>
      <c r="L275" s="77">
        <f t="shared" si="159"/>
        <v>14933.333333333336</v>
      </c>
      <c r="M275" s="77">
        <f t="shared" si="159"/>
        <v>14933.333333333336</v>
      </c>
      <c r="N275" s="77">
        <f t="shared" si="159"/>
        <v>14933.333333333336</v>
      </c>
      <c r="O275" s="77">
        <f t="shared" si="159"/>
        <v>14933.333333333336</v>
      </c>
    </row>
    <row r="276" spans="1:15" x14ac:dyDescent="0.25">
      <c r="B276" s="32"/>
      <c r="C276" s="101"/>
      <c r="D276" s="30"/>
      <c r="E276" s="30"/>
      <c r="F276" s="30"/>
      <c r="G276" s="30"/>
      <c r="H276" s="30"/>
      <c r="I276" s="30"/>
      <c r="J276" s="30"/>
      <c r="K276" s="30"/>
      <c r="L276" s="30"/>
      <c r="M276" s="30"/>
      <c r="N276" s="30"/>
      <c r="O276" s="30"/>
    </row>
    <row r="277" spans="1:15" x14ac:dyDescent="0.25">
      <c r="A277" s="84">
        <v>41</v>
      </c>
      <c r="B277" s="35" t="s">
        <v>324</v>
      </c>
      <c r="C277" s="7">
        <f t="shared" si="157"/>
        <v>875200.00000000035</v>
      </c>
      <c r="D277" s="36">
        <f>+D275+D258</f>
        <v>72933.333333333343</v>
      </c>
      <c r="E277" s="36">
        <f t="shared" ref="E277:O277" si="160">+E275+E258</f>
        <v>72933.333333333343</v>
      </c>
      <c r="F277" s="36">
        <f t="shared" si="160"/>
        <v>72933.333333333343</v>
      </c>
      <c r="G277" s="36">
        <f t="shared" si="160"/>
        <v>72933.333333333343</v>
      </c>
      <c r="H277" s="36">
        <f t="shared" si="160"/>
        <v>72933.333333333343</v>
      </c>
      <c r="I277" s="36">
        <f t="shared" si="160"/>
        <v>72933.333333333343</v>
      </c>
      <c r="J277" s="36">
        <f t="shared" si="160"/>
        <v>72933.333333333343</v>
      </c>
      <c r="K277" s="36">
        <f t="shared" si="160"/>
        <v>72933.333333333343</v>
      </c>
      <c r="L277" s="36">
        <f t="shared" si="160"/>
        <v>72933.333333333343</v>
      </c>
      <c r="M277" s="36">
        <f t="shared" si="160"/>
        <v>72933.333333333343</v>
      </c>
      <c r="N277" s="36">
        <f t="shared" si="160"/>
        <v>72933.333333333343</v>
      </c>
      <c r="O277" s="36">
        <f t="shared" si="160"/>
        <v>72933.333333333343</v>
      </c>
    </row>
    <row r="278" spans="1:15" x14ac:dyDescent="0.25">
      <c r="B278" s="5"/>
      <c r="C278" s="3"/>
      <c r="D278" s="3"/>
      <c r="E278" s="3"/>
      <c r="F278" s="3"/>
      <c r="G278" s="3"/>
      <c r="H278" s="3"/>
      <c r="I278" s="3"/>
      <c r="J278" s="3"/>
      <c r="K278" s="3"/>
      <c r="L278" s="3"/>
      <c r="M278" s="3"/>
      <c r="N278" s="3"/>
      <c r="O278" s="3"/>
    </row>
    <row r="279" spans="1:15" ht="18.75" x14ac:dyDescent="0.3">
      <c r="B279" s="90" t="s">
        <v>378</v>
      </c>
      <c r="C279" s="3"/>
      <c r="D279" s="3"/>
      <c r="E279" s="3"/>
      <c r="F279" s="3"/>
      <c r="G279" s="3"/>
      <c r="H279" s="3"/>
      <c r="I279" s="3"/>
      <c r="J279" s="3"/>
      <c r="K279" s="3"/>
      <c r="L279" s="3"/>
      <c r="M279" s="3"/>
      <c r="N279" s="3"/>
      <c r="O279" s="3"/>
    </row>
    <row r="280" spans="1:15" x14ac:dyDescent="0.25">
      <c r="B280" s="5" t="s">
        <v>109</v>
      </c>
      <c r="C280" s="3"/>
      <c r="D280" s="3"/>
      <c r="E280" s="3"/>
      <c r="F280" s="3"/>
      <c r="G280" s="3"/>
      <c r="H280" s="3"/>
      <c r="I280" s="3"/>
      <c r="J280" s="3"/>
      <c r="K280" s="3"/>
      <c r="L280" s="3"/>
      <c r="M280" s="3"/>
      <c r="N280" s="3"/>
      <c r="O280" s="3"/>
    </row>
    <row r="281" spans="1:15" x14ac:dyDescent="0.25">
      <c r="B281" s="31" t="s">
        <v>91</v>
      </c>
      <c r="C281" s="3"/>
      <c r="D281" s="3"/>
      <c r="E281" s="3"/>
      <c r="F281" s="3"/>
      <c r="G281" s="3"/>
      <c r="H281" s="3"/>
      <c r="I281" s="3"/>
      <c r="J281" s="3"/>
      <c r="K281" s="3"/>
      <c r="L281" s="3"/>
      <c r="M281" s="3"/>
      <c r="N281" s="3"/>
      <c r="O281" s="3"/>
    </row>
    <row r="282" spans="1:15" x14ac:dyDescent="0.25">
      <c r="B282" s="5" t="s">
        <v>110</v>
      </c>
      <c r="C282" s="3"/>
      <c r="D282" s="13">
        <v>1</v>
      </c>
      <c r="E282" s="13">
        <v>1</v>
      </c>
      <c r="F282" s="13">
        <v>1</v>
      </c>
      <c r="G282" s="13">
        <v>1</v>
      </c>
      <c r="H282" s="13">
        <v>1</v>
      </c>
      <c r="I282" s="13">
        <v>1</v>
      </c>
      <c r="J282" s="13">
        <v>1</v>
      </c>
      <c r="K282" s="13">
        <v>1</v>
      </c>
      <c r="L282" s="13">
        <v>1</v>
      </c>
      <c r="M282" s="13">
        <v>1</v>
      </c>
      <c r="N282" s="13">
        <v>1</v>
      </c>
      <c r="O282" s="13">
        <v>1</v>
      </c>
    </row>
    <row r="283" spans="1:15" x14ac:dyDescent="0.25">
      <c r="B283" s="28" t="s">
        <v>85</v>
      </c>
      <c r="C283" s="3"/>
      <c r="D283" s="16">
        <v>40</v>
      </c>
      <c r="E283" s="16">
        <v>40</v>
      </c>
      <c r="F283" s="16">
        <v>40</v>
      </c>
      <c r="G283" s="16">
        <v>40</v>
      </c>
      <c r="H283" s="16">
        <v>40</v>
      </c>
      <c r="I283" s="16">
        <v>40</v>
      </c>
      <c r="J283" s="16">
        <v>40</v>
      </c>
      <c r="K283" s="16">
        <v>40</v>
      </c>
      <c r="L283" s="16">
        <v>40</v>
      </c>
      <c r="M283" s="16">
        <v>40</v>
      </c>
      <c r="N283" s="16">
        <v>40</v>
      </c>
      <c r="O283" s="16">
        <v>40</v>
      </c>
    </row>
    <row r="284" spans="1:15" x14ac:dyDescent="0.25">
      <c r="A284" s="84">
        <v>42</v>
      </c>
      <c r="B284" s="28" t="s">
        <v>111</v>
      </c>
      <c r="C284" s="7">
        <f t="shared" ref="C284" si="161">SUM(D284:O284)</f>
        <v>32000.000000000011</v>
      </c>
      <c r="D284" s="17">
        <f t="shared" ref="D284:O284" si="162">+D21*D282*D283</f>
        <v>2666.666666666667</v>
      </c>
      <c r="E284" s="17">
        <f t="shared" si="162"/>
        <v>2666.666666666667</v>
      </c>
      <c r="F284" s="17">
        <f t="shared" si="162"/>
        <v>2666.666666666667</v>
      </c>
      <c r="G284" s="17">
        <f t="shared" si="162"/>
        <v>2666.666666666667</v>
      </c>
      <c r="H284" s="17">
        <f t="shared" si="162"/>
        <v>2666.666666666667</v>
      </c>
      <c r="I284" s="17">
        <f t="shared" si="162"/>
        <v>2666.666666666667</v>
      </c>
      <c r="J284" s="17">
        <f t="shared" si="162"/>
        <v>2666.666666666667</v>
      </c>
      <c r="K284" s="17">
        <f t="shared" si="162"/>
        <v>2666.666666666667</v>
      </c>
      <c r="L284" s="17">
        <f t="shared" si="162"/>
        <v>2666.666666666667</v>
      </c>
      <c r="M284" s="17">
        <f t="shared" si="162"/>
        <v>2666.666666666667</v>
      </c>
      <c r="N284" s="17">
        <f t="shared" si="162"/>
        <v>2666.666666666667</v>
      </c>
      <c r="O284" s="17">
        <f t="shared" si="162"/>
        <v>2666.666666666667</v>
      </c>
    </row>
    <row r="285" spans="1:15" x14ac:dyDescent="0.25">
      <c r="B285" s="31" t="s">
        <v>112</v>
      </c>
      <c r="C285" s="3"/>
      <c r="D285" s="3"/>
      <c r="E285" s="3"/>
      <c r="F285" s="3"/>
      <c r="G285" s="3"/>
      <c r="H285" s="3"/>
      <c r="I285" s="3"/>
      <c r="J285" s="3"/>
      <c r="K285" s="3"/>
      <c r="L285" s="3"/>
      <c r="M285" s="3"/>
      <c r="N285" s="3"/>
      <c r="O285" s="3"/>
    </row>
    <row r="286" spans="1:15" x14ac:dyDescent="0.25">
      <c r="B286" s="5" t="s">
        <v>110</v>
      </c>
      <c r="C286" s="3"/>
      <c r="D286" s="13">
        <v>1</v>
      </c>
      <c r="E286" s="13">
        <v>1</v>
      </c>
      <c r="F286" s="13">
        <v>1</v>
      </c>
      <c r="G286" s="13">
        <v>1</v>
      </c>
      <c r="H286" s="13">
        <v>1</v>
      </c>
      <c r="I286" s="13">
        <v>1</v>
      </c>
      <c r="J286" s="13">
        <v>1</v>
      </c>
      <c r="K286" s="13">
        <v>1</v>
      </c>
      <c r="L286" s="13">
        <v>1</v>
      </c>
      <c r="M286" s="13">
        <v>1</v>
      </c>
      <c r="N286" s="13">
        <v>1</v>
      </c>
      <c r="O286" s="13">
        <v>1</v>
      </c>
    </row>
    <row r="287" spans="1:15" x14ac:dyDescent="0.25">
      <c r="B287" s="28" t="s">
        <v>85</v>
      </c>
      <c r="C287" s="3"/>
      <c r="D287" s="16">
        <v>50</v>
      </c>
      <c r="E287" s="16">
        <v>50</v>
      </c>
      <c r="F287" s="16">
        <v>50</v>
      </c>
      <c r="G287" s="16">
        <v>50</v>
      </c>
      <c r="H287" s="16">
        <v>50</v>
      </c>
      <c r="I287" s="16">
        <v>50</v>
      </c>
      <c r="J287" s="16">
        <v>50</v>
      </c>
      <c r="K287" s="16">
        <v>50</v>
      </c>
      <c r="L287" s="16">
        <v>50</v>
      </c>
      <c r="M287" s="16">
        <v>50</v>
      </c>
      <c r="N287" s="16">
        <v>50</v>
      </c>
      <c r="O287" s="16">
        <v>50</v>
      </c>
    </row>
    <row r="288" spans="1:15" x14ac:dyDescent="0.25">
      <c r="A288" s="84">
        <v>42</v>
      </c>
      <c r="B288" s="28" t="s">
        <v>111</v>
      </c>
      <c r="C288" s="7">
        <f t="shared" ref="C288" si="163">SUM(D288:O288)</f>
        <v>11200</v>
      </c>
      <c r="D288" s="17">
        <f t="shared" ref="D288:O288" si="164">+D33*D287*D286</f>
        <v>933.33333333333326</v>
      </c>
      <c r="E288" s="17">
        <f t="shared" si="164"/>
        <v>933.33333333333326</v>
      </c>
      <c r="F288" s="17">
        <f t="shared" si="164"/>
        <v>933.33333333333326</v>
      </c>
      <c r="G288" s="17">
        <f t="shared" si="164"/>
        <v>933.33333333333326</v>
      </c>
      <c r="H288" s="17">
        <f t="shared" si="164"/>
        <v>933.33333333333326</v>
      </c>
      <c r="I288" s="17">
        <f t="shared" si="164"/>
        <v>933.33333333333326</v>
      </c>
      <c r="J288" s="17">
        <f t="shared" si="164"/>
        <v>933.33333333333326</v>
      </c>
      <c r="K288" s="17">
        <f t="shared" si="164"/>
        <v>933.33333333333326</v>
      </c>
      <c r="L288" s="17">
        <f t="shared" si="164"/>
        <v>933.33333333333326</v>
      </c>
      <c r="M288" s="17">
        <f t="shared" si="164"/>
        <v>933.33333333333326</v>
      </c>
      <c r="N288" s="17">
        <f t="shared" si="164"/>
        <v>933.33333333333326</v>
      </c>
      <c r="O288" s="17">
        <f t="shared" si="164"/>
        <v>933.33333333333326</v>
      </c>
    </row>
    <row r="289" spans="1:15" x14ac:dyDescent="0.25">
      <c r="B289" s="5"/>
      <c r="C289" s="3"/>
      <c r="D289" s="3"/>
      <c r="E289" s="3"/>
      <c r="F289" s="3"/>
      <c r="G289" s="3"/>
      <c r="H289" s="3"/>
      <c r="I289" s="3"/>
      <c r="J289" s="3"/>
      <c r="K289" s="3"/>
      <c r="L289" s="3"/>
      <c r="M289" s="3"/>
      <c r="N289" s="3"/>
      <c r="O289" s="3"/>
    </row>
    <row r="290" spans="1:15" x14ac:dyDescent="0.25">
      <c r="B290" s="5" t="s">
        <v>118</v>
      </c>
      <c r="C290" s="3"/>
      <c r="D290" s="3"/>
      <c r="E290" s="3"/>
      <c r="F290" s="3"/>
      <c r="G290" s="3"/>
      <c r="H290" s="3"/>
      <c r="I290" s="3"/>
      <c r="J290" s="3"/>
      <c r="K290" s="3"/>
      <c r="L290" s="3"/>
      <c r="M290" s="3"/>
      <c r="N290" s="3"/>
      <c r="O290" s="3"/>
    </row>
    <row r="291" spans="1:15" x14ac:dyDescent="0.25">
      <c r="B291" s="5" t="s">
        <v>119</v>
      </c>
      <c r="C291" s="3"/>
      <c r="D291" s="13">
        <v>1</v>
      </c>
      <c r="E291" s="13">
        <v>1</v>
      </c>
      <c r="F291" s="13">
        <v>1</v>
      </c>
      <c r="G291" s="13">
        <v>1</v>
      </c>
      <c r="H291" s="13">
        <v>1</v>
      </c>
      <c r="I291" s="13">
        <v>1</v>
      </c>
      <c r="J291" s="13">
        <v>1</v>
      </c>
      <c r="K291" s="13">
        <v>1</v>
      </c>
      <c r="L291" s="13">
        <v>1</v>
      </c>
      <c r="M291" s="13">
        <v>1</v>
      </c>
      <c r="N291" s="13">
        <v>1</v>
      </c>
      <c r="O291" s="13">
        <v>1</v>
      </c>
    </row>
    <row r="292" spans="1:15" x14ac:dyDescent="0.25">
      <c r="B292" s="5" t="s">
        <v>120</v>
      </c>
      <c r="C292" s="3"/>
      <c r="D292" s="13">
        <v>3</v>
      </c>
      <c r="E292" s="13">
        <v>3</v>
      </c>
      <c r="F292" s="13">
        <v>3</v>
      </c>
      <c r="G292" s="13">
        <v>3</v>
      </c>
      <c r="H292" s="13">
        <v>3</v>
      </c>
      <c r="I292" s="13">
        <v>3</v>
      </c>
      <c r="J292" s="13">
        <v>3</v>
      </c>
      <c r="K292" s="13">
        <v>3</v>
      </c>
      <c r="L292" s="13">
        <v>3</v>
      </c>
      <c r="M292" s="13">
        <v>3</v>
      </c>
      <c r="N292" s="13">
        <v>3</v>
      </c>
      <c r="O292" s="13">
        <v>3</v>
      </c>
    </row>
    <row r="293" spans="1:15" x14ac:dyDescent="0.25">
      <c r="B293" s="28" t="s">
        <v>121</v>
      </c>
      <c r="C293" s="3"/>
      <c r="D293" s="16">
        <v>200</v>
      </c>
      <c r="E293" s="16">
        <v>200</v>
      </c>
      <c r="F293" s="16">
        <v>200</v>
      </c>
      <c r="G293" s="16">
        <v>200</v>
      </c>
      <c r="H293" s="16">
        <v>200</v>
      </c>
      <c r="I293" s="16">
        <v>200</v>
      </c>
      <c r="J293" s="16">
        <v>200</v>
      </c>
      <c r="K293" s="16">
        <v>200</v>
      </c>
      <c r="L293" s="16">
        <v>200</v>
      </c>
      <c r="M293" s="16">
        <v>200</v>
      </c>
      <c r="N293" s="16">
        <v>200</v>
      </c>
      <c r="O293" s="16">
        <v>200</v>
      </c>
    </row>
    <row r="294" spans="1:15" x14ac:dyDescent="0.25">
      <c r="A294" s="84">
        <v>42</v>
      </c>
      <c r="B294" s="28" t="s">
        <v>111</v>
      </c>
      <c r="C294" s="7">
        <f t="shared" ref="C294" si="165">SUM(D294:O294)</f>
        <v>7200</v>
      </c>
      <c r="D294" s="17">
        <f>+D291*D292*D293</f>
        <v>600</v>
      </c>
      <c r="E294" s="17">
        <f t="shared" ref="E294:O294" si="166">+E291*E292*E293</f>
        <v>600</v>
      </c>
      <c r="F294" s="17">
        <f t="shared" si="166"/>
        <v>600</v>
      </c>
      <c r="G294" s="17">
        <f t="shared" si="166"/>
        <v>600</v>
      </c>
      <c r="H294" s="17">
        <f t="shared" si="166"/>
        <v>600</v>
      </c>
      <c r="I294" s="17">
        <f t="shared" si="166"/>
        <v>600</v>
      </c>
      <c r="J294" s="17">
        <f t="shared" si="166"/>
        <v>600</v>
      </c>
      <c r="K294" s="17">
        <f t="shared" si="166"/>
        <v>600</v>
      </c>
      <c r="L294" s="17">
        <f t="shared" si="166"/>
        <v>600</v>
      </c>
      <c r="M294" s="17">
        <f t="shared" si="166"/>
        <v>600</v>
      </c>
      <c r="N294" s="17">
        <f t="shared" si="166"/>
        <v>600</v>
      </c>
      <c r="O294" s="17">
        <f t="shared" si="166"/>
        <v>600</v>
      </c>
    </row>
    <row r="295" spans="1:15" x14ac:dyDescent="0.25">
      <c r="B295" s="5"/>
      <c r="C295" s="3"/>
      <c r="D295" s="3"/>
      <c r="E295" s="3"/>
      <c r="F295" s="3"/>
      <c r="G295" s="3"/>
      <c r="H295" s="3"/>
      <c r="I295" s="3"/>
      <c r="J295" s="3"/>
      <c r="K295" s="3"/>
      <c r="L295" s="3"/>
      <c r="M295" s="3"/>
      <c r="N295" s="3"/>
      <c r="O295" s="3"/>
    </row>
    <row r="296" spans="1:15" x14ac:dyDescent="0.25">
      <c r="B296" s="5" t="s">
        <v>332</v>
      </c>
      <c r="C296" s="3"/>
      <c r="D296" s="3"/>
      <c r="E296" s="3"/>
      <c r="F296" s="3"/>
      <c r="G296" s="3"/>
      <c r="H296" s="3"/>
      <c r="I296" s="3"/>
      <c r="J296" s="3"/>
      <c r="K296" s="3"/>
      <c r="L296" s="3"/>
      <c r="M296" s="3"/>
      <c r="N296" s="3"/>
      <c r="O296" s="3"/>
    </row>
    <row r="297" spans="1:15" x14ac:dyDescent="0.25">
      <c r="B297" s="5" t="s">
        <v>113</v>
      </c>
      <c r="C297" s="3"/>
      <c r="D297" s="13">
        <v>1</v>
      </c>
      <c r="E297" s="13">
        <v>1</v>
      </c>
      <c r="F297" s="13">
        <v>1</v>
      </c>
      <c r="G297" s="13">
        <v>1</v>
      </c>
      <c r="H297" s="13">
        <v>1</v>
      </c>
      <c r="I297" s="13">
        <v>1</v>
      </c>
      <c r="J297" s="13">
        <v>1</v>
      </c>
      <c r="K297" s="13">
        <v>1</v>
      </c>
      <c r="L297" s="13">
        <v>1</v>
      </c>
      <c r="M297" s="13">
        <v>1</v>
      </c>
      <c r="N297" s="13">
        <v>1</v>
      </c>
      <c r="O297" s="13">
        <v>1</v>
      </c>
    </row>
    <row r="298" spans="1:15" x14ac:dyDescent="0.25">
      <c r="B298" s="5" t="s">
        <v>114</v>
      </c>
      <c r="C298" s="3"/>
      <c r="D298" s="13">
        <f t="shared" ref="D298:O298" si="167">+D19</f>
        <v>5</v>
      </c>
      <c r="E298" s="13">
        <f t="shared" si="167"/>
        <v>5</v>
      </c>
      <c r="F298" s="13">
        <f t="shared" si="167"/>
        <v>5</v>
      </c>
      <c r="G298" s="13">
        <f t="shared" si="167"/>
        <v>5</v>
      </c>
      <c r="H298" s="13">
        <f t="shared" si="167"/>
        <v>5</v>
      </c>
      <c r="I298" s="13">
        <f t="shared" si="167"/>
        <v>5</v>
      </c>
      <c r="J298" s="13">
        <f t="shared" si="167"/>
        <v>5</v>
      </c>
      <c r="K298" s="13">
        <f t="shared" si="167"/>
        <v>5</v>
      </c>
      <c r="L298" s="13">
        <f t="shared" si="167"/>
        <v>5</v>
      </c>
      <c r="M298" s="13">
        <f t="shared" si="167"/>
        <v>5</v>
      </c>
      <c r="N298" s="13">
        <f t="shared" si="167"/>
        <v>5</v>
      </c>
      <c r="O298" s="13">
        <f t="shared" si="167"/>
        <v>5</v>
      </c>
    </row>
    <row r="299" spans="1:15" x14ac:dyDescent="0.25">
      <c r="B299" s="5" t="s">
        <v>115</v>
      </c>
      <c r="C299" s="3"/>
      <c r="D299" s="87">
        <f t="shared" ref="D299:O299" si="168">+D20/4</f>
        <v>3.3333333333333335</v>
      </c>
      <c r="E299" s="87">
        <f t="shared" si="168"/>
        <v>3.3333333333333335</v>
      </c>
      <c r="F299" s="87">
        <f t="shared" si="168"/>
        <v>3.3333333333333335</v>
      </c>
      <c r="G299" s="87">
        <f t="shared" si="168"/>
        <v>3.3333333333333335</v>
      </c>
      <c r="H299" s="87">
        <f t="shared" si="168"/>
        <v>3.3333333333333335</v>
      </c>
      <c r="I299" s="87">
        <f t="shared" si="168"/>
        <v>3.3333333333333335</v>
      </c>
      <c r="J299" s="87">
        <f t="shared" si="168"/>
        <v>3.3333333333333335</v>
      </c>
      <c r="K299" s="87">
        <f t="shared" si="168"/>
        <v>3.3333333333333335</v>
      </c>
      <c r="L299" s="87">
        <f t="shared" si="168"/>
        <v>3.3333333333333335</v>
      </c>
      <c r="M299" s="87">
        <f t="shared" si="168"/>
        <v>3.3333333333333335</v>
      </c>
      <c r="N299" s="87">
        <f t="shared" si="168"/>
        <v>3.3333333333333335</v>
      </c>
      <c r="O299" s="87">
        <f t="shared" si="168"/>
        <v>3.3333333333333335</v>
      </c>
    </row>
    <row r="300" spans="1:15" x14ac:dyDescent="0.25">
      <c r="B300" s="28" t="s">
        <v>116</v>
      </c>
      <c r="C300" s="3"/>
      <c r="D300" s="16">
        <v>1500</v>
      </c>
      <c r="E300" s="16">
        <v>1500</v>
      </c>
      <c r="F300" s="16">
        <v>1500</v>
      </c>
      <c r="G300" s="16">
        <v>1500</v>
      </c>
      <c r="H300" s="16">
        <v>1500</v>
      </c>
      <c r="I300" s="16">
        <v>1500</v>
      </c>
      <c r="J300" s="16">
        <v>1500</v>
      </c>
      <c r="K300" s="16">
        <v>1500</v>
      </c>
      <c r="L300" s="16">
        <v>1500</v>
      </c>
      <c r="M300" s="16">
        <v>1500</v>
      </c>
      <c r="N300" s="16">
        <v>1500</v>
      </c>
      <c r="O300" s="16">
        <v>1500</v>
      </c>
    </row>
    <row r="301" spans="1:15" x14ac:dyDescent="0.25">
      <c r="A301" s="84">
        <v>43</v>
      </c>
      <c r="B301" s="28" t="s">
        <v>117</v>
      </c>
      <c r="C301" s="7">
        <f t="shared" ref="C301:C304" si="169">SUM(D301:O301)</f>
        <v>300000</v>
      </c>
      <c r="D301" s="17">
        <f>+D297*D298*D299*D300</f>
        <v>25000</v>
      </c>
      <c r="E301" s="17">
        <f t="shared" ref="E301:O301" si="170">+E297*E298*E299*E300</f>
        <v>25000</v>
      </c>
      <c r="F301" s="17">
        <f t="shared" si="170"/>
        <v>25000</v>
      </c>
      <c r="G301" s="17">
        <f t="shared" si="170"/>
        <v>25000</v>
      </c>
      <c r="H301" s="17">
        <f t="shared" si="170"/>
        <v>25000</v>
      </c>
      <c r="I301" s="17">
        <f t="shared" si="170"/>
        <v>25000</v>
      </c>
      <c r="J301" s="17">
        <f t="shared" si="170"/>
        <v>25000</v>
      </c>
      <c r="K301" s="17">
        <f t="shared" si="170"/>
        <v>25000</v>
      </c>
      <c r="L301" s="17">
        <f t="shared" si="170"/>
        <v>25000</v>
      </c>
      <c r="M301" s="17">
        <f t="shared" si="170"/>
        <v>25000</v>
      </c>
      <c r="N301" s="17">
        <f t="shared" si="170"/>
        <v>25000</v>
      </c>
      <c r="O301" s="17">
        <f t="shared" si="170"/>
        <v>25000</v>
      </c>
    </row>
    <row r="302" spans="1:15" x14ac:dyDescent="0.25">
      <c r="B302" s="5"/>
      <c r="C302" s="3"/>
      <c r="D302" s="3"/>
      <c r="E302" s="3"/>
      <c r="F302" s="3"/>
      <c r="G302" s="3"/>
      <c r="H302" s="3"/>
      <c r="I302" s="3"/>
      <c r="J302" s="3"/>
      <c r="K302" s="3"/>
      <c r="L302" s="3"/>
      <c r="M302" s="3"/>
      <c r="N302" s="3"/>
      <c r="O302" s="3"/>
    </row>
    <row r="303" spans="1:15" x14ac:dyDescent="0.25">
      <c r="A303" s="84">
        <v>44</v>
      </c>
      <c r="B303" s="28" t="s">
        <v>122</v>
      </c>
      <c r="C303" s="7">
        <f t="shared" si="169"/>
        <v>0</v>
      </c>
      <c r="D303" s="29">
        <v>0</v>
      </c>
      <c r="E303" s="29">
        <v>0</v>
      </c>
      <c r="F303" s="29">
        <v>0</v>
      </c>
      <c r="G303" s="29">
        <v>0</v>
      </c>
      <c r="H303" s="29">
        <v>0</v>
      </c>
      <c r="I303" s="29">
        <v>0</v>
      </c>
      <c r="J303" s="29">
        <v>0</v>
      </c>
      <c r="K303" s="29">
        <v>0</v>
      </c>
      <c r="L303" s="29">
        <v>0</v>
      </c>
      <c r="M303" s="29">
        <v>0</v>
      </c>
      <c r="N303" s="29">
        <v>0</v>
      </c>
      <c r="O303" s="29">
        <v>0</v>
      </c>
    </row>
    <row r="304" spans="1:15" x14ac:dyDescent="0.25">
      <c r="A304" s="84">
        <v>45</v>
      </c>
      <c r="B304" s="28" t="s">
        <v>123</v>
      </c>
      <c r="C304" s="7">
        <f t="shared" si="169"/>
        <v>0</v>
      </c>
      <c r="D304" s="29">
        <v>0</v>
      </c>
      <c r="E304" s="29">
        <v>0</v>
      </c>
      <c r="F304" s="29">
        <v>0</v>
      </c>
      <c r="G304" s="29">
        <v>0</v>
      </c>
      <c r="H304" s="29">
        <v>0</v>
      </c>
      <c r="I304" s="29">
        <v>0</v>
      </c>
      <c r="J304" s="29">
        <v>0</v>
      </c>
      <c r="K304" s="29">
        <v>0</v>
      </c>
      <c r="L304" s="29">
        <v>0</v>
      </c>
      <c r="M304" s="29">
        <v>0</v>
      </c>
      <c r="N304" s="29">
        <v>0</v>
      </c>
      <c r="O304" s="29">
        <v>0</v>
      </c>
    </row>
    <row r="305" spans="1:15" x14ac:dyDescent="0.25">
      <c r="B305" s="5"/>
      <c r="C305" s="3"/>
      <c r="D305" s="3"/>
      <c r="E305" s="3"/>
      <c r="F305" s="3"/>
      <c r="G305" s="3"/>
      <c r="H305" s="3"/>
      <c r="I305" s="3"/>
      <c r="J305" s="3"/>
      <c r="K305" s="3"/>
      <c r="L305" s="3"/>
      <c r="M305" s="3"/>
      <c r="N305" s="3"/>
      <c r="O305" s="3"/>
    </row>
    <row r="306" spans="1:15" ht="18.75" x14ac:dyDescent="0.3">
      <c r="B306" s="90" t="s">
        <v>248</v>
      </c>
      <c r="C306" s="3"/>
      <c r="D306" s="3"/>
      <c r="E306" s="3"/>
      <c r="F306" s="3"/>
      <c r="G306" s="3"/>
      <c r="H306" s="3"/>
      <c r="I306" s="3"/>
      <c r="J306" s="3"/>
      <c r="K306" s="3"/>
      <c r="L306" s="3"/>
      <c r="M306" s="3"/>
      <c r="N306" s="3"/>
      <c r="O306" s="3"/>
    </row>
    <row r="307" spans="1:15" x14ac:dyDescent="0.25">
      <c r="B307" s="5" t="s">
        <v>124</v>
      </c>
      <c r="C307" s="3"/>
      <c r="D307" s="13">
        <v>1</v>
      </c>
      <c r="E307" s="13">
        <v>1</v>
      </c>
      <c r="F307" s="13">
        <v>1</v>
      </c>
      <c r="G307" s="13">
        <v>1</v>
      </c>
      <c r="H307" s="13">
        <v>1</v>
      </c>
      <c r="I307" s="13">
        <v>1</v>
      </c>
      <c r="J307" s="13">
        <v>1</v>
      </c>
      <c r="K307" s="13">
        <v>1</v>
      </c>
      <c r="L307" s="13">
        <v>1</v>
      </c>
      <c r="M307" s="13">
        <v>1</v>
      </c>
      <c r="N307" s="13">
        <v>1</v>
      </c>
      <c r="O307" s="13">
        <v>1</v>
      </c>
    </row>
    <row r="308" spans="1:15" x14ac:dyDescent="0.25">
      <c r="B308" s="5" t="s">
        <v>125</v>
      </c>
      <c r="C308" s="3"/>
      <c r="D308" s="13">
        <v>1</v>
      </c>
      <c r="E308" s="13">
        <v>1</v>
      </c>
      <c r="F308" s="13">
        <v>1</v>
      </c>
      <c r="G308" s="13">
        <v>1</v>
      </c>
      <c r="H308" s="13">
        <v>1</v>
      </c>
      <c r="I308" s="13">
        <v>1</v>
      </c>
      <c r="J308" s="13">
        <v>1</v>
      </c>
      <c r="K308" s="13">
        <v>1</v>
      </c>
      <c r="L308" s="13">
        <v>1</v>
      </c>
      <c r="M308" s="13">
        <v>1</v>
      </c>
      <c r="N308" s="13">
        <v>1</v>
      </c>
      <c r="O308" s="13">
        <v>1</v>
      </c>
    </row>
    <row r="309" spans="1:15" x14ac:dyDescent="0.25">
      <c r="B309" s="5" t="s">
        <v>126</v>
      </c>
      <c r="C309" s="3"/>
      <c r="D309" s="13">
        <f t="shared" ref="D309:O309" si="171">+D19</f>
        <v>5</v>
      </c>
      <c r="E309" s="13">
        <f t="shared" si="171"/>
        <v>5</v>
      </c>
      <c r="F309" s="13">
        <f t="shared" si="171"/>
        <v>5</v>
      </c>
      <c r="G309" s="13">
        <f t="shared" si="171"/>
        <v>5</v>
      </c>
      <c r="H309" s="13">
        <f t="shared" si="171"/>
        <v>5</v>
      </c>
      <c r="I309" s="13">
        <f t="shared" si="171"/>
        <v>5</v>
      </c>
      <c r="J309" s="13">
        <f t="shared" si="171"/>
        <v>5</v>
      </c>
      <c r="K309" s="13">
        <f t="shared" si="171"/>
        <v>5</v>
      </c>
      <c r="L309" s="13">
        <f t="shared" si="171"/>
        <v>5</v>
      </c>
      <c r="M309" s="13">
        <f t="shared" si="171"/>
        <v>5</v>
      </c>
      <c r="N309" s="13">
        <f t="shared" si="171"/>
        <v>5</v>
      </c>
      <c r="O309" s="13">
        <f t="shared" si="171"/>
        <v>5</v>
      </c>
    </row>
    <row r="310" spans="1:15" x14ac:dyDescent="0.25">
      <c r="B310" s="28" t="s">
        <v>127</v>
      </c>
      <c r="C310" s="3"/>
      <c r="D310" s="16">
        <v>2000</v>
      </c>
      <c r="E310" s="16">
        <v>2000</v>
      </c>
      <c r="F310" s="16">
        <v>2000</v>
      </c>
      <c r="G310" s="16">
        <v>2000</v>
      </c>
      <c r="H310" s="16">
        <v>2000</v>
      </c>
      <c r="I310" s="16">
        <v>2000</v>
      </c>
      <c r="J310" s="16">
        <v>2000</v>
      </c>
      <c r="K310" s="16">
        <v>2000</v>
      </c>
      <c r="L310" s="16">
        <v>2000</v>
      </c>
      <c r="M310" s="16">
        <v>2000</v>
      </c>
      <c r="N310" s="16">
        <v>2000</v>
      </c>
      <c r="O310" s="16">
        <v>2000</v>
      </c>
    </row>
    <row r="311" spans="1:15" x14ac:dyDescent="0.25">
      <c r="A311" s="84">
        <v>46</v>
      </c>
      <c r="B311" s="28" t="s">
        <v>128</v>
      </c>
      <c r="C311" s="7">
        <f t="shared" ref="C311" si="172">SUM(D311:O311)</f>
        <v>120000</v>
      </c>
      <c r="D311" s="17">
        <f>+D307*D308*D309*D310</f>
        <v>10000</v>
      </c>
      <c r="E311" s="17">
        <f t="shared" ref="E311:O311" si="173">+E307*E308*E309*E310</f>
        <v>10000</v>
      </c>
      <c r="F311" s="17">
        <f t="shared" si="173"/>
        <v>10000</v>
      </c>
      <c r="G311" s="17">
        <f t="shared" si="173"/>
        <v>10000</v>
      </c>
      <c r="H311" s="17">
        <f t="shared" si="173"/>
        <v>10000</v>
      </c>
      <c r="I311" s="17">
        <f t="shared" si="173"/>
        <v>10000</v>
      </c>
      <c r="J311" s="17">
        <f t="shared" si="173"/>
        <v>10000</v>
      </c>
      <c r="K311" s="17">
        <f t="shared" si="173"/>
        <v>10000</v>
      </c>
      <c r="L311" s="17">
        <f t="shared" si="173"/>
        <v>10000</v>
      </c>
      <c r="M311" s="17">
        <f t="shared" si="173"/>
        <v>10000</v>
      </c>
      <c r="N311" s="17">
        <f t="shared" si="173"/>
        <v>10000</v>
      </c>
      <c r="O311" s="17">
        <f t="shared" si="173"/>
        <v>10000</v>
      </c>
    </row>
    <row r="312" spans="1:15" x14ac:dyDescent="0.25">
      <c r="B312" s="5"/>
      <c r="C312" s="3"/>
      <c r="D312" s="3"/>
      <c r="E312" s="3"/>
      <c r="F312" s="3"/>
      <c r="G312" s="3"/>
      <c r="H312" s="3"/>
      <c r="I312" s="3"/>
      <c r="J312" s="3"/>
      <c r="K312" s="3"/>
      <c r="L312" s="3"/>
      <c r="M312" s="3"/>
      <c r="N312" s="3"/>
      <c r="O312" s="3"/>
    </row>
    <row r="313" spans="1:15" x14ac:dyDescent="0.25">
      <c r="B313" s="5" t="s">
        <v>129</v>
      </c>
      <c r="C313" s="3"/>
      <c r="D313" s="13">
        <v>1</v>
      </c>
      <c r="E313" s="13">
        <v>1</v>
      </c>
      <c r="F313" s="13">
        <v>1</v>
      </c>
      <c r="G313" s="13">
        <v>1</v>
      </c>
      <c r="H313" s="13">
        <v>1</v>
      </c>
      <c r="I313" s="13">
        <v>1</v>
      </c>
      <c r="J313" s="13">
        <v>1</v>
      </c>
      <c r="K313" s="13">
        <v>1</v>
      </c>
      <c r="L313" s="13">
        <v>1</v>
      </c>
      <c r="M313" s="13">
        <v>1</v>
      </c>
      <c r="N313" s="13">
        <v>1</v>
      </c>
      <c r="O313" s="13">
        <v>1</v>
      </c>
    </row>
    <row r="314" spans="1:15" x14ac:dyDescent="0.25">
      <c r="B314" s="28" t="s">
        <v>361</v>
      </c>
      <c r="C314" s="3"/>
      <c r="D314" s="16">
        <v>20</v>
      </c>
      <c r="E314" s="16">
        <v>20</v>
      </c>
      <c r="F314" s="16">
        <v>20</v>
      </c>
      <c r="G314" s="16">
        <v>20</v>
      </c>
      <c r="H314" s="16">
        <v>20</v>
      </c>
      <c r="I314" s="16">
        <v>20</v>
      </c>
      <c r="J314" s="16">
        <v>20</v>
      </c>
      <c r="K314" s="16">
        <v>20</v>
      </c>
      <c r="L314" s="16">
        <v>20</v>
      </c>
      <c r="M314" s="16">
        <v>20</v>
      </c>
      <c r="N314" s="16">
        <v>20</v>
      </c>
      <c r="O314" s="16">
        <v>20</v>
      </c>
    </row>
    <row r="315" spans="1:15" x14ac:dyDescent="0.25">
      <c r="A315" s="84">
        <v>46</v>
      </c>
      <c r="B315" s="28" t="s">
        <v>130</v>
      </c>
      <c r="C315" s="7">
        <f t="shared" ref="C315:C319" si="174">SUM(D315:O315)</f>
        <v>67200</v>
      </c>
      <c r="D315" s="17">
        <f t="shared" ref="D315:O315" si="175">(D13*1.4*20/60)*D11</f>
        <v>5600</v>
      </c>
      <c r="E315" s="17">
        <f t="shared" si="175"/>
        <v>5600</v>
      </c>
      <c r="F315" s="17">
        <f t="shared" si="175"/>
        <v>5600</v>
      </c>
      <c r="G315" s="17">
        <f t="shared" si="175"/>
        <v>5600</v>
      </c>
      <c r="H315" s="17">
        <f t="shared" si="175"/>
        <v>5600</v>
      </c>
      <c r="I315" s="17">
        <f t="shared" si="175"/>
        <v>5600</v>
      </c>
      <c r="J315" s="17">
        <f t="shared" si="175"/>
        <v>5600</v>
      </c>
      <c r="K315" s="17">
        <f t="shared" si="175"/>
        <v>5600</v>
      </c>
      <c r="L315" s="17">
        <f t="shared" si="175"/>
        <v>5600</v>
      </c>
      <c r="M315" s="17">
        <f t="shared" si="175"/>
        <v>5600</v>
      </c>
      <c r="N315" s="17">
        <f t="shared" si="175"/>
        <v>5600</v>
      </c>
      <c r="O315" s="17">
        <f t="shared" si="175"/>
        <v>5600</v>
      </c>
    </row>
    <row r="316" spans="1:15" x14ac:dyDescent="0.25">
      <c r="B316" s="5"/>
      <c r="C316" s="3"/>
      <c r="D316" s="102"/>
      <c r="E316" s="3"/>
      <c r="F316" s="3"/>
      <c r="G316" s="3"/>
      <c r="H316" s="3"/>
      <c r="I316" s="3"/>
      <c r="J316" s="3"/>
      <c r="K316" s="3"/>
      <c r="L316" s="3"/>
      <c r="M316" s="3"/>
      <c r="N316" s="3"/>
      <c r="O316" s="3"/>
    </row>
    <row r="317" spans="1:15" x14ac:dyDescent="0.25">
      <c r="B317" s="18" t="s">
        <v>390</v>
      </c>
      <c r="C317" s="7">
        <f t="shared" si="174"/>
        <v>56275497.142857142</v>
      </c>
      <c r="D317" s="36">
        <f t="shared" ref="D317:O317" si="176">+D315+D311+D304+D303+D301+D294+D288+D284+D277+D240+D233+D228+D221+D214+D207+D203+D198+D194+D188+D184+D180+D167+D164+D159+D156+D152+D149+D146+D143</f>
        <v>4689624.7619047621</v>
      </c>
      <c r="E317" s="36">
        <f t="shared" si="176"/>
        <v>4689624.7619047621</v>
      </c>
      <c r="F317" s="36">
        <f t="shared" si="176"/>
        <v>4689624.7619047621</v>
      </c>
      <c r="G317" s="36">
        <f t="shared" si="176"/>
        <v>4689624.7619047621</v>
      </c>
      <c r="H317" s="36">
        <f t="shared" si="176"/>
        <v>4689624.7619047621</v>
      </c>
      <c r="I317" s="36">
        <f t="shared" si="176"/>
        <v>4689624.7619047621</v>
      </c>
      <c r="J317" s="36">
        <f t="shared" si="176"/>
        <v>4689624.7619047621</v>
      </c>
      <c r="K317" s="36">
        <f t="shared" si="176"/>
        <v>4689624.7619047621</v>
      </c>
      <c r="L317" s="36">
        <f t="shared" si="176"/>
        <v>4689624.7619047621</v>
      </c>
      <c r="M317" s="36">
        <f t="shared" si="176"/>
        <v>4689624.7619047621</v>
      </c>
      <c r="N317" s="36">
        <f t="shared" si="176"/>
        <v>4689624.7619047621</v>
      </c>
      <c r="O317" s="36">
        <f t="shared" si="176"/>
        <v>4689624.7619047621</v>
      </c>
    </row>
    <row r="318" spans="1:15" x14ac:dyDescent="0.25">
      <c r="B318" s="18"/>
      <c r="C318" s="7"/>
      <c r="D318" s="3"/>
      <c r="E318" s="3"/>
      <c r="F318" s="3"/>
      <c r="G318" s="3"/>
      <c r="H318" s="3"/>
      <c r="I318" s="3"/>
      <c r="J318" s="3"/>
      <c r="K318" s="3"/>
      <c r="L318" s="3"/>
      <c r="M318" s="3"/>
      <c r="N318" s="3"/>
      <c r="O318" s="3"/>
    </row>
    <row r="319" spans="1:15" x14ac:dyDescent="0.25">
      <c r="B319" s="5" t="s">
        <v>391</v>
      </c>
      <c r="C319" s="7">
        <f t="shared" si="174"/>
        <v>57673337.809523813</v>
      </c>
      <c r="D319" s="17">
        <f t="shared" ref="D319:O319" si="177">+D317+D138+D90</f>
        <v>4806111.4841269841</v>
      </c>
      <c r="E319" s="17">
        <f t="shared" si="177"/>
        <v>4806111.4841269841</v>
      </c>
      <c r="F319" s="17">
        <f t="shared" si="177"/>
        <v>4806111.4841269841</v>
      </c>
      <c r="G319" s="17">
        <f t="shared" si="177"/>
        <v>4806111.4841269841</v>
      </c>
      <c r="H319" s="17">
        <f t="shared" si="177"/>
        <v>4806111.4841269841</v>
      </c>
      <c r="I319" s="17">
        <f t="shared" si="177"/>
        <v>4806111.4841269841</v>
      </c>
      <c r="J319" s="17">
        <f t="shared" si="177"/>
        <v>4806111.4841269841</v>
      </c>
      <c r="K319" s="17">
        <f t="shared" si="177"/>
        <v>4806111.4841269841</v>
      </c>
      <c r="L319" s="17">
        <f t="shared" si="177"/>
        <v>4806111.4841269841</v>
      </c>
      <c r="M319" s="17">
        <f t="shared" si="177"/>
        <v>4806111.4841269841</v>
      </c>
      <c r="N319" s="17">
        <f t="shared" si="177"/>
        <v>4806111.4841269841</v>
      </c>
      <c r="O319" s="17">
        <f t="shared" si="177"/>
        <v>4806111.4841269841</v>
      </c>
    </row>
    <row r="320" spans="1:15" x14ac:dyDescent="0.25">
      <c r="B320" s="5"/>
      <c r="C320" s="3"/>
      <c r="D320" s="3"/>
      <c r="E320" s="3"/>
      <c r="F320" s="3"/>
      <c r="G320" s="3"/>
      <c r="H320" s="3"/>
      <c r="I320" s="3"/>
      <c r="J320" s="3"/>
      <c r="K320" s="3"/>
      <c r="L320" s="3"/>
      <c r="M320" s="3"/>
      <c r="N320" s="3"/>
      <c r="O320" s="3"/>
    </row>
    <row r="321" spans="2:15" x14ac:dyDescent="0.25">
      <c r="B321" s="12" t="s">
        <v>186</v>
      </c>
      <c r="C321" s="3"/>
      <c r="D321" s="3"/>
      <c r="E321" s="3"/>
      <c r="F321" s="3"/>
      <c r="G321" s="3"/>
      <c r="H321" s="3"/>
      <c r="I321" s="3"/>
      <c r="J321" s="3"/>
      <c r="K321" s="3"/>
      <c r="L321" s="3"/>
      <c r="M321" s="3"/>
      <c r="N321" s="3"/>
      <c r="O321" s="3"/>
    </row>
    <row r="322" spans="2:15" x14ac:dyDescent="0.25">
      <c r="B322" s="5" t="s">
        <v>187</v>
      </c>
      <c r="C322" s="3"/>
      <c r="D322" s="49">
        <v>0.21</v>
      </c>
      <c r="E322" s="49">
        <v>0.21</v>
      </c>
      <c r="F322" s="49">
        <v>0.21</v>
      </c>
      <c r="G322" s="49">
        <v>0.21</v>
      </c>
      <c r="H322" s="49">
        <v>0.21</v>
      </c>
      <c r="I322" s="49">
        <v>0.21</v>
      </c>
      <c r="J322" s="49">
        <v>0.21</v>
      </c>
      <c r="K322" s="49">
        <v>0.21</v>
      </c>
      <c r="L322" s="49">
        <v>0.21</v>
      </c>
      <c r="M322" s="49">
        <v>0.21</v>
      </c>
      <c r="N322" s="49">
        <v>0.21</v>
      </c>
      <c r="O322" s="49">
        <v>0.21</v>
      </c>
    </row>
    <row r="323" spans="2:15" x14ac:dyDescent="0.25">
      <c r="B323" s="5" t="s">
        <v>188</v>
      </c>
      <c r="C323" s="7">
        <f t="shared" ref="C323:C325" si="178">SUM(D323:O323)</f>
        <v>12111400.940000003</v>
      </c>
      <c r="D323" s="15">
        <f>+D319*D322</f>
        <v>1009283.4116666666</v>
      </c>
      <c r="E323" s="15">
        <f t="shared" ref="E323:O323" si="179">+E319*E322</f>
        <v>1009283.4116666666</v>
      </c>
      <c r="F323" s="15">
        <f t="shared" si="179"/>
        <v>1009283.4116666666</v>
      </c>
      <c r="G323" s="15">
        <f t="shared" si="179"/>
        <v>1009283.4116666666</v>
      </c>
      <c r="H323" s="15">
        <f t="shared" si="179"/>
        <v>1009283.4116666666</v>
      </c>
      <c r="I323" s="15">
        <f t="shared" si="179"/>
        <v>1009283.4116666666</v>
      </c>
      <c r="J323" s="15">
        <f t="shared" si="179"/>
        <v>1009283.4116666666</v>
      </c>
      <c r="K323" s="15">
        <f t="shared" si="179"/>
        <v>1009283.4116666666</v>
      </c>
      <c r="L323" s="15">
        <f t="shared" si="179"/>
        <v>1009283.4116666666</v>
      </c>
      <c r="M323" s="15">
        <f t="shared" si="179"/>
        <v>1009283.4116666666</v>
      </c>
      <c r="N323" s="15">
        <f t="shared" si="179"/>
        <v>1009283.4116666666</v>
      </c>
      <c r="O323" s="15">
        <f t="shared" si="179"/>
        <v>1009283.4116666666</v>
      </c>
    </row>
    <row r="324" spans="2:15" x14ac:dyDescent="0.25">
      <c r="B324" s="5"/>
      <c r="C324" s="7"/>
      <c r="D324" s="15"/>
      <c r="E324" s="15"/>
      <c r="F324" s="15"/>
      <c r="G324" s="15"/>
      <c r="H324" s="15"/>
      <c r="I324" s="15"/>
      <c r="J324" s="15"/>
      <c r="K324" s="15"/>
      <c r="L324" s="15"/>
      <c r="M324" s="15"/>
      <c r="N324" s="15"/>
      <c r="O324" s="15"/>
    </row>
    <row r="325" spans="2:15" x14ac:dyDescent="0.25">
      <c r="B325" s="5" t="s">
        <v>392</v>
      </c>
      <c r="C325" s="7">
        <f t="shared" si="178"/>
        <v>69784738.749523789</v>
      </c>
      <c r="D325" s="15">
        <f>+D323+D319</f>
        <v>5815394.8957936503</v>
      </c>
      <c r="E325" s="15">
        <f t="shared" ref="E325:O325" si="180">+E323+E319</f>
        <v>5815394.8957936503</v>
      </c>
      <c r="F325" s="15">
        <f t="shared" si="180"/>
        <v>5815394.8957936503</v>
      </c>
      <c r="G325" s="15">
        <f t="shared" si="180"/>
        <v>5815394.8957936503</v>
      </c>
      <c r="H325" s="15">
        <f t="shared" si="180"/>
        <v>5815394.8957936503</v>
      </c>
      <c r="I325" s="15">
        <f t="shared" si="180"/>
        <v>5815394.8957936503</v>
      </c>
      <c r="J325" s="15">
        <f t="shared" si="180"/>
        <v>5815394.8957936503</v>
      </c>
      <c r="K325" s="15">
        <f t="shared" si="180"/>
        <v>5815394.8957936503</v>
      </c>
      <c r="L325" s="15">
        <f t="shared" si="180"/>
        <v>5815394.8957936503</v>
      </c>
      <c r="M325" s="15">
        <f t="shared" si="180"/>
        <v>5815394.8957936503</v>
      </c>
      <c r="N325" s="15">
        <f t="shared" si="180"/>
        <v>5815394.8957936503</v>
      </c>
      <c r="O325" s="15">
        <f t="shared" si="180"/>
        <v>5815394.8957936503</v>
      </c>
    </row>
    <row r="326" spans="2:15" x14ac:dyDescent="0.25">
      <c r="B326" s="5"/>
      <c r="C326" s="3"/>
      <c r="D326" s="3"/>
      <c r="E326" s="3"/>
      <c r="F326" s="3"/>
      <c r="G326" s="3"/>
      <c r="H326" s="3"/>
      <c r="I326" s="3"/>
      <c r="J326" s="3"/>
      <c r="K326" s="3"/>
      <c r="L326" s="3"/>
      <c r="M326" s="3"/>
      <c r="N326" s="3"/>
      <c r="O326" s="3"/>
    </row>
    <row r="327" spans="2:15" x14ac:dyDescent="0.25">
      <c r="B327" s="12" t="s">
        <v>189</v>
      </c>
      <c r="C327" s="3"/>
      <c r="D327" s="3"/>
      <c r="E327" s="3"/>
      <c r="F327" s="3"/>
      <c r="G327" s="3"/>
      <c r="H327" s="3"/>
      <c r="I327" s="3"/>
      <c r="J327" s="3"/>
      <c r="K327" s="3"/>
      <c r="L327" s="3"/>
      <c r="M327" s="3"/>
      <c r="N327" s="3"/>
      <c r="O327" s="3"/>
    </row>
    <row r="328" spans="2:15" x14ac:dyDescent="0.25">
      <c r="B328" s="5" t="s">
        <v>190</v>
      </c>
      <c r="C328" s="3"/>
      <c r="D328" s="49">
        <v>0.18</v>
      </c>
      <c r="E328" s="49">
        <v>0.18</v>
      </c>
      <c r="F328" s="49">
        <v>0.18</v>
      </c>
      <c r="G328" s="49">
        <v>0.18</v>
      </c>
      <c r="H328" s="49">
        <v>0.18</v>
      </c>
      <c r="I328" s="49">
        <v>0.18</v>
      </c>
      <c r="J328" s="49">
        <v>0.18</v>
      </c>
      <c r="K328" s="49">
        <v>0.18</v>
      </c>
      <c r="L328" s="49">
        <v>0.18</v>
      </c>
      <c r="M328" s="49">
        <v>0.18</v>
      </c>
      <c r="N328" s="49">
        <v>0.18</v>
      </c>
      <c r="O328" s="49">
        <v>0.18</v>
      </c>
    </row>
    <row r="329" spans="2:15" x14ac:dyDescent="0.25">
      <c r="B329" s="5" t="s">
        <v>191</v>
      </c>
      <c r="C329" s="7">
        <f t="shared" ref="C329" si="181">SUM(D329:O329)</f>
        <v>15318601.188919857</v>
      </c>
      <c r="D329" s="50">
        <f>+D332-D325</f>
        <v>1276550.0990766548</v>
      </c>
      <c r="E329" s="50">
        <f t="shared" ref="E329:O329" si="182">+E332-E325</f>
        <v>1276550.0990766548</v>
      </c>
      <c r="F329" s="50">
        <f t="shared" si="182"/>
        <v>1276550.0990766548</v>
      </c>
      <c r="G329" s="50">
        <f t="shared" si="182"/>
        <v>1276550.0990766548</v>
      </c>
      <c r="H329" s="50">
        <f t="shared" si="182"/>
        <v>1276550.0990766548</v>
      </c>
      <c r="I329" s="50">
        <f t="shared" si="182"/>
        <v>1276550.0990766548</v>
      </c>
      <c r="J329" s="50">
        <f t="shared" si="182"/>
        <v>1276550.0990766548</v>
      </c>
      <c r="K329" s="50">
        <f t="shared" si="182"/>
        <v>1276550.0990766548</v>
      </c>
      <c r="L329" s="50">
        <f t="shared" si="182"/>
        <v>1276550.0990766548</v>
      </c>
      <c r="M329" s="50">
        <f t="shared" si="182"/>
        <v>1276550.0990766548</v>
      </c>
      <c r="N329" s="50">
        <f t="shared" si="182"/>
        <v>1276550.0990766548</v>
      </c>
      <c r="O329" s="50">
        <f t="shared" si="182"/>
        <v>1276550.0990766548</v>
      </c>
    </row>
    <row r="330" spans="2:15" x14ac:dyDescent="0.25">
      <c r="B330" s="5"/>
      <c r="C330" s="3"/>
      <c r="D330" s="9"/>
      <c r="E330" s="9"/>
      <c r="F330" s="9"/>
      <c r="G330" s="9"/>
      <c r="H330" s="9"/>
      <c r="I330" s="9"/>
      <c r="J330" s="9"/>
      <c r="K330" s="9"/>
      <c r="L330" s="9"/>
      <c r="M330" s="9"/>
      <c r="N330" s="9"/>
      <c r="O330" s="9"/>
    </row>
    <row r="331" spans="2:15" x14ac:dyDescent="0.25">
      <c r="B331" s="12" t="s">
        <v>192</v>
      </c>
      <c r="C331" s="9"/>
      <c r="D331" s="3"/>
      <c r="E331" s="3"/>
      <c r="F331" s="3"/>
      <c r="G331" s="3"/>
      <c r="H331" s="3"/>
      <c r="I331" s="3"/>
      <c r="J331" s="3"/>
      <c r="K331" s="3"/>
      <c r="L331" s="3"/>
      <c r="M331" s="3"/>
      <c r="N331" s="3"/>
      <c r="O331" s="3"/>
    </row>
    <row r="332" spans="2:15" x14ac:dyDescent="0.25">
      <c r="B332" s="5" t="s">
        <v>193</v>
      </c>
      <c r="C332" s="7">
        <f t="shared" ref="C332:C336" si="183">SUM(D332:O332)</f>
        <v>85103339.938443661</v>
      </c>
      <c r="D332" s="15">
        <f>(D325/(1-D328))</f>
        <v>7091944.9948703051</v>
      </c>
      <c r="E332" s="15">
        <f t="shared" ref="E332:O332" si="184">(E325/(1-E328))</f>
        <v>7091944.9948703051</v>
      </c>
      <c r="F332" s="15">
        <f t="shared" si="184"/>
        <v>7091944.9948703051</v>
      </c>
      <c r="G332" s="15">
        <f t="shared" si="184"/>
        <v>7091944.9948703051</v>
      </c>
      <c r="H332" s="15">
        <f t="shared" si="184"/>
        <v>7091944.9948703051</v>
      </c>
      <c r="I332" s="15">
        <f t="shared" si="184"/>
        <v>7091944.9948703051</v>
      </c>
      <c r="J332" s="15">
        <f t="shared" si="184"/>
        <v>7091944.9948703051</v>
      </c>
      <c r="K332" s="15">
        <f t="shared" si="184"/>
        <v>7091944.9948703051</v>
      </c>
      <c r="L332" s="15">
        <f t="shared" si="184"/>
        <v>7091944.9948703051</v>
      </c>
      <c r="M332" s="15">
        <f t="shared" si="184"/>
        <v>7091944.9948703051</v>
      </c>
      <c r="N332" s="15">
        <f t="shared" si="184"/>
        <v>7091944.9948703051</v>
      </c>
      <c r="O332" s="15">
        <f t="shared" si="184"/>
        <v>7091944.9948703051</v>
      </c>
    </row>
    <row r="333" spans="2:15" x14ac:dyDescent="0.25">
      <c r="B333" s="5" t="s">
        <v>194</v>
      </c>
      <c r="C333" s="7">
        <f>AVERAGE(D333:O333)</f>
        <v>17729.862487175764</v>
      </c>
      <c r="D333" s="15">
        <f t="shared" ref="D333:O333" si="185">+D332/D11</f>
        <v>17729.862487175764</v>
      </c>
      <c r="E333" s="15">
        <f t="shared" si="185"/>
        <v>17729.862487175764</v>
      </c>
      <c r="F333" s="15">
        <f t="shared" si="185"/>
        <v>17729.862487175764</v>
      </c>
      <c r="G333" s="15">
        <f t="shared" si="185"/>
        <v>17729.862487175764</v>
      </c>
      <c r="H333" s="15">
        <f t="shared" si="185"/>
        <v>17729.862487175764</v>
      </c>
      <c r="I333" s="15">
        <f t="shared" si="185"/>
        <v>17729.862487175764</v>
      </c>
      <c r="J333" s="15">
        <f t="shared" si="185"/>
        <v>17729.862487175764</v>
      </c>
      <c r="K333" s="15">
        <f t="shared" si="185"/>
        <v>17729.862487175764</v>
      </c>
      <c r="L333" s="15">
        <f t="shared" si="185"/>
        <v>17729.862487175764</v>
      </c>
      <c r="M333" s="15">
        <f t="shared" si="185"/>
        <v>17729.862487175764</v>
      </c>
      <c r="N333" s="15">
        <f t="shared" si="185"/>
        <v>17729.862487175764</v>
      </c>
      <c r="O333" s="15">
        <f t="shared" si="185"/>
        <v>17729.862487175764</v>
      </c>
    </row>
    <row r="334" spans="2:15" x14ac:dyDescent="0.25">
      <c r="B334" s="5"/>
      <c r="C334" s="3"/>
      <c r="D334" s="3"/>
      <c r="E334" s="3"/>
      <c r="F334" s="3"/>
      <c r="G334" s="3"/>
      <c r="H334" s="3"/>
      <c r="I334" s="3"/>
      <c r="J334" s="3"/>
      <c r="K334" s="3"/>
      <c r="L334" s="3"/>
      <c r="M334" s="3"/>
      <c r="N334" s="3"/>
      <c r="O334" s="3"/>
    </row>
    <row r="335" spans="2:15" x14ac:dyDescent="0.25">
      <c r="B335" s="5" t="s">
        <v>195</v>
      </c>
      <c r="C335" s="3"/>
      <c r="D335" s="51">
        <v>20</v>
      </c>
      <c r="E335" s="51">
        <v>20</v>
      </c>
      <c r="F335" s="51">
        <v>20</v>
      </c>
      <c r="G335" s="51">
        <v>20</v>
      </c>
      <c r="H335" s="51">
        <v>20</v>
      </c>
      <c r="I335" s="51">
        <v>20</v>
      </c>
      <c r="J335" s="51">
        <v>20</v>
      </c>
      <c r="K335" s="51">
        <v>20</v>
      </c>
      <c r="L335" s="51">
        <v>20</v>
      </c>
      <c r="M335" s="51">
        <v>20</v>
      </c>
      <c r="N335" s="51">
        <v>20</v>
      </c>
      <c r="O335" s="51">
        <v>20</v>
      </c>
    </row>
    <row r="336" spans="2:15" x14ac:dyDescent="0.25">
      <c r="B336" s="5" t="s">
        <v>196</v>
      </c>
      <c r="C336" s="7">
        <f t="shared" si="183"/>
        <v>4255166.9969221829</v>
      </c>
      <c r="D336" s="17">
        <f>+D332/D335</f>
        <v>354597.24974351528</v>
      </c>
      <c r="E336" s="17">
        <f t="shared" ref="E336:O336" si="186">+E332/E335</f>
        <v>354597.24974351528</v>
      </c>
      <c r="F336" s="17">
        <f t="shared" si="186"/>
        <v>354597.24974351528</v>
      </c>
      <c r="G336" s="17">
        <f t="shared" si="186"/>
        <v>354597.24974351528</v>
      </c>
      <c r="H336" s="17">
        <f t="shared" si="186"/>
        <v>354597.24974351528</v>
      </c>
      <c r="I336" s="17">
        <f t="shared" si="186"/>
        <v>354597.24974351528</v>
      </c>
      <c r="J336" s="17">
        <f t="shared" si="186"/>
        <v>354597.24974351528</v>
      </c>
      <c r="K336" s="17">
        <f t="shared" si="186"/>
        <v>354597.24974351528</v>
      </c>
      <c r="L336" s="17">
        <f t="shared" si="186"/>
        <v>354597.24974351528</v>
      </c>
      <c r="M336" s="17">
        <f t="shared" si="186"/>
        <v>354597.24974351528</v>
      </c>
      <c r="N336" s="17">
        <f t="shared" si="186"/>
        <v>354597.24974351528</v>
      </c>
      <c r="O336" s="17">
        <f t="shared" si="186"/>
        <v>354597.24974351528</v>
      </c>
    </row>
    <row r="337" spans="2:15" x14ac:dyDescent="0.25">
      <c r="B337" s="5" t="s">
        <v>197</v>
      </c>
      <c r="C337" s="7">
        <f>AVERAGE(D337:O337)</f>
        <v>886.49312435878835</v>
      </c>
      <c r="D337" s="15">
        <f t="shared" ref="D337:O337" si="187">+D336/D11</f>
        <v>886.49312435878824</v>
      </c>
      <c r="E337" s="15">
        <f t="shared" si="187"/>
        <v>886.49312435878824</v>
      </c>
      <c r="F337" s="15">
        <f t="shared" si="187"/>
        <v>886.49312435878824</v>
      </c>
      <c r="G337" s="15">
        <f t="shared" si="187"/>
        <v>886.49312435878824</v>
      </c>
      <c r="H337" s="15">
        <f t="shared" si="187"/>
        <v>886.49312435878824</v>
      </c>
      <c r="I337" s="15">
        <f t="shared" si="187"/>
        <v>886.49312435878824</v>
      </c>
      <c r="J337" s="15">
        <f t="shared" si="187"/>
        <v>886.49312435878824</v>
      </c>
      <c r="K337" s="15">
        <f t="shared" si="187"/>
        <v>886.49312435878824</v>
      </c>
      <c r="L337" s="15">
        <f t="shared" si="187"/>
        <v>886.49312435878824</v>
      </c>
      <c r="M337" s="15">
        <f t="shared" si="187"/>
        <v>886.49312435878824</v>
      </c>
      <c r="N337" s="15">
        <f t="shared" si="187"/>
        <v>886.49312435878824</v>
      </c>
      <c r="O337" s="15">
        <f t="shared" si="187"/>
        <v>886.49312435878824</v>
      </c>
    </row>
    <row r="339" spans="2:15" x14ac:dyDescent="0.25">
      <c r="D339" s="103"/>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2"/>
  <sheetViews>
    <sheetView workbookViewId="0">
      <selection activeCell="B13" sqref="B13"/>
    </sheetView>
  </sheetViews>
  <sheetFormatPr defaultColWidth="11.42578125" defaultRowHeight="15" x14ac:dyDescent="0.25"/>
  <cols>
    <col min="2" max="2" width="111" customWidth="1"/>
  </cols>
  <sheetData>
    <row r="3" spans="1:2" x14ac:dyDescent="0.25">
      <c r="A3" s="84">
        <v>1</v>
      </c>
      <c r="B3" t="s">
        <v>481</v>
      </c>
    </row>
    <row r="4" spans="1:2" x14ac:dyDescent="0.25">
      <c r="A4" s="84">
        <v>2</v>
      </c>
      <c r="B4" t="s">
        <v>486</v>
      </c>
    </row>
    <row r="5" spans="1:2" x14ac:dyDescent="0.25">
      <c r="A5" s="84">
        <v>3</v>
      </c>
      <c r="B5" t="s">
        <v>487</v>
      </c>
    </row>
    <row r="6" spans="1:2" x14ac:dyDescent="0.25">
      <c r="A6" s="84">
        <v>4</v>
      </c>
      <c r="B6" t="s">
        <v>489</v>
      </c>
    </row>
    <row r="7" spans="1:2" x14ac:dyDescent="0.25">
      <c r="A7" s="84">
        <v>5</v>
      </c>
      <c r="B7" t="s">
        <v>482</v>
      </c>
    </row>
    <row r="8" spans="1:2" x14ac:dyDescent="0.25">
      <c r="A8" s="84">
        <v>6</v>
      </c>
      <c r="B8" t="s">
        <v>483</v>
      </c>
    </row>
    <row r="9" spans="1:2" x14ac:dyDescent="0.25">
      <c r="A9" s="84">
        <v>7</v>
      </c>
      <c r="B9" t="s">
        <v>484</v>
      </c>
    </row>
    <row r="10" spans="1:2" x14ac:dyDescent="0.25">
      <c r="A10" s="84">
        <v>8</v>
      </c>
      <c r="B10" t="s">
        <v>485</v>
      </c>
    </row>
    <row r="11" spans="1:2" x14ac:dyDescent="0.25">
      <c r="A11" s="84">
        <v>9</v>
      </c>
      <c r="B11" t="s">
        <v>488</v>
      </c>
    </row>
    <row r="12" spans="1:2" x14ac:dyDescent="0.25">
      <c r="A12" s="84">
        <v>10</v>
      </c>
      <c r="B12" t="s">
        <v>490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5"/>
  <sheetViews>
    <sheetView topLeftCell="A14" workbookViewId="0">
      <selection activeCell="B27" sqref="B27"/>
    </sheetView>
  </sheetViews>
  <sheetFormatPr defaultColWidth="11.42578125" defaultRowHeight="15" x14ac:dyDescent="0.25"/>
  <cols>
    <col min="1" max="1" width="9.7109375" style="84" customWidth="1"/>
    <col min="2" max="2" width="71.5703125" customWidth="1"/>
    <col min="3" max="3" width="104.28515625" customWidth="1"/>
  </cols>
  <sheetData>
    <row r="1" spans="1:3" x14ac:dyDescent="0.25">
      <c r="B1" s="86" t="s">
        <v>426</v>
      </c>
    </row>
    <row r="2" spans="1:3" x14ac:dyDescent="0.25">
      <c r="B2" t="s">
        <v>413</v>
      </c>
    </row>
    <row r="3" spans="1:3" x14ac:dyDescent="0.25">
      <c r="B3" t="s">
        <v>202</v>
      </c>
    </row>
    <row r="4" spans="1:3" x14ac:dyDescent="0.25">
      <c r="B4" t="s">
        <v>203</v>
      </c>
    </row>
    <row r="5" spans="1:3" x14ac:dyDescent="0.25">
      <c r="B5" t="s">
        <v>201</v>
      </c>
    </row>
    <row r="6" spans="1:3" x14ac:dyDescent="0.25">
      <c r="B6" t="s">
        <v>425</v>
      </c>
      <c r="C6" t="s">
        <v>442</v>
      </c>
    </row>
    <row r="7" spans="1:3" x14ac:dyDescent="0.25">
      <c r="B7" t="s">
        <v>198</v>
      </c>
    </row>
    <row r="8" spans="1:3" x14ac:dyDescent="0.25">
      <c r="B8" t="s">
        <v>200</v>
      </c>
    </row>
    <row r="9" spans="1:3" x14ac:dyDescent="0.25">
      <c r="B9" t="s">
        <v>466</v>
      </c>
    </row>
    <row r="10" spans="1:3" x14ac:dyDescent="0.25">
      <c r="B10" t="s">
        <v>436</v>
      </c>
    </row>
    <row r="11" spans="1:3" x14ac:dyDescent="0.25">
      <c r="B11" t="s">
        <v>440</v>
      </c>
    </row>
    <row r="13" spans="1:3" x14ac:dyDescent="0.25">
      <c r="B13" s="86" t="s">
        <v>427</v>
      </c>
    </row>
    <row r="14" spans="1:3" x14ac:dyDescent="0.25">
      <c r="A14" s="84">
        <v>1</v>
      </c>
      <c r="B14" s="86" t="s">
        <v>346</v>
      </c>
    </row>
    <row r="15" spans="1:3" x14ac:dyDescent="0.25">
      <c r="B15" t="s">
        <v>348</v>
      </c>
    </row>
    <row r="16" spans="1:3" x14ac:dyDescent="0.25">
      <c r="B16" t="s">
        <v>417</v>
      </c>
    </row>
    <row r="17" spans="1:3" x14ac:dyDescent="0.25">
      <c r="B17" t="s">
        <v>416</v>
      </c>
    </row>
    <row r="18" spans="1:3" x14ac:dyDescent="0.25">
      <c r="B18" t="s">
        <v>351</v>
      </c>
    </row>
    <row r="19" spans="1:3" x14ac:dyDescent="0.25">
      <c r="B19" t="s">
        <v>418</v>
      </c>
    </row>
    <row r="21" spans="1:3" x14ac:dyDescent="0.25">
      <c r="A21" s="84">
        <v>2</v>
      </c>
      <c r="B21" s="86" t="s">
        <v>423</v>
      </c>
    </row>
    <row r="22" spans="1:3" x14ac:dyDescent="0.25">
      <c r="B22" t="s">
        <v>414</v>
      </c>
    </row>
    <row r="23" spans="1:3" x14ac:dyDescent="0.25">
      <c r="B23" t="s">
        <v>419</v>
      </c>
    </row>
    <row r="24" spans="1:3" x14ac:dyDescent="0.25">
      <c r="B24" t="s">
        <v>334</v>
      </c>
    </row>
    <row r="25" spans="1:3" x14ac:dyDescent="0.25">
      <c r="B25" t="s">
        <v>335</v>
      </c>
    </row>
    <row r="26" spans="1:3" x14ac:dyDescent="0.25">
      <c r="B26" t="s">
        <v>336</v>
      </c>
    </row>
    <row r="27" spans="1:3" x14ac:dyDescent="0.25">
      <c r="B27" t="s">
        <v>420</v>
      </c>
    </row>
    <row r="28" spans="1:3" x14ac:dyDescent="0.25">
      <c r="B28" t="s">
        <v>411</v>
      </c>
    </row>
    <row r="29" spans="1:3" x14ac:dyDescent="0.25">
      <c r="B29" t="s">
        <v>349</v>
      </c>
    </row>
    <row r="30" spans="1:3" x14ac:dyDescent="0.25">
      <c r="B30" t="s">
        <v>350</v>
      </c>
      <c r="C30" s="88"/>
    </row>
    <row r="31" spans="1:3" x14ac:dyDescent="0.25">
      <c r="B31" t="s">
        <v>341</v>
      </c>
    </row>
    <row r="32" spans="1:3" x14ac:dyDescent="0.25">
      <c r="B32" t="s">
        <v>424</v>
      </c>
    </row>
    <row r="33" spans="1:3" x14ac:dyDescent="0.25">
      <c r="B33" t="s">
        <v>178</v>
      </c>
    </row>
    <row r="35" spans="1:3" x14ac:dyDescent="0.25">
      <c r="A35" s="84">
        <v>3</v>
      </c>
      <c r="B35" s="86" t="s">
        <v>441</v>
      </c>
      <c r="C35" t="s">
        <v>443</v>
      </c>
    </row>
    <row r="36" spans="1:3" x14ac:dyDescent="0.25">
      <c r="B36" s="86"/>
    </row>
    <row r="37" spans="1:3" x14ac:dyDescent="0.25">
      <c r="A37" s="84">
        <v>4</v>
      </c>
      <c r="B37" s="86" t="s">
        <v>467</v>
      </c>
    </row>
    <row r="38" spans="1:3" x14ac:dyDescent="0.25">
      <c r="B38" t="s">
        <v>415</v>
      </c>
    </row>
    <row r="39" spans="1:3" x14ac:dyDescent="0.25">
      <c r="B39" t="s">
        <v>338</v>
      </c>
    </row>
    <row r="40" spans="1:3" x14ac:dyDescent="0.25">
      <c r="B40" t="s">
        <v>465</v>
      </c>
    </row>
    <row r="41" spans="1:3" x14ac:dyDescent="0.25">
      <c r="B41" t="s">
        <v>444</v>
      </c>
    </row>
    <row r="42" spans="1:3" x14ac:dyDescent="0.25">
      <c r="B42" t="s">
        <v>422</v>
      </c>
    </row>
    <row r="43" spans="1:3" x14ac:dyDescent="0.25">
      <c r="B43" t="s">
        <v>339</v>
      </c>
    </row>
    <row r="44" spans="1:3" x14ac:dyDescent="0.25">
      <c r="B44" t="s">
        <v>459</v>
      </c>
    </row>
    <row r="45" spans="1:3" x14ac:dyDescent="0.25">
      <c r="B45" t="s">
        <v>178</v>
      </c>
    </row>
    <row r="46" spans="1:3" x14ac:dyDescent="0.25">
      <c r="B46" t="s">
        <v>428</v>
      </c>
    </row>
    <row r="48" spans="1:3" x14ac:dyDescent="0.25">
      <c r="A48" s="84">
        <v>5</v>
      </c>
      <c r="B48" s="86" t="s">
        <v>477</v>
      </c>
    </row>
    <row r="49" spans="1:3" x14ac:dyDescent="0.25">
      <c r="B49" s="89" t="s">
        <v>468</v>
      </c>
      <c r="C49" s="88" t="s">
        <v>460</v>
      </c>
    </row>
    <row r="50" spans="1:3" x14ac:dyDescent="0.25">
      <c r="B50" s="89" t="s">
        <v>469</v>
      </c>
      <c r="C50" s="88" t="s">
        <v>461</v>
      </c>
    </row>
    <row r="51" spans="1:3" x14ac:dyDescent="0.25">
      <c r="B51" s="89" t="s">
        <v>474</v>
      </c>
      <c r="C51" s="88" t="s">
        <v>462</v>
      </c>
    </row>
    <row r="52" spans="1:3" x14ac:dyDescent="0.25">
      <c r="B52" s="89" t="s">
        <v>470</v>
      </c>
      <c r="C52" s="88" t="s">
        <v>478</v>
      </c>
    </row>
    <row r="53" spans="1:3" x14ac:dyDescent="0.25">
      <c r="B53" s="89" t="s">
        <v>471</v>
      </c>
      <c r="C53" s="88" t="s">
        <v>479</v>
      </c>
    </row>
    <row r="54" spans="1:3" x14ac:dyDescent="0.25">
      <c r="B54" s="89" t="s">
        <v>472</v>
      </c>
    </row>
    <row r="55" spans="1:3" x14ac:dyDescent="0.25">
      <c r="B55" t="s">
        <v>473</v>
      </c>
    </row>
    <row r="56" spans="1:3" x14ac:dyDescent="0.25">
      <c r="B56" t="s">
        <v>439</v>
      </c>
    </row>
    <row r="57" spans="1:3" x14ac:dyDescent="0.25">
      <c r="B57" s="89" t="s">
        <v>429</v>
      </c>
    </row>
    <row r="58" spans="1:3" x14ac:dyDescent="0.25">
      <c r="B58" t="s">
        <v>438</v>
      </c>
    </row>
    <row r="59" spans="1:3" x14ac:dyDescent="0.25">
      <c r="B59" t="s">
        <v>475</v>
      </c>
    </row>
    <row r="60" spans="1:3" x14ac:dyDescent="0.25">
      <c r="B60" t="s">
        <v>476</v>
      </c>
    </row>
    <row r="61" spans="1:3" x14ac:dyDescent="0.25">
      <c r="B61" t="s">
        <v>431</v>
      </c>
    </row>
    <row r="63" spans="1:3" x14ac:dyDescent="0.25">
      <c r="A63" s="84">
        <v>7</v>
      </c>
      <c r="B63" s="86" t="s">
        <v>342</v>
      </c>
    </row>
    <row r="64" spans="1:3" x14ac:dyDescent="0.25">
      <c r="B64" t="s">
        <v>343</v>
      </c>
    </row>
    <row r="65" spans="2:2" x14ac:dyDescent="0.25">
      <c r="B65" t="s">
        <v>344</v>
      </c>
    </row>
    <row r="66" spans="2:2" x14ac:dyDescent="0.25">
      <c r="B66" t="s">
        <v>421</v>
      </c>
    </row>
    <row r="67" spans="2:2" x14ac:dyDescent="0.25">
      <c r="B67" t="s">
        <v>431</v>
      </c>
    </row>
    <row r="69" spans="2:2" x14ac:dyDescent="0.25">
      <c r="B69" s="86" t="s">
        <v>430</v>
      </c>
    </row>
    <row r="70" spans="2:2" x14ac:dyDescent="0.25">
      <c r="B70" t="s">
        <v>434</v>
      </c>
    </row>
    <row r="71" spans="2:2" x14ac:dyDescent="0.25">
      <c r="B71" t="s">
        <v>432</v>
      </c>
    </row>
    <row r="72" spans="2:2" x14ac:dyDescent="0.25">
      <c r="B72" t="s">
        <v>435</v>
      </c>
    </row>
    <row r="73" spans="2:2" x14ac:dyDescent="0.25">
      <c r="B73" t="s">
        <v>352</v>
      </c>
    </row>
    <row r="74" spans="2:2" x14ac:dyDescent="0.25">
      <c r="B74" t="s">
        <v>433</v>
      </c>
    </row>
    <row r="75" spans="2:2" x14ac:dyDescent="0.25">
      <c r="B75" t="s">
        <v>178</v>
      </c>
    </row>
    <row r="77" spans="2:2" x14ac:dyDescent="0.25">
      <c r="B77" s="86" t="s">
        <v>199</v>
      </c>
    </row>
    <row r="79" spans="2:2" x14ac:dyDescent="0.25">
      <c r="B79" s="86" t="s">
        <v>436</v>
      </c>
    </row>
    <row r="80" spans="2:2" x14ac:dyDescent="0.25">
      <c r="B80" t="s">
        <v>437</v>
      </c>
    </row>
    <row r="81" spans="2:2" x14ac:dyDescent="0.25">
      <c r="B81" t="s">
        <v>356</v>
      </c>
    </row>
    <row r="82" spans="2:2" x14ac:dyDescent="0.25">
      <c r="B82" t="s">
        <v>358</v>
      </c>
    </row>
    <row r="83" spans="2:2" x14ac:dyDescent="0.25">
      <c r="B83" t="s">
        <v>340</v>
      </c>
    </row>
    <row r="84" spans="2:2" x14ac:dyDescent="0.25">
      <c r="B84" t="s">
        <v>446</v>
      </c>
    </row>
    <row r="85" spans="2:2" x14ac:dyDescent="0.25">
      <c r="B85" t="s">
        <v>412</v>
      </c>
    </row>
    <row r="86" spans="2:2" x14ac:dyDescent="0.25">
      <c r="B86" t="s">
        <v>345</v>
      </c>
    </row>
    <row r="87" spans="2:2" x14ac:dyDescent="0.25">
      <c r="B87" t="s">
        <v>355</v>
      </c>
    </row>
    <row r="88" spans="2:2" x14ac:dyDescent="0.25">
      <c r="B88" t="s">
        <v>359</v>
      </c>
    </row>
    <row r="89" spans="2:2" x14ac:dyDescent="0.25">
      <c r="B89" t="s">
        <v>357</v>
      </c>
    </row>
    <row r="90" spans="2:2" x14ac:dyDescent="0.25">
      <c r="B90" t="s">
        <v>353</v>
      </c>
    </row>
    <row r="91" spans="2:2" x14ac:dyDescent="0.25">
      <c r="B91" t="s">
        <v>480</v>
      </c>
    </row>
    <row r="92" spans="2:2" x14ac:dyDescent="0.25">
      <c r="B92" t="s">
        <v>445</v>
      </c>
    </row>
    <row r="93" spans="2:2" x14ac:dyDescent="0.25">
      <c r="B93" t="s">
        <v>354</v>
      </c>
    </row>
    <row r="94" spans="2:2" x14ac:dyDescent="0.25">
      <c r="B94" t="s">
        <v>178</v>
      </c>
    </row>
    <row r="96" spans="2:2" x14ac:dyDescent="0.25">
      <c r="B96" s="86" t="s">
        <v>464</v>
      </c>
    </row>
    <row r="97" spans="1:2" x14ac:dyDescent="0.25">
      <c r="B97" t="s">
        <v>463</v>
      </c>
    </row>
    <row r="100" spans="1:2" x14ac:dyDescent="0.25">
      <c r="B100" s="86" t="s">
        <v>447</v>
      </c>
    </row>
    <row r="101" spans="1:2" x14ac:dyDescent="0.25">
      <c r="B101" s="86" t="s">
        <v>453</v>
      </c>
    </row>
    <row r="102" spans="1:2" x14ac:dyDescent="0.25">
      <c r="A102" s="84">
        <v>1</v>
      </c>
      <c r="B102" t="s">
        <v>449</v>
      </c>
    </row>
    <row r="103" spans="1:2" x14ac:dyDescent="0.25">
      <c r="A103" s="84">
        <v>7</v>
      </c>
      <c r="B103" t="s">
        <v>448</v>
      </c>
    </row>
    <row r="104" spans="1:2" x14ac:dyDescent="0.25">
      <c r="B104" s="86" t="s">
        <v>331</v>
      </c>
    </row>
    <row r="105" spans="1:2" x14ac:dyDescent="0.25">
      <c r="A105" s="84">
        <v>1</v>
      </c>
      <c r="B105" t="s">
        <v>450</v>
      </c>
    </row>
    <row r="106" spans="1:2" x14ac:dyDescent="0.25">
      <c r="A106" s="84">
        <v>2</v>
      </c>
      <c r="B106" t="s">
        <v>451</v>
      </c>
    </row>
    <row r="107" spans="1:2" x14ac:dyDescent="0.25">
      <c r="A107" s="84">
        <v>3</v>
      </c>
      <c r="B107" t="s">
        <v>452</v>
      </c>
    </row>
    <row r="108" spans="1:2" x14ac:dyDescent="0.25">
      <c r="A108" s="84">
        <v>4</v>
      </c>
      <c r="B108" t="s">
        <v>455</v>
      </c>
    </row>
    <row r="109" spans="1:2" x14ac:dyDescent="0.25">
      <c r="A109" s="84">
        <v>5</v>
      </c>
      <c r="B109" t="s">
        <v>454</v>
      </c>
    </row>
    <row r="111" spans="1:2" x14ac:dyDescent="0.25">
      <c r="B111" s="86" t="s">
        <v>456</v>
      </c>
    </row>
    <row r="113" spans="2:2" x14ac:dyDescent="0.25">
      <c r="B113" s="86" t="s">
        <v>457</v>
      </c>
    </row>
    <row r="115" spans="2:2" x14ac:dyDescent="0.25">
      <c r="B115" s="86" t="s">
        <v>458</v>
      </c>
    </row>
  </sheetData>
  <sortState ref="B80:B93">
    <sortCondition ref="B80"/>
  </sortState>
  <printOptions gridLines="1"/>
  <pageMargins left="0.70866141732283472" right="0.70866141732283472" top="0.74803149606299213" bottom="0.74803149606299213" header="0.31496062992125984" footer="0.31496062992125984"/>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8"/>
  <sheetViews>
    <sheetView workbookViewId="0">
      <selection activeCell="A18" sqref="A18"/>
    </sheetView>
  </sheetViews>
  <sheetFormatPr defaultColWidth="11.42578125" defaultRowHeight="15" x14ac:dyDescent="0.25"/>
  <sheetData>
    <row r="2" spans="1:5" x14ac:dyDescent="0.25">
      <c r="A2" t="s">
        <v>394</v>
      </c>
    </row>
    <row r="4" spans="1:5" x14ac:dyDescent="0.25">
      <c r="A4" t="s">
        <v>400</v>
      </c>
      <c r="C4">
        <v>5</v>
      </c>
      <c r="D4" t="s">
        <v>403</v>
      </c>
    </row>
    <row r="5" spans="1:5" x14ac:dyDescent="0.25">
      <c r="A5" t="s">
        <v>395</v>
      </c>
      <c r="C5">
        <v>8</v>
      </c>
    </row>
    <row r="6" spans="1:5" x14ac:dyDescent="0.25">
      <c r="A6" t="s">
        <v>396</v>
      </c>
      <c r="C6">
        <v>4</v>
      </c>
    </row>
    <row r="7" spans="1:5" x14ac:dyDescent="0.25">
      <c r="A7" t="s">
        <v>401</v>
      </c>
      <c r="C7">
        <v>30</v>
      </c>
      <c r="D7" t="s">
        <v>402</v>
      </c>
    </row>
    <row r="10" spans="1:5" x14ac:dyDescent="0.25">
      <c r="A10" t="s">
        <v>397</v>
      </c>
      <c r="C10">
        <v>50</v>
      </c>
      <c r="D10" t="s">
        <v>407</v>
      </c>
    </row>
    <row r="11" spans="1:5" x14ac:dyDescent="0.25">
      <c r="A11" t="s">
        <v>398</v>
      </c>
      <c r="C11">
        <v>60</v>
      </c>
      <c r="D11" t="s">
        <v>399</v>
      </c>
    </row>
    <row r="13" spans="1:5" x14ac:dyDescent="0.25">
      <c r="A13" t="s">
        <v>404</v>
      </c>
      <c r="C13">
        <v>3</v>
      </c>
      <c r="D13" t="s">
        <v>405</v>
      </c>
      <c r="E13" t="s">
        <v>407</v>
      </c>
    </row>
    <row r="14" spans="1:5" x14ac:dyDescent="0.25">
      <c r="A14" t="s">
        <v>406</v>
      </c>
      <c r="C14">
        <v>4</v>
      </c>
      <c r="D14" t="s">
        <v>405</v>
      </c>
      <c r="E14" t="s">
        <v>407</v>
      </c>
    </row>
    <row r="16" spans="1:5" x14ac:dyDescent="0.25">
      <c r="A16" t="s">
        <v>408</v>
      </c>
    </row>
    <row r="18" spans="1:1" x14ac:dyDescent="0.25">
      <c r="A18" t="s">
        <v>409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topLeftCell="A10" workbookViewId="0">
      <selection activeCell="A9" sqref="A9"/>
    </sheetView>
  </sheetViews>
  <sheetFormatPr defaultColWidth="11.42578125" defaultRowHeight="15" x14ac:dyDescent="0.25"/>
  <cols>
    <col min="2" max="2" width="77.5703125" customWidth="1"/>
    <col min="3" max="4" width="11.42578125" style="84"/>
    <col min="5" max="5" width="13.7109375" style="84" customWidth="1"/>
    <col min="6" max="6" width="11.42578125" style="84"/>
    <col min="7" max="7" width="40" customWidth="1"/>
  </cols>
  <sheetData>
    <row r="1" spans="1:7" x14ac:dyDescent="0.25">
      <c r="A1" t="s">
        <v>381</v>
      </c>
    </row>
    <row r="3" spans="1:7" ht="24" x14ac:dyDescent="0.25">
      <c r="A3" s="78" t="s">
        <v>325</v>
      </c>
      <c r="B3" s="78" t="s">
        <v>326</v>
      </c>
      <c r="C3" s="79" t="s">
        <v>327</v>
      </c>
      <c r="D3" s="80" t="s">
        <v>328</v>
      </c>
      <c r="E3" s="81" t="s">
        <v>329</v>
      </c>
      <c r="F3" s="82" t="s">
        <v>0</v>
      </c>
      <c r="G3" s="82" t="s">
        <v>330</v>
      </c>
    </row>
    <row r="5" spans="1:7" x14ac:dyDescent="0.25">
      <c r="A5" s="85">
        <v>1</v>
      </c>
      <c r="B5" s="83" t="s">
        <v>375</v>
      </c>
      <c r="C5" s="85">
        <v>300</v>
      </c>
      <c r="D5" s="85" t="s">
        <v>410</v>
      </c>
      <c r="E5" s="85">
        <v>120</v>
      </c>
      <c r="F5" s="81">
        <f t="shared" ref="F5" si="0">+C5*E5</f>
        <v>36000</v>
      </c>
      <c r="G5" s="83"/>
    </row>
    <row r="6" spans="1:7" x14ac:dyDescent="0.25">
      <c r="A6" s="85">
        <f>+A5+1</f>
        <v>2</v>
      </c>
      <c r="B6" s="83" t="s">
        <v>374</v>
      </c>
      <c r="C6" s="85"/>
      <c r="D6" s="85"/>
      <c r="E6" s="85"/>
      <c r="F6" s="85"/>
      <c r="G6" s="83"/>
    </row>
    <row r="7" spans="1:7" x14ac:dyDescent="0.25">
      <c r="A7" s="85">
        <f t="shared" ref="A7:A24" si="1">+A6+1</f>
        <v>3</v>
      </c>
      <c r="B7" s="93" t="s">
        <v>382</v>
      </c>
      <c r="C7" s="85"/>
      <c r="D7" s="85"/>
      <c r="E7" s="85"/>
      <c r="F7" s="85"/>
      <c r="G7" s="83"/>
    </row>
    <row r="8" spans="1:7" x14ac:dyDescent="0.25">
      <c r="A8" s="85">
        <f t="shared" si="1"/>
        <v>4</v>
      </c>
      <c r="B8" s="83" t="s">
        <v>377</v>
      </c>
      <c r="C8" s="85"/>
      <c r="D8" s="85"/>
      <c r="E8" s="85"/>
      <c r="F8" s="85"/>
      <c r="G8" s="83"/>
    </row>
    <row r="9" spans="1:7" x14ac:dyDescent="0.25">
      <c r="A9" s="85">
        <f t="shared" si="1"/>
        <v>5</v>
      </c>
      <c r="B9" s="83" t="s">
        <v>376</v>
      </c>
      <c r="C9" s="85"/>
      <c r="D9" s="85"/>
      <c r="E9" s="85"/>
      <c r="F9" s="85"/>
      <c r="G9" s="83"/>
    </row>
    <row r="10" spans="1:7" x14ac:dyDescent="0.25">
      <c r="A10" s="85">
        <f t="shared" si="1"/>
        <v>6</v>
      </c>
      <c r="B10" s="93" t="s">
        <v>379</v>
      </c>
      <c r="C10" s="85"/>
      <c r="D10" s="85"/>
      <c r="E10" s="85"/>
      <c r="F10" s="85"/>
      <c r="G10" s="83"/>
    </row>
    <row r="11" spans="1:7" x14ac:dyDescent="0.25">
      <c r="A11" s="85">
        <f t="shared" si="1"/>
        <v>7</v>
      </c>
      <c r="B11" s="93" t="s">
        <v>380</v>
      </c>
      <c r="C11" s="85"/>
      <c r="D11" s="85"/>
      <c r="E11" s="85"/>
      <c r="F11" s="85"/>
      <c r="G11" s="83"/>
    </row>
    <row r="12" spans="1:7" x14ac:dyDescent="0.25">
      <c r="A12" s="85">
        <f t="shared" si="1"/>
        <v>8</v>
      </c>
      <c r="B12" s="93" t="s">
        <v>312</v>
      </c>
      <c r="C12" s="85"/>
      <c r="D12" s="85"/>
      <c r="E12" s="85"/>
      <c r="F12" s="85"/>
      <c r="G12" s="83"/>
    </row>
    <row r="13" spans="1:7" x14ac:dyDescent="0.25">
      <c r="A13" s="85">
        <f t="shared" si="1"/>
        <v>9</v>
      </c>
      <c r="B13" s="93" t="s">
        <v>318</v>
      </c>
      <c r="C13" s="85"/>
      <c r="D13" s="85"/>
      <c r="E13" s="85"/>
      <c r="F13" s="85"/>
      <c r="G13" s="83"/>
    </row>
    <row r="14" spans="1:7" x14ac:dyDescent="0.25">
      <c r="A14" s="85">
        <f t="shared" si="1"/>
        <v>10</v>
      </c>
      <c r="B14" s="83"/>
      <c r="C14" s="85"/>
      <c r="D14" s="85"/>
      <c r="E14" s="85"/>
      <c r="F14" s="85"/>
      <c r="G14" s="83"/>
    </row>
    <row r="15" spans="1:7" x14ac:dyDescent="0.25">
      <c r="A15" s="85">
        <f t="shared" si="1"/>
        <v>11</v>
      </c>
      <c r="B15" s="83"/>
      <c r="C15" s="85"/>
      <c r="D15" s="85"/>
      <c r="E15" s="85"/>
      <c r="F15" s="85"/>
      <c r="G15" s="83"/>
    </row>
    <row r="16" spans="1:7" x14ac:dyDescent="0.25">
      <c r="A16" s="85">
        <f t="shared" si="1"/>
        <v>12</v>
      </c>
      <c r="B16" s="83"/>
      <c r="C16" s="85"/>
      <c r="D16" s="85"/>
      <c r="E16" s="85"/>
      <c r="F16" s="85"/>
      <c r="G16" s="83"/>
    </row>
    <row r="17" spans="1:7" x14ac:dyDescent="0.25">
      <c r="A17" s="85">
        <f t="shared" si="1"/>
        <v>13</v>
      </c>
      <c r="B17" s="83"/>
      <c r="C17" s="85"/>
      <c r="D17" s="85"/>
      <c r="E17" s="85"/>
      <c r="F17" s="85"/>
      <c r="G17" s="83"/>
    </row>
    <row r="18" spans="1:7" x14ac:dyDescent="0.25">
      <c r="A18" s="85">
        <f t="shared" si="1"/>
        <v>14</v>
      </c>
      <c r="B18" s="83"/>
      <c r="C18" s="85"/>
      <c r="D18" s="85"/>
      <c r="E18" s="85"/>
      <c r="F18" s="85"/>
      <c r="G18" s="83"/>
    </row>
    <row r="19" spans="1:7" x14ac:dyDescent="0.25">
      <c r="A19" s="85">
        <f t="shared" si="1"/>
        <v>15</v>
      </c>
      <c r="B19" s="83"/>
      <c r="C19" s="85"/>
      <c r="D19" s="85"/>
      <c r="E19" s="85"/>
      <c r="F19" s="85"/>
      <c r="G19" s="83"/>
    </row>
    <row r="20" spans="1:7" x14ac:dyDescent="0.25">
      <c r="A20" s="85">
        <f t="shared" si="1"/>
        <v>16</v>
      </c>
      <c r="B20" s="83"/>
      <c r="C20" s="85"/>
      <c r="D20" s="85"/>
      <c r="E20" s="85"/>
      <c r="F20" s="85"/>
      <c r="G20" s="83"/>
    </row>
    <row r="21" spans="1:7" x14ac:dyDescent="0.25">
      <c r="A21" s="85">
        <f t="shared" si="1"/>
        <v>17</v>
      </c>
      <c r="B21" s="83"/>
      <c r="C21" s="85"/>
      <c r="D21" s="85"/>
      <c r="E21" s="85"/>
      <c r="F21" s="85"/>
      <c r="G21" s="83"/>
    </row>
    <row r="22" spans="1:7" x14ac:dyDescent="0.25">
      <c r="A22" s="85">
        <f t="shared" si="1"/>
        <v>18</v>
      </c>
      <c r="B22" s="83"/>
      <c r="C22" s="85"/>
      <c r="D22" s="85"/>
      <c r="E22" s="85"/>
      <c r="F22" s="85"/>
      <c r="G22" s="83"/>
    </row>
    <row r="23" spans="1:7" x14ac:dyDescent="0.25">
      <c r="A23" s="85">
        <f t="shared" si="1"/>
        <v>19</v>
      </c>
      <c r="B23" s="83"/>
      <c r="C23" s="85"/>
      <c r="D23" s="85"/>
      <c r="E23" s="85"/>
      <c r="F23" s="85"/>
      <c r="G23" s="83"/>
    </row>
    <row r="24" spans="1:7" x14ac:dyDescent="0.25">
      <c r="A24" s="85">
        <f t="shared" si="1"/>
        <v>20</v>
      </c>
      <c r="B24" s="83"/>
      <c r="C24" s="85"/>
      <c r="D24" s="85"/>
      <c r="E24" s="85"/>
      <c r="F24" s="85"/>
      <c r="G24" s="83"/>
    </row>
    <row r="25" spans="1:7" x14ac:dyDescent="0.25">
      <c r="A25" s="84"/>
    </row>
    <row r="26" spans="1:7" x14ac:dyDescent="0.25">
      <c r="A26" s="84"/>
    </row>
    <row r="27" spans="1:7" x14ac:dyDescent="0.25">
      <c r="A27" s="84"/>
    </row>
    <row r="28" spans="1:7" x14ac:dyDescent="0.25">
      <c r="A28" s="84"/>
    </row>
    <row r="29" spans="1:7" x14ac:dyDescent="0.25">
      <c r="A29" s="84"/>
    </row>
    <row r="30" spans="1:7" x14ac:dyDescent="0.25">
      <c r="A30" s="84"/>
    </row>
    <row r="31" spans="1:7" x14ac:dyDescent="0.25">
      <c r="A31" s="84"/>
    </row>
    <row r="32" spans="1:7" x14ac:dyDescent="0.25">
      <c r="A32" s="8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COTIZA PRESUPUESTO</vt:lpstr>
      <vt:lpstr>Aux Ctos y Gtos</vt:lpstr>
      <vt:lpstr>COTIZA BETA</vt:lpstr>
      <vt:lpstr>Preguntas</vt:lpstr>
      <vt:lpstr>GENERALES - TABLAS</vt:lpstr>
      <vt:lpstr>PRODUCTIVIDAD</vt:lpstr>
      <vt:lpstr>INSUMOS Y OTROS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Gregorio de Villa</dc:creator>
  <cp:lastModifiedBy>Jorge Padilla</cp:lastModifiedBy>
  <cp:lastPrinted>2017-03-03T00:03:40Z</cp:lastPrinted>
  <dcterms:created xsi:type="dcterms:W3CDTF">2017-02-08T23:54:26Z</dcterms:created>
  <dcterms:modified xsi:type="dcterms:W3CDTF">2017-03-18T05:46:43Z</dcterms:modified>
</cp:coreProperties>
</file>