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PX34LA_RS6\Desktop\GESTION DE PROYECTOS DE SOFTWARE\Entregables de cada integrante\tODO\"/>
    </mc:Choice>
  </mc:AlternateContent>
  <xr:revisionPtr revIDLastSave="0" documentId="13_ncr:1_{12A8F2C5-4F59-4A38-8171-939076171339}" xr6:coauthVersionLast="47" xr6:coauthVersionMax="47" xr10:uidLastSave="{00000000-0000-0000-0000-000000000000}"/>
  <bookViews>
    <workbookView xWindow="8175" yWindow="3900" windowWidth="12315" windowHeight="7020" tabRatio="500" activeTab="5" xr2:uid="{00000000-000D-0000-FFFF-FFFF00000000}"/>
  </bookViews>
  <sheets>
    <sheet name="Sprint 1" sheetId="1" r:id="rId1"/>
    <sheet name="Sprint 2" sheetId="2" r:id="rId2"/>
    <sheet name="Sprint 3" sheetId="3" r:id="rId3"/>
    <sheet name="Sprint 4" sheetId="5" r:id="rId4"/>
    <sheet name="Sprint 5" sheetId="6" r:id="rId5"/>
    <sheet name="Sprint " sheetId="4" r:id="rId6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 localSheetId="3">'Sprint 4'!$F$18</definedName>
    <definedName name="DoneDays" localSheetId="4">'Sprint 5'!$F$18</definedName>
    <definedName name="DoneDays">#REF!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 localSheetId="3">'Sprint 4'!$D$16</definedName>
    <definedName name="ImplementationDays" localSheetId="4">'Sprint 5'!$D$16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OFFSET('Sprint 1'!$H$17,0,0,1,DoneDays)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RealValues" localSheetId="3">OFFSET('Sprint 4'!$H$17,0,0,1,'Sprint 4'!DoneDays)</definedName>
    <definedName name="RealValues" localSheetId="4">OFFSET('Sprint 5'!$H$17,0,0,1,'Sprint 5'!DoneDays)</definedName>
    <definedName name="Sprint">#REF!</definedName>
    <definedName name="SprintCount">#REF!</definedName>
    <definedName name="SprintsInTrend">#REF!</definedName>
    <definedName name="SprintTasks" localSheetId="0">'Sprint 1'!$C$21:$AF$70</definedName>
    <definedName name="SprintTasks" localSheetId="1">'Sprint 2'!$C$21:$AF$70</definedName>
    <definedName name="SprintTasks" localSheetId="2">'Sprint 3'!$C$21:$AF$70</definedName>
    <definedName name="SprintTasks" localSheetId="3">'Sprint 4'!$C$21:$AF$70</definedName>
    <definedName name="SprintTasks" localSheetId="4">'Sprint 5'!$C$21:$AF$70</definedName>
    <definedName name="SprintTasks">#REF!</definedName>
    <definedName name="Status">#REF!</definedName>
    <definedName name="StoryName">#REF!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 localSheetId="3">'Sprint 4'!$D$18</definedName>
    <definedName name="TaskRows" localSheetId="4">'Sprint 5'!$D$18</definedName>
    <definedName name="TaskRows">#REF!</definedName>
    <definedName name="TaskStatus" localSheetId="0">'Sprint 1'!$F$21:$F$65</definedName>
    <definedName name="TaskStatus" localSheetId="1">'Sprint 2'!$F$21:$F$65</definedName>
    <definedName name="TaskStatus" localSheetId="2">'Sprint 3'!$F$21:$F$65</definedName>
    <definedName name="TaskStatus" localSheetId="3">'Sprint 4'!$F$21:$F$65</definedName>
    <definedName name="TaskStatus" localSheetId="4">'Sprint 5'!$F$21:$F$65</definedName>
    <definedName name="TaskStatus">#REF!</definedName>
    <definedName name="TaskStoryID" localSheetId="0">'Sprint 1'!$D$21:$D$60</definedName>
    <definedName name="TaskStoryID" localSheetId="1">'Sprint 2'!$D$21:$D$60</definedName>
    <definedName name="TaskStoryID" localSheetId="2">'Sprint 3'!$D$21:$D$60</definedName>
    <definedName name="TaskStoryID" localSheetId="3">'Sprint 4'!$D$21:$D$60</definedName>
    <definedName name="TaskStoryID" localSheetId="4">'Sprint 5'!$D$21:$D$60</definedName>
    <definedName name="TaskStoryID">#REF!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 localSheetId="3">'Sprint 4'!$G$17</definedName>
    <definedName name="TotalEffort" localSheetId="4">'Sprint 5'!$G$17</definedName>
    <definedName name="TotalEffort">#REF!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 localSheetId="3">'Sprint 4'!$F$20</definedName>
    <definedName name="TrendDays" localSheetId="4">'Sprint 5'!$F$20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6" l="1"/>
  <c r="H66" i="6"/>
  <c r="H65" i="6"/>
  <c r="H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29" i="6"/>
  <c r="H28" i="6"/>
  <c r="H27" i="6"/>
  <c r="H26" i="6"/>
  <c r="H25" i="6"/>
  <c r="H24" i="6"/>
  <c r="H23" i="6"/>
  <c r="H22" i="6"/>
  <c r="H17" i="6" s="1"/>
  <c r="I21" i="6"/>
  <c r="I62" i="6" s="1"/>
  <c r="D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G17" i="6"/>
  <c r="H18" i="6" s="1"/>
  <c r="F71" i="5"/>
  <c r="H66" i="5"/>
  <c r="H65" i="5"/>
  <c r="H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29" i="5"/>
  <c r="H28" i="5"/>
  <c r="H27" i="5"/>
  <c r="H26" i="5"/>
  <c r="H25" i="5"/>
  <c r="H24" i="5"/>
  <c r="H23" i="5"/>
  <c r="H22" i="5"/>
  <c r="H17" i="5" s="1"/>
  <c r="I21" i="5"/>
  <c r="I62" i="5" s="1"/>
  <c r="D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G17" i="5"/>
  <c r="H18" i="5" s="1"/>
  <c r="H27" i="2"/>
  <c r="H26" i="2"/>
  <c r="F71" i="3"/>
  <c r="H66" i="3"/>
  <c r="H65" i="3"/>
  <c r="H64" i="3"/>
  <c r="I63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29" i="3"/>
  <c r="H28" i="3"/>
  <c r="H27" i="3"/>
  <c r="H26" i="3"/>
  <c r="H25" i="3"/>
  <c r="H24" i="3"/>
  <c r="H23" i="3"/>
  <c r="H22" i="3"/>
  <c r="I21" i="3"/>
  <c r="I62" i="3" s="1"/>
  <c r="D18" i="3"/>
  <c r="AD17" i="3" s="1"/>
  <c r="F71" i="2"/>
  <c r="H66" i="2"/>
  <c r="H65" i="2"/>
  <c r="H64" i="2"/>
  <c r="I63" i="2"/>
  <c r="H63" i="2"/>
  <c r="F63" i="2"/>
  <c r="J62" i="2"/>
  <c r="I62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5" i="2"/>
  <c r="H24" i="2"/>
  <c r="H23" i="2"/>
  <c r="H22" i="2"/>
  <c r="K21" i="2"/>
  <c r="K63" i="2" s="1"/>
  <c r="J21" i="2"/>
  <c r="J63" i="2" s="1"/>
  <c r="I21" i="2"/>
  <c r="D18" i="2"/>
  <c r="AD17" i="2" s="1"/>
  <c r="F71" i="1"/>
  <c r="H66" i="1"/>
  <c r="H65" i="1"/>
  <c r="H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5" i="1"/>
  <c r="H24" i="1"/>
  <c r="H23" i="1"/>
  <c r="H22" i="1"/>
  <c r="J21" i="1"/>
  <c r="J63" i="1" s="1"/>
  <c r="I21" i="1"/>
  <c r="I62" i="1" s="1"/>
  <c r="D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I18" i="1" s="1"/>
  <c r="I63" i="6" l="1"/>
  <c r="I18" i="6"/>
  <c r="J21" i="6"/>
  <c r="I18" i="5"/>
  <c r="J21" i="5"/>
  <c r="I63" i="5"/>
  <c r="J21" i="3"/>
  <c r="G17" i="3"/>
  <c r="K17" i="3"/>
  <c r="O17" i="3"/>
  <c r="S17" i="3"/>
  <c r="W17" i="3"/>
  <c r="AA17" i="3"/>
  <c r="H17" i="3"/>
  <c r="P17" i="3"/>
  <c r="I17" i="3"/>
  <c r="M17" i="3"/>
  <c r="Q17" i="3"/>
  <c r="U17" i="3"/>
  <c r="Y17" i="3"/>
  <c r="AC17" i="3"/>
  <c r="L17" i="3"/>
  <c r="T17" i="3"/>
  <c r="X17" i="3"/>
  <c r="AB17" i="3"/>
  <c r="J17" i="3"/>
  <c r="N17" i="3"/>
  <c r="R17" i="3"/>
  <c r="V17" i="3"/>
  <c r="Z17" i="3"/>
  <c r="K17" i="2"/>
  <c r="S17" i="2"/>
  <c r="W17" i="2"/>
  <c r="H17" i="2"/>
  <c r="L17" i="2"/>
  <c r="P17" i="2"/>
  <c r="T17" i="2"/>
  <c r="X17" i="2"/>
  <c r="AB17" i="2"/>
  <c r="I17" i="2"/>
  <c r="M17" i="2"/>
  <c r="Q17" i="2"/>
  <c r="U17" i="2"/>
  <c r="Y17" i="2"/>
  <c r="AC17" i="2"/>
  <c r="G17" i="2"/>
  <c r="J18" i="2" s="1"/>
  <c r="O17" i="2"/>
  <c r="AA17" i="2"/>
  <c r="J17" i="2"/>
  <c r="N17" i="2"/>
  <c r="R17" i="2"/>
  <c r="V17" i="2"/>
  <c r="Z17" i="2"/>
  <c r="J18" i="1"/>
  <c r="K21" i="1"/>
  <c r="J62" i="1"/>
  <c r="H18" i="1"/>
  <c r="I63" i="1"/>
  <c r="K62" i="2"/>
  <c r="L21" i="2"/>
  <c r="J62" i="6" l="1"/>
  <c r="K21" i="6"/>
  <c r="J18" i="6"/>
  <c r="J63" i="6"/>
  <c r="J62" i="5"/>
  <c r="K21" i="5"/>
  <c r="J18" i="5"/>
  <c r="J63" i="5"/>
  <c r="H18" i="3"/>
  <c r="I18" i="3"/>
  <c r="K21" i="3"/>
  <c r="J18" i="3"/>
  <c r="J63" i="3"/>
  <c r="J62" i="3"/>
  <c r="K18" i="2"/>
  <c r="I18" i="2"/>
  <c r="H18" i="2"/>
  <c r="L62" i="2"/>
  <c r="M21" i="2"/>
  <c r="L63" i="2"/>
  <c r="L18" i="2"/>
  <c r="K63" i="1"/>
  <c r="K62" i="1"/>
  <c r="L21" i="1"/>
  <c r="K18" i="1"/>
  <c r="L21" i="6" l="1"/>
  <c r="K18" i="6"/>
  <c r="K63" i="6"/>
  <c r="K62" i="6"/>
  <c r="L21" i="5"/>
  <c r="K18" i="5"/>
  <c r="K63" i="5"/>
  <c r="K62" i="5"/>
  <c r="L21" i="3"/>
  <c r="K18" i="3"/>
  <c r="K62" i="3"/>
  <c r="K63" i="3"/>
  <c r="L62" i="1"/>
  <c r="L63" i="1"/>
  <c r="M21" i="1"/>
  <c r="L18" i="1"/>
  <c r="M62" i="2"/>
  <c r="N21" i="2"/>
  <c r="M63" i="2"/>
  <c r="M18" i="2"/>
  <c r="L63" i="6" l="1"/>
  <c r="M21" i="6"/>
  <c r="L62" i="6"/>
  <c r="L18" i="6"/>
  <c r="L63" i="5"/>
  <c r="M21" i="5"/>
  <c r="L62" i="5"/>
  <c r="L18" i="5"/>
  <c r="M21" i="3"/>
  <c r="L18" i="3"/>
  <c r="L62" i="3"/>
  <c r="L63" i="3"/>
  <c r="M62" i="1"/>
  <c r="M63" i="1"/>
  <c r="N21" i="1"/>
  <c r="M18" i="1"/>
  <c r="N63" i="2"/>
  <c r="N18" i="2"/>
  <c r="N62" i="2"/>
  <c r="O21" i="2"/>
  <c r="M62" i="6" l="1"/>
  <c r="M63" i="6"/>
  <c r="N21" i="6"/>
  <c r="M18" i="6"/>
  <c r="M62" i="5"/>
  <c r="M63" i="5"/>
  <c r="N21" i="5"/>
  <c r="M18" i="5"/>
  <c r="M63" i="3"/>
  <c r="M62" i="3"/>
  <c r="M18" i="3"/>
  <c r="N21" i="3"/>
  <c r="O63" i="2"/>
  <c r="O62" i="2"/>
  <c r="P21" i="2"/>
  <c r="O18" i="2"/>
  <c r="N63" i="1"/>
  <c r="N62" i="1"/>
  <c r="O21" i="1"/>
  <c r="N18" i="1"/>
  <c r="N62" i="6" l="1"/>
  <c r="O21" i="6"/>
  <c r="N18" i="6"/>
  <c r="N63" i="6"/>
  <c r="N62" i="5"/>
  <c r="O21" i="5"/>
  <c r="N18" i="5"/>
  <c r="N63" i="5"/>
  <c r="N63" i="3"/>
  <c r="N62" i="3"/>
  <c r="O21" i="3"/>
  <c r="N18" i="3"/>
  <c r="O63" i="1"/>
  <c r="O62" i="1"/>
  <c r="P21" i="1"/>
  <c r="O18" i="1"/>
  <c r="P62" i="2"/>
  <c r="Q21" i="2"/>
  <c r="P18" i="2"/>
  <c r="P63" i="2"/>
  <c r="P21" i="6" l="1"/>
  <c r="O18" i="6"/>
  <c r="O63" i="6"/>
  <c r="O62" i="6"/>
  <c r="P21" i="5"/>
  <c r="O18" i="5"/>
  <c r="O63" i="5"/>
  <c r="O62" i="5"/>
  <c r="P21" i="3"/>
  <c r="O18" i="3"/>
  <c r="O63" i="3"/>
  <c r="O62" i="3"/>
  <c r="Q62" i="2"/>
  <c r="R21" i="2"/>
  <c r="Q18" i="2"/>
  <c r="Q63" i="2"/>
  <c r="P62" i="1"/>
  <c r="Q21" i="1"/>
  <c r="P18" i="1"/>
  <c r="P63" i="1"/>
  <c r="P63" i="6" l="1"/>
  <c r="Q21" i="6"/>
  <c r="P62" i="6"/>
  <c r="P18" i="6"/>
  <c r="P63" i="5"/>
  <c r="P18" i="5"/>
  <c r="Q21" i="5"/>
  <c r="P62" i="5"/>
  <c r="P63" i="3"/>
  <c r="P18" i="3"/>
  <c r="Q21" i="3"/>
  <c r="P62" i="3"/>
  <c r="Q62" i="1"/>
  <c r="R21" i="1"/>
  <c r="Q63" i="1"/>
  <c r="Q18" i="1"/>
  <c r="R63" i="2"/>
  <c r="R62" i="2"/>
  <c r="S21" i="2"/>
  <c r="R18" i="2"/>
  <c r="Q62" i="6" l="1"/>
  <c r="Q63" i="6"/>
  <c r="R21" i="6"/>
  <c r="Q18" i="6"/>
  <c r="Q62" i="5"/>
  <c r="Q63" i="5"/>
  <c r="R21" i="5"/>
  <c r="Q18" i="5"/>
  <c r="Q62" i="3"/>
  <c r="R21" i="3"/>
  <c r="Q18" i="3"/>
  <c r="Q63" i="3"/>
  <c r="R63" i="1"/>
  <c r="R62" i="1"/>
  <c r="S21" i="1"/>
  <c r="R18" i="1"/>
  <c r="S63" i="2"/>
  <c r="S62" i="2"/>
  <c r="T21" i="2"/>
  <c r="S18" i="2"/>
  <c r="R62" i="6" l="1"/>
  <c r="S21" i="6"/>
  <c r="R18" i="6"/>
  <c r="R63" i="6"/>
  <c r="R62" i="5"/>
  <c r="S21" i="5"/>
  <c r="R18" i="5"/>
  <c r="R63" i="5"/>
  <c r="S21" i="3"/>
  <c r="R18" i="3"/>
  <c r="R62" i="3"/>
  <c r="R63" i="3"/>
  <c r="T62" i="2"/>
  <c r="T63" i="2"/>
  <c r="U21" i="2"/>
  <c r="T18" i="2"/>
  <c r="S63" i="1"/>
  <c r="S62" i="1"/>
  <c r="T21" i="1"/>
  <c r="S18" i="1"/>
  <c r="T21" i="6" l="1"/>
  <c r="S18" i="6"/>
  <c r="S63" i="6"/>
  <c r="S62" i="6"/>
  <c r="T21" i="5"/>
  <c r="S18" i="5"/>
  <c r="S63" i="5"/>
  <c r="S62" i="5"/>
  <c r="S18" i="3"/>
  <c r="S63" i="3"/>
  <c r="S62" i="3"/>
  <c r="T21" i="3"/>
  <c r="T62" i="1"/>
  <c r="T63" i="1"/>
  <c r="U21" i="1"/>
  <c r="T18" i="1"/>
  <c r="U62" i="2"/>
  <c r="V21" i="2"/>
  <c r="U63" i="2"/>
  <c r="U18" i="2"/>
  <c r="T63" i="6" l="1"/>
  <c r="T62" i="6"/>
  <c r="U21" i="6"/>
  <c r="T18" i="6"/>
  <c r="T63" i="5"/>
  <c r="U21" i="5"/>
  <c r="T62" i="5"/>
  <c r="T18" i="5"/>
  <c r="T62" i="3"/>
  <c r="T18" i="3"/>
  <c r="T63" i="3"/>
  <c r="U21" i="3"/>
  <c r="V63" i="2"/>
  <c r="V18" i="2"/>
  <c r="W21" i="2"/>
  <c r="V62" i="2"/>
  <c r="U62" i="1"/>
  <c r="U63" i="1"/>
  <c r="V21" i="1"/>
  <c r="U18" i="1"/>
  <c r="U62" i="6" l="1"/>
  <c r="U63" i="6"/>
  <c r="V21" i="6"/>
  <c r="U18" i="6"/>
  <c r="U62" i="5"/>
  <c r="U63" i="5"/>
  <c r="V21" i="5"/>
  <c r="U18" i="5"/>
  <c r="V21" i="3"/>
  <c r="U18" i="3"/>
  <c r="U62" i="3"/>
  <c r="U63" i="3"/>
  <c r="V63" i="1"/>
  <c r="V62" i="1"/>
  <c r="W21" i="1"/>
  <c r="V18" i="1"/>
  <c r="W63" i="2"/>
  <c r="X21" i="2"/>
  <c r="W62" i="2"/>
  <c r="W18" i="2"/>
  <c r="V62" i="6" l="1"/>
  <c r="W21" i="6"/>
  <c r="V18" i="6"/>
  <c r="V63" i="6"/>
  <c r="V62" i="5"/>
  <c r="W21" i="5"/>
  <c r="V18" i="5"/>
  <c r="V63" i="5"/>
  <c r="W21" i="3"/>
  <c r="V18" i="3"/>
  <c r="V63" i="3"/>
  <c r="V62" i="3"/>
  <c r="X62" i="2"/>
  <c r="X18" i="2"/>
  <c r="X63" i="2"/>
  <c r="Y21" i="2"/>
  <c r="W63" i="1"/>
  <c r="W62" i="1"/>
  <c r="X21" i="1"/>
  <c r="W18" i="1"/>
  <c r="X21" i="6" l="1"/>
  <c r="W18" i="6"/>
  <c r="W63" i="6"/>
  <c r="W62" i="6"/>
  <c r="X21" i="5"/>
  <c r="W18" i="5"/>
  <c r="W63" i="5"/>
  <c r="W62" i="5"/>
  <c r="W18" i="3"/>
  <c r="W63" i="3"/>
  <c r="W62" i="3"/>
  <c r="X21" i="3"/>
  <c r="Y62" i="2"/>
  <c r="Z21" i="2"/>
  <c r="Y18" i="2"/>
  <c r="Y63" i="2"/>
  <c r="X62" i="1"/>
  <c r="X63" i="1"/>
  <c r="Y21" i="1"/>
  <c r="X18" i="1"/>
  <c r="X63" i="6" l="1"/>
  <c r="Y21" i="6"/>
  <c r="X62" i="6"/>
  <c r="X18" i="6"/>
  <c r="X63" i="5"/>
  <c r="X18" i="5"/>
  <c r="X62" i="5"/>
  <c r="Y21" i="5"/>
  <c r="X62" i="3"/>
  <c r="X18" i="3"/>
  <c r="Y21" i="3"/>
  <c r="X63" i="3"/>
  <c r="Y62" i="1"/>
  <c r="Z21" i="1"/>
  <c r="Y63" i="1"/>
  <c r="Y18" i="1"/>
  <c r="Z63" i="2"/>
  <c r="Z62" i="2"/>
  <c r="Z18" i="2"/>
  <c r="AA21" i="2"/>
  <c r="Y62" i="6" l="1"/>
  <c r="Y63" i="6"/>
  <c r="Z21" i="6"/>
  <c r="Y18" i="6"/>
  <c r="Y62" i="5"/>
  <c r="Y63" i="5"/>
  <c r="Z21" i="5"/>
  <c r="Y18" i="5"/>
  <c r="Y62" i="3"/>
  <c r="Z21" i="3"/>
  <c r="Y18" i="3"/>
  <c r="Y63" i="3"/>
  <c r="Z63" i="1"/>
  <c r="Z62" i="1"/>
  <c r="AA21" i="1"/>
  <c r="Z18" i="1"/>
  <c r="AA63" i="2"/>
  <c r="AB21" i="2"/>
  <c r="AA62" i="2"/>
  <c r="AA18" i="2"/>
  <c r="Z62" i="6" l="1"/>
  <c r="AA21" i="6"/>
  <c r="Z18" i="6"/>
  <c r="Z63" i="6"/>
  <c r="Z62" i="5"/>
  <c r="AA21" i="5"/>
  <c r="Z18" i="5"/>
  <c r="Z63" i="5"/>
  <c r="Z62" i="3"/>
  <c r="AA21" i="3"/>
  <c r="Z18" i="3"/>
  <c r="Z63" i="3"/>
  <c r="AB62" i="2"/>
  <c r="AC21" i="2"/>
  <c r="AB63" i="2"/>
  <c r="AB18" i="2"/>
  <c r="AA63" i="1"/>
  <c r="AA62" i="1"/>
  <c r="AB21" i="1"/>
  <c r="AA18" i="1"/>
  <c r="AB21" i="6" l="1"/>
  <c r="AA18" i="6"/>
  <c r="AA63" i="6"/>
  <c r="AA62" i="6"/>
  <c r="AB21" i="5"/>
  <c r="AA18" i="5"/>
  <c r="AA63" i="5"/>
  <c r="AA62" i="5"/>
  <c r="AB21" i="3"/>
  <c r="AA18" i="3"/>
  <c r="AA63" i="3"/>
  <c r="AA62" i="3"/>
  <c r="AB62" i="1"/>
  <c r="AB63" i="1"/>
  <c r="AC21" i="1"/>
  <c r="AB18" i="1"/>
  <c r="AC62" i="2"/>
  <c r="AD21" i="2"/>
  <c r="AC63" i="2"/>
  <c r="AC18" i="2"/>
  <c r="AB63" i="6" l="1"/>
  <c r="AC21" i="6"/>
  <c r="AB62" i="6"/>
  <c r="AB18" i="6"/>
  <c r="AB63" i="5"/>
  <c r="AC21" i="5"/>
  <c r="AB18" i="5"/>
  <c r="AB62" i="5"/>
  <c r="AB63" i="3"/>
  <c r="AC21" i="3"/>
  <c r="AB62" i="3"/>
  <c r="AB18" i="3"/>
  <c r="AD63" i="2"/>
  <c r="AD18" i="2"/>
  <c r="AD62" i="2"/>
  <c r="AE21" i="2"/>
  <c r="AC62" i="1"/>
  <c r="AC63" i="1"/>
  <c r="AD21" i="1"/>
  <c r="AC18" i="1"/>
  <c r="AC62" i="6" l="1"/>
  <c r="AC63" i="6"/>
  <c r="AD21" i="6"/>
  <c r="AC18" i="6"/>
  <c r="AC62" i="5"/>
  <c r="AC63" i="5"/>
  <c r="AD21" i="5"/>
  <c r="AC18" i="5"/>
  <c r="AC62" i="3"/>
  <c r="AD21" i="3"/>
  <c r="AC18" i="3"/>
  <c r="AC63" i="3"/>
  <c r="AD63" i="1"/>
  <c r="AD62" i="1"/>
  <c r="AE21" i="1"/>
  <c r="AD18" i="1"/>
  <c r="AE63" i="2"/>
  <c r="AE61" i="2"/>
  <c r="AE60" i="2"/>
  <c r="AE59" i="2"/>
  <c r="AE58" i="2"/>
  <c r="AE64" i="2"/>
  <c r="AE22" i="2"/>
  <c r="AE65" i="2"/>
  <c r="AE24" i="2"/>
  <c r="AE62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3" i="2"/>
  <c r="AF21" i="2"/>
  <c r="AE18" i="2"/>
  <c r="AD62" i="6" l="1"/>
  <c r="AE21" i="6"/>
  <c r="AD18" i="6"/>
  <c r="AD63" i="6"/>
  <c r="AD62" i="5"/>
  <c r="AE21" i="5"/>
  <c r="AD18" i="5"/>
  <c r="AD63" i="5"/>
  <c r="AD62" i="3"/>
  <c r="AE21" i="3"/>
  <c r="AD18" i="3"/>
  <c r="AD63" i="3"/>
  <c r="AE17" i="2"/>
  <c r="AE63" i="1"/>
  <c r="AE61" i="1"/>
  <c r="AE60" i="1"/>
  <c r="AE59" i="1"/>
  <c r="AE58" i="1"/>
  <c r="AE57" i="1"/>
  <c r="AE56" i="1"/>
  <c r="AE55" i="1"/>
  <c r="AE54" i="1"/>
  <c r="AE64" i="1"/>
  <c r="AE65" i="1"/>
  <c r="AE62" i="1"/>
  <c r="AE22" i="1"/>
  <c r="AE28" i="1"/>
  <c r="AE26" i="1"/>
  <c r="AE23" i="1"/>
  <c r="AE24" i="1"/>
  <c r="AF21" i="1"/>
  <c r="AE18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7" i="1"/>
  <c r="AE25" i="1"/>
  <c r="AF64" i="2"/>
  <c r="AF65" i="2"/>
  <c r="AF62" i="2"/>
  <c r="AF23" i="2"/>
  <c r="AF61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2" i="2"/>
  <c r="AF17" i="2" s="1"/>
  <c r="AF58" i="2"/>
  <c r="AF59" i="2"/>
  <c r="AF18" i="2"/>
  <c r="AF63" i="2"/>
  <c r="AF60" i="2"/>
  <c r="AF24" i="2"/>
  <c r="AE28" i="6" l="1"/>
  <c r="AE24" i="6"/>
  <c r="AF21" i="6"/>
  <c r="AE18" i="6"/>
  <c r="AE63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29" i="6"/>
  <c r="AE25" i="6"/>
  <c r="AE65" i="6"/>
  <c r="AE62" i="6"/>
  <c r="AE27" i="6"/>
  <c r="AE23" i="6"/>
  <c r="AE64" i="6"/>
  <c r="AE26" i="6"/>
  <c r="AE22" i="6"/>
  <c r="AE17" i="6" s="1"/>
  <c r="AE28" i="5"/>
  <c r="AE24" i="5"/>
  <c r="AF21" i="5"/>
  <c r="AE18" i="5"/>
  <c r="AE63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29" i="5"/>
  <c r="AE25" i="5"/>
  <c r="AE65" i="5"/>
  <c r="AE23" i="5"/>
  <c r="AE64" i="5"/>
  <c r="AE26" i="5"/>
  <c r="AE22" i="5"/>
  <c r="AE17" i="5" s="1"/>
  <c r="AE62" i="5"/>
  <c r="AE27" i="5"/>
  <c r="AF21" i="3"/>
  <c r="AE60" i="3"/>
  <c r="AE56" i="3"/>
  <c r="AE52" i="3"/>
  <c r="AE48" i="3"/>
  <c r="AE44" i="3"/>
  <c r="AE40" i="3"/>
  <c r="AE36" i="3"/>
  <c r="AE32" i="3"/>
  <c r="AE27" i="3"/>
  <c r="AE23" i="3"/>
  <c r="AE65" i="3"/>
  <c r="AE35" i="3"/>
  <c r="AE31" i="3"/>
  <c r="AE22" i="3"/>
  <c r="AE62" i="3"/>
  <c r="AE54" i="3"/>
  <c r="AE38" i="3"/>
  <c r="AE29" i="3"/>
  <c r="AE33" i="3"/>
  <c r="AE18" i="3"/>
  <c r="AE59" i="3"/>
  <c r="AE55" i="3"/>
  <c r="AE51" i="3"/>
  <c r="AE47" i="3"/>
  <c r="AE43" i="3"/>
  <c r="AE39" i="3"/>
  <c r="AE26" i="3"/>
  <c r="AE58" i="3"/>
  <c r="AE50" i="3"/>
  <c r="AE42" i="3"/>
  <c r="AE34" i="3"/>
  <c r="AE64" i="3"/>
  <c r="AE63" i="3"/>
  <c r="AE46" i="3"/>
  <c r="AE25" i="3"/>
  <c r="AE28" i="3"/>
  <c r="AE61" i="3"/>
  <c r="AE57" i="3"/>
  <c r="AE53" i="3"/>
  <c r="AE49" i="3"/>
  <c r="AE45" i="3"/>
  <c r="AE41" i="3"/>
  <c r="AE37" i="3"/>
  <c r="AE24" i="3"/>
  <c r="AF64" i="1"/>
  <c r="AF65" i="1"/>
  <c r="AF62" i="1"/>
  <c r="AF63" i="1"/>
  <c r="AF59" i="1"/>
  <c r="AF55" i="1"/>
  <c r="AF23" i="1"/>
  <c r="AF60" i="1"/>
  <c r="AF56" i="1"/>
  <c r="AF24" i="1"/>
  <c r="AF18" i="1"/>
  <c r="AF61" i="1"/>
  <c r="AF5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7" i="1"/>
  <c r="AF25" i="1"/>
  <c r="AF58" i="1"/>
  <c r="AF54" i="1"/>
  <c r="AF22" i="1"/>
  <c r="AF17" i="1" s="1"/>
  <c r="AF28" i="1"/>
  <c r="AF26" i="1"/>
  <c r="AE17" i="1"/>
  <c r="F18" i="2"/>
  <c r="AF63" i="6" l="1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29" i="6"/>
  <c r="AF25" i="6"/>
  <c r="AF28" i="6"/>
  <c r="AF64" i="6"/>
  <c r="AF26" i="6"/>
  <c r="AF22" i="6"/>
  <c r="AF24" i="6"/>
  <c r="AF65" i="6"/>
  <c r="AF62" i="6"/>
  <c r="AF27" i="6"/>
  <c r="AF23" i="6"/>
  <c r="AF18" i="6"/>
  <c r="AF63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29" i="5"/>
  <c r="AF25" i="5"/>
  <c r="AF64" i="5"/>
  <c r="AF26" i="5"/>
  <c r="AF22" i="5"/>
  <c r="AF28" i="5"/>
  <c r="AF24" i="5"/>
  <c r="AF65" i="5"/>
  <c r="AF62" i="5"/>
  <c r="AF27" i="5"/>
  <c r="AF23" i="5"/>
  <c r="AF18" i="5"/>
  <c r="AE17" i="3"/>
  <c r="AF63" i="3"/>
  <c r="AF58" i="3"/>
  <c r="AF54" i="3"/>
  <c r="AF50" i="3"/>
  <c r="AF46" i="3"/>
  <c r="AF42" i="3"/>
  <c r="AF38" i="3"/>
  <c r="AF34" i="3"/>
  <c r="AF29" i="3"/>
  <c r="AF25" i="3"/>
  <c r="AF18" i="3"/>
  <c r="AF36" i="3"/>
  <c r="AF61" i="3"/>
  <c r="AF57" i="3"/>
  <c r="AF53" i="3"/>
  <c r="AF49" i="3"/>
  <c r="AF45" i="3"/>
  <c r="AF41" i="3"/>
  <c r="AF37" i="3"/>
  <c r="AF33" i="3"/>
  <c r="AF28" i="3"/>
  <c r="AF24" i="3"/>
  <c r="AF64" i="3"/>
  <c r="AF60" i="3"/>
  <c r="AF52" i="3"/>
  <c r="AF48" i="3"/>
  <c r="AF44" i="3"/>
  <c r="AF32" i="3"/>
  <c r="AF23" i="3"/>
  <c r="AF56" i="3"/>
  <c r="AF40" i="3"/>
  <c r="AF65" i="3"/>
  <c r="AF59" i="3"/>
  <c r="AF55" i="3"/>
  <c r="AF51" i="3"/>
  <c r="AF47" i="3"/>
  <c r="AF43" i="3"/>
  <c r="AF39" i="3"/>
  <c r="AF35" i="3"/>
  <c r="AF31" i="3"/>
  <c r="AF26" i="3"/>
  <c r="AF22" i="3"/>
  <c r="AF62" i="3"/>
  <c r="AF27" i="3"/>
  <c r="F18" i="1"/>
  <c r="F20" i="1" s="1"/>
  <c r="H20" i="2"/>
  <c r="F20" i="2"/>
  <c r="AF17" i="6" l="1"/>
  <c r="F18" i="6" s="1"/>
  <c r="AF17" i="5"/>
  <c r="F18" i="5" s="1"/>
  <c r="AF17" i="3"/>
  <c r="F18" i="3" s="1"/>
  <c r="AB19" i="2"/>
  <c r="H20" i="1"/>
  <c r="L19" i="1" s="1"/>
  <c r="V19" i="2"/>
  <c r="O19" i="2"/>
  <c r="R19" i="2"/>
  <c r="K19" i="2"/>
  <c r="AA19" i="2"/>
  <c r="P19" i="2"/>
  <c r="U19" i="2"/>
  <c r="AF19" i="2"/>
  <c r="T19" i="2"/>
  <c r="Y19" i="2"/>
  <c r="I19" i="2"/>
  <c r="J19" i="2"/>
  <c r="Z19" i="2"/>
  <c r="S19" i="2"/>
  <c r="H19" i="2"/>
  <c r="X19" i="2"/>
  <c r="M19" i="2"/>
  <c r="AD19" i="2"/>
  <c r="N19" i="2"/>
  <c r="AE19" i="2"/>
  <c r="W19" i="2"/>
  <c r="L19" i="2"/>
  <c r="AC19" i="2"/>
  <c r="Q19" i="2"/>
  <c r="H20" i="6" l="1"/>
  <c r="F20" i="6"/>
  <c r="R19" i="6" s="1"/>
  <c r="H20" i="5"/>
  <c r="F20" i="5"/>
  <c r="R19" i="5" s="1"/>
  <c r="Z19" i="1"/>
  <c r="Q19" i="1"/>
  <c r="AF19" i="1"/>
  <c r="U19" i="1"/>
  <c r="W19" i="1"/>
  <c r="Y19" i="1"/>
  <c r="O19" i="1"/>
  <c r="P19" i="1"/>
  <c r="K19" i="1"/>
  <c r="V19" i="1"/>
  <c r="S19" i="1"/>
  <c r="H20" i="3"/>
  <c r="F20" i="3"/>
  <c r="AB19" i="1"/>
  <c r="I19" i="1"/>
  <c r="J19" i="1"/>
  <c r="AA19" i="1"/>
  <c r="R19" i="1"/>
  <c r="AD19" i="1"/>
  <c r="N19" i="1"/>
  <c r="AE19" i="1"/>
  <c r="AC19" i="1"/>
  <c r="T19" i="1"/>
  <c r="X19" i="1"/>
  <c r="H19" i="1"/>
  <c r="M19" i="1"/>
  <c r="S19" i="6" l="1"/>
  <c r="P19" i="6"/>
  <c r="AF19" i="6"/>
  <c r="Q19" i="6"/>
  <c r="V19" i="6"/>
  <c r="K19" i="6"/>
  <c r="W19" i="6"/>
  <c r="T19" i="6"/>
  <c r="AE19" i="6"/>
  <c r="U19" i="6"/>
  <c r="J19" i="6"/>
  <c r="Z19" i="6"/>
  <c r="AA19" i="6"/>
  <c r="H19" i="6"/>
  <c r="X19" i="6"/>
  <c r="I19" i="6"/>
  <c r="Y19" i="6"/>
  <c r="N19" i="6"/>
  <c r="AD19" i="6"/>
  <c r="O19" i="6"/>
  <c r="L19" i="6"/>
  <c r="AB19" i="6"/>
  <c r="M19" i="6"/>
  <c r="AC19" i="6"/>
  <c r="T19" i="5"/>
  <c r="I19" i="5"/>
  <c r="W19" i="5"/>
  <c r="AE19" i="5"/>
  <c r="X19" i="5"/>
  <c r="Q19" i="5"/>
  <c r="AA19" i="5"/>
  <c r="H19" i="5"/>
  <c r="AF19" i="5"/>
  <c r="U19" i="5"/>
  <c r="V19" i="5"/>
  <c r="S19" i="5"/>
  <c r="P19" i="5"/>
  <c r="K19" i="5"/>
  <c r="Y19" i="5"/>
  <c r="L19" i="5"/>
  <c r="AB19" i="5"/>
  <c r="M19" i="5"/>
  <c r="AC19" i="5"/>
  <c r="J19" i="5"/>
  <c r="Z19" i="5"/>
  <c r="N19" i="5"/>
  <c r="AD19" i="5"/>
  <c r="O19" i="5"/>
  <c r="Q19" i="3"/>
  <c r="AA19" i="3"/>
  <c r="X19" i="3"/>
  <c r="V19" i="3"/>
  <c r="Z19" i="3"/>
  <c r="S19" i="3"/>
  <c r="M19" i="3"/>
  <c r="AB19" i="3"/>
  <c r="K19" i="3"/>
  <c r="N19" i="3"/>
  <c r="AE19" i="3"/>
  <c r="J19" i="3"/>
  <c r="T19" i="3"/>
  <c r="W19" i="3"/>
  <c r="AC19" i="3"/>
  <c r="O19" i="3"/>
  <c r="Y19" i="3"/>
  <c r="U19" i="3"/>
  <c r="AF19" i="3"/>
  <c r="P19" i="3"/>
  <c r="I19" i="3"/>
  <c r="H19" i="3"/>
  <c r="AD19" i="3"/>
  <c r="R19" i="3"/>
  <c r="L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100-000001000000}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200-000001000000}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566139B0-DA6D-4CAC-94CE-7157960A7B64}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CD8CB78-C0CC-4043-922E-4899BBB286CD}">
      <text>
        <r>
          <rPr>
            <sz val="8"/>
            <color rgb="FF000000"/>
            <rFont val="Tahoma"/>
            <family val="2"/>
            <charset val="1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<sst xmlns="http://schemas.openxmlformats.org/spreadsheetml/2006/main" count="266" uniqueCount="106">
  <si>
    <t>Nombre del Proyecto:</t>
  </si>
  <si>
    <t>Dueño del Proyecto</t>
  </si>
  <si>
    <t>Gerente del Proyecto:</t>
  </si>
  <si>
    <t>Duración del Sprint</t>
  </si>
  <si>
    <t>Esfuerzo</t>
  </si>
  <si>
    <t>Faltante en los días siguientes…</t>
  </si>
  <si>
    <t>Tendencia calculada en los últimos</t>
  </si>
  <si>
    <t>Días</t>
  </si>
  <si>
    <t>Totales</t>
  </si>
  <si>
    <t>Task rows</t>
  </si>
  <si>
    <t>Done days</t>
  </si>
  <si>
    <t>Warning! These are necessary</t>
  </si>
  <si>
    <t>Trend</t>
  </si>
  <si>
    <t>template rows</t>
  </si>
  <si>
    <t>Trend Days</t>
  </si>
  <si>
    <t>ID Tarea</t>
  </si>
  <si>
    <t>Tarea</t>
  </si>
  <si>
    <t>ID Historia</t>
  </si>
  <si>
    <t>Responsable</t>
  </si>
  <si>
    <t>Estado</t>
  </si>
  <si>
    <t>Est.</t>
  </si>
  <si>
    <t>Baclog del spring</t>
  </si>
  <si>
    <t>Diana</t>
  </si>
  <si>
    <t>Terminado</t>
  </si>
  <si>
    <t>Backlog detallado del producto</t>
  </si>
  <si>
    <t>Miguel</t>
  </si>
  <si>
    <t>En Progreso</t>
  </si>
  <si>
    <t>Cronograma</t>
  </si>
  <si>
    <t>Juan</t>
  </si>
  <si>
    <t>Presupuesto</t>
  </si>
  <si>
    <t>Por Hacer</t>
  </si>
  <si>
    <t>Gestion de riesgos</t>
  </si>
  <si>
    <t>Deteccion de riesgos</t>
  </si>
  <si>
    <t>Clasificacion</t>
  </si>
  <si>
    <t>Procedimientos</t>
  </si>
  <si>
    <t>Done</t>
  </si>
  <si>
    <t>In Progress</t>
  </si>
  <si>
    <t>To Do</t>
  </si>
  <si>
    <t>ACCSE</t>
  </si>
  <si>
    <t>Juan Gómez Castillo</t>
  </si>
  <si>
    <t>Wilfrido Saures Guillén</t>
  </si>
  <si>
    <t>Identificar al ScrumMaster y a los stakeholders.</t>
  </si>
  <si>
    <t>Formar equipos Scrum</t>
  </si>
  <si>
    <t>Fundamentación</t>
  </si>
  <si>
    <t>Objetivos</t>
  </si>
  <si>
    <t>José Francisco</t>
  </si>
  <si>
    <t>Venus Abisag</t>
  </si>
  <si>
    <t>Wilfrido</t>
  </si>
  <si>
    <t>Acta de constitución</t>
  </si>
  <si>
    <t>Planificacion de lanzamiento</t>
  </si>
  <si>
    <t>Crear scrumboard</t>
  </si>
  <si>
    <t>Crear impediment log</t>
  </si>
  <si>
    <t>Crear back-end catálogo adscripcion</t>
  </si>
  <si>
    <t>Crear diseño catálogo adscripción</t>
  </si>
  <si>
    <t>Crear back-end login</t>
  </si>
  <si>
    <t>Crear diseño login</t>
  </si>
  <si>
    <t>Crear back-end reporte</t>
  </si>
  <si>
    <t>Crear diseño pantalla reporte</t>
  </si>
  <si>
    <t>Est./hrs</t>
  </si>
  <si>
    <t>dias</t>
  </si>
  <si>
    <t>Juan, Diana, Paco</t>
  </si>
  <si>
    <t>Miguel Ángel</t>
  </si>
  <si>
    <t>AACSE</t>
  </si>
  <si>
    <t>Juan Gómez</t>
  </si>
  <si>
    <t xml:space="preserve">Wilfrido Saures </t>
  </si>
  <si>
    <t>Juan Gomez</t>
  </si>
  <si>
    <t>Diana Gomez</t>
  </si>
  <si>
    <t>ID</t>
  </si>
  <si>
    <t>Tipo</t>
  </si>
  <si>
    <t>Categoría</t>
  </si>
  <si>
    <t>Riesgo</t>
  </si>
  <si>
    <t>Repercusiones</t>
  </si>
  <si>
    <t>Disparador de la Acción</t>
  </si>
  <si>
    <t>Plan de Respuesta (Contingencia)</t>
  </si>
  <si>
    <t>RG01</t>
  </si>
  <si>
    <t xml:space="preserve">Tecnológico  </t>
  </si>
  <si>
    <t>Administrativo</t>
  </si>
  <si>
    <t>Perdida de avance del proyecto</t>
  </si>
  <si>
    <t>Atraso en la entrega del sistema</t>
  </si>
  <si>
    <t>Problemas de hardware,</t>
  </si>
  <si>
    <t>Apagones de luz</t>
  </si>
  <si>
    <t>Trabajar en la nube además de generar respaldos físicos en memorias USB o Discos Duros Externos</t>
  </si>
  <si>
    <t>RG02</t>
  </si>
  <si>
    <t>Personal</t>
  </si>
  <si>
    <t>Producción</t>
  </si>
  <si>
    <t>Mala relación de miembros del equipo</t>
  </si>
  <si>
    <t>Planeación Incorrecta del proyecto</t>
  </si>
  <si>
    <t>Reasignar puestos dentro del equipo del proyecto</t>
  </si>
  <si>
    <t>RG03</t>
  </si>
  <si>
    <t>Económico</t>
  </si>
  <si>
    <t>Falta de apoyo económico</t>
  </si>
  <si>
    <t>Parte del proyecto o el proyecto entero no podrá proseguir o tendrá que buscar otra alternativa económica</t>
  </si>
  <si>
    <t>Mala administración de los recursos económicos, mala planeación del presupuesto</t>
  </si>
  <si>
    <t>Renegociación de presupuesto económico extra</t>
  </si>
  <si>
    <t>RG04</t>
  </si>
  <si>
    <t>Ambiental</t>
  </si>
  <si>
    <t>Desastre Natural</t>
  </si>
  <si>
    <t>Atraso en la entrega del proyecto</t>
  </si>
  <si>
    <t>Daños estructurales y trabajadores heridos</t>
  </si>
  <si>
    <t>Anexar al presupuesto un monto económico por contingencia</t>
  </si>
  <si>
    <t>RG05</t>
  </si>
  <si>
    <t>Organización</t>
  </si>
  <si>
    <t>Organizacional</t>
  </si>
  <si>
    <t>Disminución de productividad</t>
  </si>
  <si>
    <t>Falta de colaboración entre los miembros del equipo en el desarrollo del software</t>
  </si>
  <si>
    <t>Tomar medidas correctivas: Platicas, llamadas de atencion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</si>
</sst>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12" x14ac:knownFonts="1">
    <font>
      <sz val="10"/>
      <name val="Arial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8"/>
      <color rgb="FF000000"/>
      <name val="Tahoma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F8351"/>
        <bgColor indexed="64"/>
      </patternFill>
    </fill>
    <fill>
      <patternFill patternType="solid">
        <fgColor rgb="FFDACDB7"/>
        <bgColor indexed="64"/>
      </patternFill>
    </fill>
    <fill>
      <patternFill patternType="solid">
        <fgColor rgb="FFECE6DB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/>
    <xf numFmtId="0" fontId="1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/>
    <xf numFmtId="0" fontId="0" fillId="3" borderId="0" xfId="0" applyFill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8" fillId="0" borderId="0" xfId="0" applyFont="1"/>
    <xf numFmtId="0" fontId="2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6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0" fillId="6" borderId="15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5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11" fillId="7" borderId="14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11" fillId="6" borderId="14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9" fillId="5" borderId="13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</cellXfs>
  <cellStyles count="1">
    <cellStyle name="Normal" xfId="0" builtinId="0"/>
  </cellStyles>
  <dxfs count="34"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7878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844522968197901"/>
          <c:y val="8.8128996385877095E-2"/>
          <c:w val="0.81728504122497103"/>
          <c:h val="0.8304142340839589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1'!$H$17:$AF$17</c:f>
              <c:numCache>
                <c:formatCode>General</c:formatCode>
                <c:ptCount val="25"/>
                <c:pt idx="0">
                  <c:v>130</c:v>
                </c:pt>
                <c:pt idx="1">
                  <c:v>92</c:v>
                </c:pt>
                <c:pt idx="2">
                  <c:v>93</c:v>
                </c:pt>
                <c:pt idx="3">
                  <c:v>100</c:v>
                </c:pt>
                <c:pt idx="4">
                  <c:v>72</c:v>
                </c:pt>
                <c:pt idx="5">
                  <c:v>43</c:v>
                </c:pt>
                <c:pt idx="6">
                  <c:v>36</c:v>
                </c:pt>
                <c:pt idx="7">
                  <c:v>19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9-46C7-B9D0-48B01A2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69565"/>
        <c:axId val="8241866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60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1'!$H$18:$AF$18</c:f>
              <c:numCache>
                <c:formatCode>General</c:formatCode>
                <c:ptCount val="2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71.400000000000006</c:v>
                </c:pt>
                <c:pt idx="4">
                  <c:v>61.2</c:v>
                </c:pt>
                <c:pt idx="5">
                  <c:v>51</c:v>
                </c:pt>
                <c:pt idx="6">
                  <c:v>40.800000000000004</c:v>
                </c:pt>
                <c:pt idx="7">
                  <c:v>30.600000000000009</c:v>
                </c:pt>
                <c:pt idx="8">
                  <c:v>20.400000000000006</c:v>
                </c:pt>
                <c:pt idx="9">
                  <c:v>10.200000000000003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6C7-B9D0-48B01A22A163}"/>
            </c:ext>
          </c:extLst>
        </c:ser>
        <c:ser>
          <c:idx val="2"/>
          <c:order val="2"/>
          <c:tx>
            <c:v>Current Trend</c:v>
          </c:tx>
          <c:spPr>
            <a:ln w="32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1'!$H$19:$AF$19</c:f>
              <c:numCache>
                <c:formatCode>General</c:formatCode>
                <c:ptCount val="25"/>
                <c:pt idx="0">
                  <c:v>123.95555555555555</c:v>
                </c:pt>
                <c:pt idx="1">
                  <c:v>109.52222222222223</c:v>
                </c:pt>
                <c:pt idx="2">
                  <c:v>95.088888888888889</c:v>
                </c:pt>
                <c:pt idx="3">
                  <c:v>80.655555555555566</c:v>
                </c:pt>
                <c:pt idx="4">
                  <c:v>66.222222222222229</c:v>
                </c:pt>
                <c:pt idx="5">
                  <c:v>51.788888888888891</c:v>
                </c:pt>
                <c:pt idx="6">
                  <c:v>37.355555555555569</c:v>
                </c:pt>
                <c:pt idx="7">
                  <c:v>22.922222222222231</c:v>
                </c:pt>
                <c:pt idx="8">
                  <c:v>8.4888888888889085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9-46C7-B9D0-48B01A2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6969565"/>
        <c:axId val="82418662"/>
      </c:lineChart>
      <c:catAx>
        <c:axId val="569695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18662"/>
        <c:crosses val="autoZero"/>
        <c:auto val="1"/>
        <c:lblAlgn val="ctr"/>
        <c:lblOffset val="100"/>
        <c:noMultiLvlLbl val="0"/>
      </c:catAx>
      <c:valAx>
        <c:axId val="82418662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5512367491201"/>
              <c:y val="0.13872671670836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56969565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layout>
        <c:manualLayout>
          <c:xMode val="edge"/>
          <c:yMode val="edge"/>
          <c:x val="8.4477560139693299E-3"/>
          <c:y val="6.6176470588235295E-2"/>
          <c:w val="0.11404438081603401"/>
          <c:h val="0.42647213215995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s-MX"/>
        </a:p>
      </c:txPr>
    </c:legend>
    <c:plotVisOnly val="0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844522968197901"/>
          <c:y val="8.8128996385877095E-2"/>
          <c:w val="0.81728504122497103"/>
          <c:h val="0.8304142340839589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2'!$H$17:$AF$17</c:f>
              <c:numCache>
                <c:formatCode>General</c:formatCode>
                <c:ptCount val="25"/>
                <c:pt idx="0">
                  <c:v>92</c:v>
                </c:pt>
                <c:pt idx="1">
                  <c:v>82</c:v>
                </c:pt>
                <c:pt idx="2">
                  <c:v>73</c:v>
                </c:pt>
                <c:pt idx="3">
                  <c:v>64</c:v>
                </c:pt>
                <c:pt idx="4">
                  <c:v>50</c:v>
                </c:pt>
                <c:pt idx="5">
                  <c:v>35</c:v>
                </c:pt>
                <c:pt idx="6">
                  <c:v>22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0A5-B64A-96DDA802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34315"/>
        <c:axId val="97224283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60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2'!$H$18:$AF$18</c:f>
              <c:numCache>
                <c:formatCode>General</c:formatCode>
                <c:ptCount val="25"/>
                <c:pt idx="0">
                  <c:v>92</c:v>
                </c:pt>
                <c:pt idx="1">
                  <c:v>82.8</c:v>
                </c:pt>
                <c:pt idx="2">
                  <c:v>73.599999999999994</c:v>
                </c:pt>
                <c:pt idx="3">
                  <c:v>64.400000000000006</c:v>
                </c:pt>
                <c:pt idx="4">
                  <c:v>55.2</c:v>
                </c:pt>
                <c:pt idx="5">
                  <c:v>46</c:v>
                </c:pt>
                <c:pt idx="6">
                  <c:v>36.800000000000004</c:v>
                </c:pt>
                <c:pt idx="7">
                  <c:v>27.600000000000009</c:v>
                </c:pt>
                <c:pt idx="8">
                  <c:v>18.400000000000006</c:v>
                </c:pt>
                <c:pt idx="9">
                  <c:v>9.2000000000000028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0A5-B64A-96DDA8027CCF}"/>
            </c:ext>
          </c:extLst>
        </c:ser>
        <c:ser>
          <c:idx val="2"/>
          <c:order val="2"/>
          <c:tx>
            <c:v>Current Trend</c:v>
          </c:tx>
          <c:spPr>
            <a:ln w="32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2'!$H$19:$AF$19</c:f>
              <c:numCache>
                <c:formatCode>General</c:formatCode>
                <c:ptCount val="25"/>
                <c:pt idx="0">
                  <c:v>93.377777777777794</c:v>
                </c:pt>
                <c:pt idx="1">
                  <c:v>82.311111111111117</c:v>
                </c:pt>
                <c:pt idx="2">
                  <c:v>71.244444444444454</c:v>
                </c:pt>
                <c:pt idx="3">
                  <c:v>60.177777777777784</c:v>
                </c:pt>
                <c:pt idx="4">
                  <c:v>49.111111111111114</c:v>
                </c:pt>
                <c:pt idx="5">
                  <c:v>38.044444444444451</c:v>
                </c:pt>
                <c:pt idx="6">
                  <c:v>26.977777777777774</c:v>
                </c:pt>
                <c:pt idx="7">
                  <c:v>15.911111111111111</c:v>
                </c:pt>
                <c:pt idx="8">
                  <c:v>4.8444444444444485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0A5-B64A-96DDA802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334315"/>
        <c:axId val="97224283"/>
      </c:lineChart>
      <c:catAx>
        <c:axId val="583343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224283"/>
        <c:crosses val="autoZero"/>
        <c:auto val="1"/>
        <c:lblAlgn val="ctr"/>
        <c:lblOffset val="100"/>
        <c:noMultiLvlLbl val="0"/>
      </c:catAx>
      <c:valAx>
        <c:axId val="97224283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5512367491201"/>
              <c:y val="0.13872671670836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58334315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layout>
        <c:manualLayout>
          <c:xMode val="edge"/>
          <c:yMode val="edge"/>
          <c:x val="8.4477560139693299E-3"/>
          <c:y val="6.6176470588235295E-2"/>
          <c:w val="0.11404438081603401"/>
          <c:h val="0.42647213215995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s-MX"/>
        </a:p>
      </c:txPr>
    </c:legend>
    <c:plotVisOnly val="0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844522968197901"/>
          <c:y val="8.8104502501389695E-2"/>
          <c:w val="0.81728504122497103"/>
          <c:h val="0.83046136742634802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3'!$H$17:$AF$17</c:f>
              <c:numCache>
                <c:formatCode>General</c:formatCode>
                <c:ptCount val="25"/>
                <c:pt idx="0">
                  <c:v>26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4BB-AC6C-F59676EC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08145"/>
        <c:axId val="4732567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60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3'!$H$18:$AF$18</c:f>
              <c:numCache>
                <c:formatCode>General</c:formatCode>
                <c:ptCount val="25"/>
                <c:pt idx="0">
                  <c:v>26</c:v>
                </c:pt>
                <c:pt idx="1">
                  <c:v>23.111111111111111</c:v>
                </c:pt>
                <c:pt idx="2">
                  <c:v>20.222222222222221</c:v>
                </c:pt>
                <c:pt idx="3">
                  <c:v>17.333333333333336</c:v>
                </c:pt>
                <c:pt idx="4">
                  <c:v>14.444444444444445</c:v>
                </c:pt>
                <c:pt idx="5">
                  <c:v>11.555555555555555</c:v>
                </c:pt>
                <c:pt idx="6">
                  <c:v>8.6666666666666679</c:v>
                </c:pt>
                <c:pt idx="7">
                  <c:v>5.7777777777777786</c:v>
                </c:pt>
                <c:pt idx="8">
                  <c:v>2.8888888888888893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4BB-AC6C-F59676ECF2F0}"/>
            </c:ext>
          </c:extLst>
        </c:ser>
        <c:ser>
          <c:idx val="2"/>
          <c:order val="2"/>
          <c:tx>
            <c:v>Current Trend</c:v>
          </c:tx>
          <c:spPr>
            <a:ln w="32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3'!$H$19:$AF$19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4BB-AC6C-F59676EC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508145"/>
        <c:axId val="47325674"/>
      </c:lineChart>
      <c:catAx>
        <c:axId val="8250814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674"/>
        <c:crosses val="autoZero"/>
        <c:auto val="1"/>
        <c:lblAlgn val="ctr"/>
        <c:lblOffset val="100"/>
        <c:noMultiLvlLbl val="0"/>
      </c:catAx>
      <c:valAx>
        <c:axId val="4732567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5512367491201"/>
              <c:y val="0.13868816008893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82508145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layout>
        <c:manualLayout>
          <c:xMode val="edge"/>
          <c:yMode val="edge"/>
          <c:x val="8.4477560139693299E-3"/>
          <c:y val="6.6176470588235295E-2"/>
          <c:w val="0.11404438081603401"/>
          <c:h val="0.42647213215995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s-MX"/>
        </a:p>
      </c:txPr>
    </c:legend>
    <c:plotVisOnly val="0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4522968197901"/>
          <c:y val="8.8104502501389695E-2"/>
          <c:w val="0.81728504122497103"/>
          <c:h val="0.83046136742634802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4'!$H$17:$AF$17</c:f>
              <c:numCache>
                <c:formatCode>General</c:formatCode>
                <c:ptCount val="25"/>
                <c:pt idx="0">
                  <c:v>41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0-4B23-865B-7FCE0A98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08145"/>
        <c:axId val="4732567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60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4'!$H$18:$AF$18</c:f>
              <c:numCache>
                <c:formatCode>General</c:formatCode>
                <c:ptCount val="25"/>
                <c:pt idx="0">
                  <c:v>41</c:v>
                </c:pt>
                <c:pt idx="1">
                  <c:v>36.444444444444443</c:v>
                </c:pt>
                <c:pt idx="2">
                  <c:v>31.888888888888889</c:v>
                </c:pt>
                <c:pt idx="3">
                  <c:v>27.333333333333336</c:v>
                </c:pt>
                <c:pt idx="4">
                  <c:v>22.777777777777779</c:v>
                </c:pt>
                <c:pt idx="5">
                  <c:v>18.222222222222221</c:v>
                </c:pt>
                <c:pt idx="6">
                  <c:v>13.666666666666668</c:v>
                </c:pt>
                <c:pt idx="7">
                  <c:v>9.1111111111111143</c:v>
                </c:pt>
                <c:pt idx="8">
                  <c:v>4.5555555555555571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0-4B23-865B-7FCE0A98D36B}"/>
            </c:ext>
          </c:extLst>
        </c:ser>
        <c:ser>
          <c:idx val="2"/>
          <c:order val="2"/>
          <c:tx>
            <c:v>Current Trend</c:v>
          </c:tx>
          <c:spPr>
            <a:ln w="32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4'!$H$19:$AF$19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0-4B23-865B-7FCE0A98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508145"/>
        <c:axId val="47325674"/>
      </c:lineChart>
      <c:catAx>
        <c:axId val="8250814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674"/>
        <c:crosses val="autoZero"/>
        <c:auto val="1"/>
        <c:lblAlgn val="ctr"/>
        <c:lblOffset val="100"/>
        <c:noMultiLvlLbl val="0"/>
      </c:catAx>
      <c:valAx>
        <c:axId val="4732567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5512367491201"/>
              <c:y val="0.13868816008893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82508145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layout>
        <c:manualLayout>
          <c:xMode val="edge"/>
          <c:yMode val="edge"/>
          <c:x val="8.4477560139693299E-3"/>
          <c:y val="6.6176470588235295E-2"/>
          <c:w val="0.11404438081603401"/>
          <c:h val="0.42647213215995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s-MX"/>
        </a:p>
      </c:txPr>
    </c:legend>
    <c:plotVisOnly val="0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4522968197901"/>
          <c:y val="8.8104502501389695E-2"/>
          <c:w val="0.81728504122497103"/>
          <c:h val="0.83046136742634802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5'!$H$17:$AF$17</c:f>
              <c:numCache>
                <c:formatCode>General</c:formatCode>
                <c:ptCount val="25"/>
                <c:pt idx="0">
                  <c:v>41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052-A164-A08325A8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08145"/>
        <c:axId val="4732567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60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5'!$H$18:$AF$18</c:f>
              <c:numCache>
                <c:formatCode>General</c:formatCode>
                <c:ptCount val="25"/>
                <c:pt idx="0">
                  <c:v>41</c:v>
                </c:pt>
                <c:pt idx="1">
                  <c:v>36.444444444444443</c:v>
                </c:pt>
                <c:pt idx="2">
                  <c:v>31.888888888888889</c:v>
                </c:pt>
                <c:pt idx="3">
                  <c:v>27.333333333333336</c:v>
                </c:pt>
                <c:pt idx="4">
                  <c:v>22.777777777777779</c:v>
                </c:pt>
                <c:pt idx="5">
                  <c:v>18.222222222222221</c:v>
                </c:pt>
                <c:pt idx="6">
                  <c:v>13.666666666666668</c:v>
                </c:pt>
                <c:pt idx="7">
                  <c:v>9.1111111111111143</c:v>
                </c:pt>
                <c:pt idx="8">
                  <c:v>4.5555555555555571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1-4052-A164-A08325A815F2}"/>
            </c:ext>
          </c:extLst>
        </c:ser>
        <c:ser>
          <c:idx val="2"/>
          <c:order val="2"/>
          <c:tx>
            <c:v>Current Trend</c:v>
          </c:tx>
          <c:spPr>
            <a:ln w="32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5'!$H$19:$AF$19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1-4052-A164-A08325A8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508145"/>
        <c:axId val="47325674"/>
      </c:lineChart>
      <c:catAx>
        <c:axId val="8250814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674"/>
        <c:crosses val="autoZero"/>
        <c:auto val="1"/>
        <c:lblAlgn val="ctr"/>
        <c:lblOffset val="100"/>
        <c:noMultiLvlLbl val="0"/>
      </c:catAx>
      <c:valAx>
        <c:axId val="4732567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5512367491201"/>
              <c:y val="0.13868816008893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82508145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l"/>
      <c:layout>
        <c:manualLayout>
          <c:xMode val="edge"/>
          <c:yMode val="edge"/>
          <c:x val="8.4477560139693299E-3"/>
          <c:y val="6.6176470588235295E-2"/>
          <c:w val="0.11404438081603401"/>
          <c:h val="0.42647213215995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s-MX"/>
        </a:p>
      </c:txPr>
    </c:legend>
    <c:plotVisOnly val="0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485640</xdr:colOff>
      <xdr:row>7</xdr:row>
      <xdr:rowOff>38160</xdr:rowOff>
    </xdr:from>
    <xdr:to>
      <xdr:col>32</xdr:col>
      <xdr:colOff>46800</xdr:colOff>
      <xdr:row>14</xdr:row>
      <xdr:rowOff>132840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485640</xdr:colOff>
      <xdr:row>7</xdr:row>
      <xdr:rowOff>38160</xdr:rowOff>
    </xdr:from>
    <xdr:to>
      <xdr:col>32</xdr:col>
      <xdr:colOff>46800</xdr:colOff>
      <xdr:row>14</xdr:row>
      <xdr:rowOff>132840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1450353</xdr:colOff>
      <xdr:row>6</xdr:row>
      <xdr:rowOff>95066</xdr:rowOff>
    </xdr:from>
    <xdr:to>
      <xdr:col>15</xdr:col>
      <xdr:colOff>195386</xdr:colOff>
      <xdr:row>14</xdr:row>
      <xdr:rowOff>55419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9390</xdr:colOff>
      <xdr:row>7</xdr:row>
      <xdr:rowOff>9585</xdr:rowOff>
    </xdr:from>
    <xdr:to>
      <xdr:col>20</xdr:col>
      <xdr:colOff>57150</xdr:colOff>
      <xdr:row>14</xdr:row>
      <xdr:rowOff>104265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F9F0B15-E266-44E9-A1E0-D179556D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9390</xdr:colOff>
      <xdr:row>7</xdr:row>
      <xdr:rowOff>9585</xdr:rowOff>
    </xdr:from>
    <xdr:to>
      <xdr:col>20</xdr:col>
      <xdr:colOff>57150</xdr:colOff>
      <xdr:row>14</xdr:row>
      <xdr:rowOff>104265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8DB551A-C4CE-423A-AD67-7102B5C6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71"/>
  <sheetViews>
    <sheetView topLeftCell="A7" zoomScaleNormal="100" workbookViewId="0">
      <selection activeCell="G21" sqref="G21"/>
    </sheetView>
  </sheetViews>
  <sheetFormatPr baseColWidth="10" defaultColWidth="9.140625" defaultRowHeight="12.75" x14ac:dyDescent="0.2"/>
  <cols>
    <col min="1" max="1" width="3.28515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2" spans="2:32" ht="10.5" customHeight="1" x14ac:dyDescent="0.2">
      <c r="B2" s="2"/>
      <c r="C2" s="3"/>
      <c r="D2" s="4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2:32" ht="15" customHeight="1" x14ac:dyDescent="0.2">
      <c r="B3" s="7"/>
      <c r="C3" s="8" t="s">
        <v>0</v>
      </c>
      <c r="D3" s="38" t="s">
        <v>38</v>
      </c>
      <c r="E3" s="38"/>
      <c r="F3" s="38"/>
      <c r="G3" s="38"/>
      <c r="H3" s="3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2:32" ht="15" customHeight="1" x14ac:dyDescent="0.2">
      <c r="B4" s="7"/>
      <c r="C4" s="8" t="s">
        <v>1</v>
      </c>
      <c r="D4" s="39" t="s">
        <v>39</v>
      </c>
      <c r="E4" s="40"/>
      <c r="F4" s="40"/>
      <c r="G4" s="40"/>
      <c r="H4" s="4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 ht="15" customHeight="1" x14ac:dyDescent="0.2">
      <c r="B5" s="7"/>
      <c r="C5" s="8" t="s">
        <v>2</v>
      </c>
      <c r="D5" s="41" t="s">
        <v>40</v>
      </c>
      <c r="E5" s="41"/>
      <c r="F5" s="41"/>
      <c r="G5" s="41"/>
      <c r="H5" s="41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 ht="15" customHeight="1" x14ac:dyDescent="0.2">
      <c r="B6" s="12"/>
      <c r="C6" s="13"/>
      <c r="D6" s="14"/>
      <c r="E6" s="14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8" spans="2:32" ht="18" x14ac:dyDescent="0.25">
      <c r="C8" s="18">
        <v>1</v>
      </c>
      <c r="D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x14ac:dyDescent="0.2"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6" spans="2:32" x14ac:dyDescent="0.2">
      <c r="B16" s="21"/>
      <c r="C16" s="21" t="s">
        <v>3</v>
      </c>
      <c r="D16" s="1">
        <v>10</v>
      </c>
      <c r="E16" s="21"/>
      <c r="F16" s="22"/>
      <c r="G16" s="23" t="s">
        <v>4</v>
      </c>
      <c r="H16" s="23" t="s">
        <v>5</v>
      </c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2:32" x14ac:dyDescent="0.2">
      <c r="B17" s="21"/>
      <c r="C17" s="21" t="s">
        <v>6</v>
      </c>
      <c r="D17" s="1">
        <v>10</v>
      </c>
      <c r="E17" s="21" t="s">
        <v>7</v>
      </c>
      <c r="F17" s="21" t="s">
        <v>8</v>
      </c>
      <c r="G17" s="25">
        <f ca="1">SUM(OFFSET(G21,1,0,TaskRows,1))</f>
        <v>102</v>
      </c>
      <c r="H17" s="25">
        <f ca="1">IF(AND(SUM(OFFSET(H21,1,0,TaskRows,1))=0),0,SUM(OFFSET(H21,1,0,TaskRows,1)))</f>
        <v>130</v>
      </c>
      <c r="I17" s="25">
        <f t="shared" ref="I17:AF17" ca="1" si="0">IF(AND(SUM(OFFSET(I21,1,0,TaskRows,1))=0),"",SUM(OFFSET(I21,1,0,TaskRows,1)))</f>
        <v>92</v>
      </c>
      <c r="J17" s="25">
        <f t="shared" ca="1" si="0"/>
        <v>93</v>
      </c>
      <c r="K17" s="25">
        <f t="shared" ca="1" si="0"/>
        <v>100</v>
      </c>
      <c r="L17" s="25">
        <f t="shared" ca="1" si="0"/>
        <v>72</v>
      </c>
      <c r="M17" s="25">
        <f t="shared" ca="1" si="0"/>
        <v>43</v>
      </c>
      <c r="N17" s="25">
        <f t="shared" ca="1" si="0"/>
        <v>36</v>
      </c>
      <c r="O17" s="25">
        <f t="shared" ca="1" si="0"/>
        <v>19</v>
      </c>
      <c r="P17" s="25">
        <f t="shared" ca="1" si="0"/>
        <v>11</v>
      </c>
      <c r="Q17" s="25" t="str">
        <f t="shared" ca="1" si="0"/>
        <v/>
      </c>
      <c r="R17" s="25" t="str">
        <f t="shared" ca="1" si="0"/>
        <v/>
      </c>
      <c r="S17" s="25" t="str">
        <f t="shared" ca="1" si="0"/>
        <v/>
      </c>
      <c r="T17" s="25" t="str">
        <f t="shared" ca="1" si="0"/>
        <v/>
      </c>
      <c r="U17" s="25" t="str">
        <f t="shared" ca="1" si="0"/>
        <v/>
      </c>
      <c r="V17" s="25" t="str">
        <f t="shared" ca="1" si="0"/>
        <v/>
      </c>
      <c r="W17" s="25" t="str">
        <f t="shared" ca="1" si="0"/>
        <v/>
      </c>
      <c r="X17" s="25" t="str">
        <f t="shared" ca="1" si="0"/>
        <v/>
      </c>
      <c r="Y17" s="25" t="str">
        <f t="shared" ca="1" si="0"/>
        <v/>
      </c>
      <c r="Z17" s="25" t="str">
        <f t="shared" ca="1" si="0"/>
        <v/>
      </c>
      <c r="AA17" s="25" t="str">
        <f t="shared" ca="1" si="0"/>
        <v/>
      </c>
      <c r="AB17" s="25" t="str">
        <f t="shared" ca="1" si="0"/>
        <v/>
      </c>
      <c r="AC17" s="25" t="str">
        <f t="shared" ca="1" si="0"/>
        <v/>
      </c>
      <c r="AD17" s="25" t="str">
        <f t="shared" ca="1" si="0"/>
        <v/>
      </c>
      <c r="AE17" s="25" t="str">
        <f t="shared" ca="1" si="0"/>
        <v/>
      </c>
      <c r="AF17" s="25" t="str">
        <f t="shared" ca="1" si="0"/>
        <v/>
      </c>
    </row>
    <row r="18" spans="2:32" hidden="1" x14ac:dyDescent="0.2">
      <c r="C18" t="s">
        <v>9</v>
      </c>
      <c r="D18" s="1">
        <f>IF(COUNTA(C22:C249)=0,1,COUNTA(C22:C249))</f>
        <v>8</v>
      </c>
      <c r="E18" t="s">
        <v>10</v>
      </c>
      <c r="F18" s="1">
        <f ca="1">IF(COUNTIF(H17:AF17,"&gt;0")=0,1,COUNTIF(H17:AF17,"&gt;0"))</f>
        <v>9</v>
      </c>
      <c r="H18" s="1">
        <f ca="1">IF(H21="","",$G17-$G17/($D16-1)*(H21-1))</f>
        <v>102</v>
      </c>
      <c r="I18" s="1">
        <f t="shared" ref="I18:AF18" ca="1" si="1">IF(I21="","",TotalEffort-TotalEffort/(ImplementationDays)*(I21-1))</f>
        <v>91.8</v>
      </c>
      <c r="J18" s="1">
        <f t="shared" ca="1" si="1"/>
        <v>81.599999999999994</v>
      </c>
      <c r="K18" s="1">
        <f t="shared" ca="1" si="1"/>
        <v>71.400000000000006</v>
      </c>
      <c r="L18" s="1">
        <f t="shared" ca="1" si="1"/>
        <v>61.2</v>
      </c>
      <c r="M18" s="1">
        <f t="shared" ca="1" si="1"/>
        <v>51</v>
      </c>
      <c r="N18" s="1">
        <f t="shared" ca="1" si="1"/>
        <v>40.800000000000004</v>
      </c>
      <c r="O18" s="1">
        <f t="shared" ca="1" si="1"/>
        <v>30.600000000000009</v>
      </c>
      <c r="P18" s="1">
        <f t="shared" ca="1" si="1"/>
        <v>20.400000000000006</v>
      </c>
      <c r="Q18" s="1">
        <f t="shared" ca="1" si="1"/>
        <v>10.200000000000003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26" t="s">
        <v>11</v>
      </c>
      <c r="E19" t="s">
        <v>12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123.95555555555555</v>
      </c>
      <c r="I19" s="1">
        <f t="shared" ca="1" si="2"/>
        <v>109.52222222222223</v>
      </c>
      <c r="J19" s="1">
        <f t="shared" ca="1" si="2"/>
        <v>95.088888888888889</v>
      </c>
      <c r="K19" s="1">
        <f t="shared" ca="1" si="2"/>
        <v>80.655555555555566</v>
      </c>
      <c r="L19" s="1">
        <f t="shared" ca="1" si="2"/>
        <v>66.222222222222229</v>
      </c>
      <c r="M19" s="1">
        <f t="shared" ca="1" si="2"/>
        <v>51.788888888888891</v>
      </c>
      <c r="N19" s="1">
        <f t="shared" ca="1" si="2"/>
        <v>37.355555555555569</v>
      </c>
      <c r="O19" s="1">
        <f t="shared" ca="1" si="2"/>
        <v>22.922222222222231</v>
      </c>
      <c r="P19" s="1">
        <f t="shared" ca="1" si="2"/>
        <v>8.4888888888889085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26" t="s">
        <v>13</v>
      </c>
      <c r="E20" t="s">
        <v>14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21" t="s">
        <v>15</v>
      </c>
      <c r="C21" s="27" t="s">
        <v>16</v>
      </c>
      <c r="D21" s="27" t="s">
        <v>17</v>
      </c>
      <c r="E21" s="27" t="s">
        <v>18</v>
      </c>
      <c r="F21" s="27" t="s">
        <v>19</v>
      </c>
      <c r="G21" s="27" t="s">
        <v>20</v>
      </c>
      <c r="H21" s="27">
        <v>1</v>
      </c>
      <c r="I21" s="27">
        <f t="shared" ref="I21:AF21" si="3">IF($D$16&gt;H21,H21+1,"")</f>
        <v>2</v>
      </c>
      <c r="J21" s="27">
        <f t="shared" si="3"/>
        <v>3</v>
      </c>
      <c r="K21" s="27">
        <f t="shared" si="3"/>
        <v>4</v>
      </c>
      <c r="L21" s="27">
        <f t="shared" si="3"/>
        <v>5</v>
      </c>
      <c r="M21" s="27">
        <f t="shared" si="3"/>
        <v>6</v>
      </c>
      <c r="N21" s="27">
        <f t="shared" si="3"/>
        <v>7</v>
      </c>
      <c r="O21" s="27">
        <f t="shared" si="3"/>
        <v>8</v>
      </c>
      <c r="P21" s="27">
        <f t="shared" si="3"/>
        <v>9</v>
      </c>
      <c r="Q21" s="27">
        <f t="shared" si="3"/>
        <v>10</v>
      </c>
      <c r="R21" s="27" t="str">
        <f t="shared" si="3"/>
        <v/>
      </c>
      <c r="S21" s="27" t="str">
        <f t="shared" si="3"/>
        <v/>
      </c>
      <c r="T21" s="27" t="str">
        <f t="shared" si="3"/>
        <v/>
      </c>
      <c r="U21" s="27" t="str">
        <f t="shared" si="3"/>
        <v/>
      </c>
      <c r="V21" s="27" t="str">
        <f t="shared" si="3"/>
        <v/>
      </c>
      <c r="W21" s="27" t="str">
        <f t="shared" si="3"/>
        <v/>
      </c>
      <c r="X21" s="27" t="str">
        <f t="shared" si="3"/>
        <v/>
      </c>
      <c r="Y21" s="27" t="str">
        <f t="shared" si="3"/>
        <v/>
      </c>
      <c r="Z21" s="27" t="str">
        <f t="shared" si="3"/>
        <v/>
      </c>
      <c r="AA21" s="27" t="str">
        <f t="shared" si="3"/>
        <v/>
      </c>
      <c r="AB21" s="27" t="str">
        <f t="shared" si="3"/>
        <v/>
      </c>
      <c r="AC21" s="27" t="str">
        <f t="shared" si="3"/>
        <v/>
      </c>
      <c r="AD21" s="27" t="str">
        <f t="shared" si="3"/>
        <v/>
      </c>
      <c r="AE21" s="27" t="str">
        <f t="shared" si="3"/>
        <v/>
      </c>
      <c r="AF21" s="27" t="str">
        <f t="shared" si="3"/>
        <v/>
      </c>
    </row>
    <row r="22" spans="2:32" x14ac:dyDescent="0.2">
      <c r="B22">
        <v>1</v>
      </c>
      <c r="C22" t="s">
        <v>21</v>
      </c>
      <c r="D22" s="1">
        <v>1</v>
      </c>
      <c r="E22" t="s">
        <v>22</v>
      </c>
      <c r="F22" s="28" t="s">
        <v>23</v>
      </c>
      <c r="G22" s="1">
        <v>15</v>
      </c>
      <c r="H22" s="1">
        <f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41" si="4">IF(OR(AE$21="",$G22=""),"",AD22)</f>
        <v/>
      </c>
      <c r="AF22" s="1" t="str">
        <f t="shared" si="4"/>
        <v/>
      </c>
    </row>
    <row r="23" spans="2:32" x14ac:dyDescent="0.2">
      <c r="B23">
        <v>2</v>
      </c>
      <c r="C23" t="s">
        <v>24</v>
      </c>
      <c r="D23" s="1">
        <v>2</v>
      </c>
      <c r="E23" t="s">
        <v>25</v>
      </c>
      <c r="F23" s="28" t="s">
        <v>26</v>
      </c>
      <c r="G23" s="1">
        <v>17</v>
      </c>
      <c r="H23" s="1">
        <f>IF(OR(H$21="",$G23=""),"",G23)</f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4"/>
        <v/>
      </c>
      <c r="AF23" s="1" t="str">
        <f t="shared" si="4"/>
        <v/>
      </c>
    </row>
    <row r="24" spans="2:32" x14ac:dyDescent="0.2">
      <c r="B24">
        <v>3</v>
      </c>
      <c r="C24" t="s">
        <v>27</v>
      </c>
      <c r="D24" s="1">
        <v>3</v>
      </c>
      <c r="E24" t="s">
        <v>28</v>
      </c>
      <c r="F24" s="28" t="s">
        <v>26</v>
      </c>
      <c r="G24" s="1">
        <v>12</v>
      </c>
      <c r="H24" s="1">
        <f>IF(OR(H$21="",$G24=""),"",G24)</f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4"/>
        <v/>
      </c>
      <c r="AF24" s="1" t="str">
        <f t="shared" si="4"/>
        <v/>
      </c>
    </row>
    <row r="25" spans="2:32" x14ac:dyDescent="0.2">
      <c r="B25">
        <v>4</v>
      </c>
      <c r="C25" t="s">
        <v>29</v>
      </c>
      <c r="D25" s="1">
        <v>4</v>
      </c>
      <c r="E25" t="s">
        <v>22</v>
      </c>
      <c r="F25" s="28" t="s">
        <v>30</v>
      </c>
      <c r="G25" s="1">
        <v>18</v>
      </c>
      <c r="H25" s="1">
        <f>IF(OR(H$21="",$G25=""),"",G25)</f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4"/>
        <v/>
      </c>
      <c r="AF25" s="1" t="str">
        <f t="shared" si="4"/>
        <v/>
      </c>
    </row>
    <row r="26" spans="2:32" x14ac:dyDescent="0.2">
      <c r="B26">
        <v>5</v>
      </c>
      <c r="C26" s="28" t="s">
        <v>31</v>
      </c>
      <c r="D26" s="1">
        <v>5</v>
      </c>
      <c r="E26" s="28" t="s">
        <v>25</v>
      </c>
      <c r="F26" s="28" t="s">
        <v>30</v>
      </c>
      <c r="G26" s="1">
        <v>20</v>
      </c>
      <c r="H26" s="1">
        <v>15</v>
      </c>
      <c r="I26" s="1">
        <v>8</v>
      </c>
      <c r="J26" s="1">
        <v>11</v>
      </c>
      <c r="K26" s="1">
        <v>17</v>
      </c>
      <c r="L26" s="1">
        <v>5</v>
      </c>
      <c r="M26" s="1">
        <v>2</v>
      </c>
      <c r="N26" s="1">
        <v>5</v>
      </c>
      <c r="O26" s="1">
        <v>1</v>
      </c>
      <c r="P26" s="1">
        <v>1</v>
      </c>
      <c r="Q26" s="1">
        <v>0</v>
      </c>
      <c r="AE26" s="1" t="str">
        <f t="shared" si="4"/>
        <v/>
      </c>
      <c r="AF26" s="1" t="str">
        <f t="shared" si="4"/>
        <v/>
      </c>
    </row>
    <row r="27" spans="2:32" x14ac:dyDescent="0.2">
      <c r="B27">
        <v>5.0999999999999996</v>
      </c>
      <c r="C27" s="28" t="s">
        <v>32</v>
      </c>
      <c r="D27" s="1">
        <v>5</v>
      </c>
      <c r="E27" s="28" t="s">
        <v>28</v>
      </c>
      <c r="F27" s="28" t="s">
        <v>30</v>
      </c>
      <c r="G27" s="1">
        <v>10</v>
      </c>
      <c r="H27" s="1">
        <v>16</v>
      </c>
      <c r="I27" s="1">
        <v>9</v>
      </c>
      <c r="J27" s="1">
        <v>12</v>
      </c>
      <c r="K27" s="1">
        <v>16</v>
      </c>
      <c r="L27" s="1">
        <v>9</v>
      </c>
      <c r="M27" s="1">
        <v>3</v>
      </c>
      <c r="N27" s="1">
        <v>9</v>
      </c>
      <c r="O27" s="1">
        <v>2</v>
      </c>
      <c r="P27" s="1">
        <v>2</v>
      </c>
      <c r="Q27" s="1">
        <v>0</v>
      </c>
      <c r="AE27" s="1" t="str">
        <f t="shared" si="4"/>
        <v/>
      </c>
      <c r="AF27" s="1" t="str">
        <f t="shared" si="4"/>
        <v/>
      </c>
    </row>
    <row r="28" spans="2:32" x14ac:dyDescent="0.2">
      <c r="B28">
        <v>5.2</v>
      </c>
      <c r="C28" s="28" t="s">
        <v>33</v>
      </c>
      <c r="D28" s="1">
        <v>5</v>
      </c>
      <c r="E28" s="28" t="s">
        <v>22</v>
      </c>
      <c r="F28" s="28" t="s">
        <v>30</v>
      </c>
      <c r="G28" s="1">
        <v>5</v>
      </c>
      <c r="H28" s="1">
        <v>17</v>
      </c>
      <c r="I28" s="1">
        <v>10</v>
      </c>
      <c r="J28" s="1">
        <v>13</v>
      </c>
      <c r="K28" s="1">
        <v>16</v>
      </c>
      <c r="L28" s="1">
        <v>19</v>
      </c>
      <c r="M28" s="1">
        <v>8</v>
      </c>
      <c r="N28" s="1">
        <v>2</v>
      </c>
      <c r="O28" s="1">
        <v>3</v>
      </c>
      <c r="P28" s="1">
        <v>1</v>
      </c>
      <c r="Q28" s="1">
        <v>0</v>
      </c>
      <c r="AE28" s="1" t="str">
        <f t="shared" si="4"/>
        <v/>
      </c>
      <c r="AF28" s="1" t="str">
        <f t="shared" si="4"/>
        <v/>
      </c>
    </row>
    <row r="29" spans="2:32" x14ac:dyDescent="0.2">
      <c r="B29">
        <v>5.3</v>
      </c>
      <c r="C29" s="28" t="s">
        <v>34</v>
      </c>
      <c r="D29" s="1">
        <v>5</v>
      </c>
      <c r="E29" s="28" t="s">
        <v>25</v>
      </c>
      <c r="F29" s="28" t="s">
        <v>26</v>
      </c>
      <c r="G29" s="1">
        <v>5</v>
      </c>
      <c r="H29" s="1">
        <v>20</v>
      </c>
      <c r="I29" s="1">
        <v>10</v>
      </c>
      <c r="J29" s="1">
        <v>8</v>
      </c>
      <c r="K29" s="1">
        <v>8</v>
      </c>
      <c r="L29" s="1">
        <v>5</v>
      </c>
      <c r="M29" s="1">
        <v>6</v>
      </c>
      <c r="N29" s="1">
        <v>5</v>
      </c>
      <c r="O29" s="1">
        <v>3</v>
      </c>
      <c r="P29" s="1">
        <v>1</v>
      </c>
      <c r="Q29" s="1">
        <v>0</v>
      </c>
      <c r="AE29" s="1" t="str">
        <f t="shared" si="4"/>
        <v/>
      </c>
      <c r="AF29" s="1" t="str">
        <f t="shared" si="4"/>
        <v/>
      </c>
    </row>
    <row r="30" spans="2:32" x14ac:dyDescent="0.2">
      <c r="C30" s="28"/>
      <c r="E30" s="28"/>
      <c r="F30" s="28" t="str">
        <f t="shared" ref="F30:F63" si="5">IF(C30&lt;&gt;"","Planned","")</f>
        <v/>
      </c>
      <c r="H30" s="1" t="str">
        <f t="shared" ref="H30:H66" si="6">IF(OR(H$21="",$G30=""),"",G30)</f>
        <v/>
      </c>
      <c r="AE30" s="1" t="str">
        <f t="shared" si="4"/>
        <v/>
      </c>
      <c r="AF30" s="1" t="str">
        <f t="shared" si="4"/>
        <v/>
      </c>
    </row>
    <row r="31" spans="2:32" x14ac:dyDescent="0.2">
      <c r="C31" s="28"/>
      <c r="E31" s="28"/>
      <c r="F31" s="28" t="str">
        <f t="shared" si="5"/>
        <v/>
      </c>
      <c r="H31" s="1" t="str">
        <f t="shared" si="6"/>
        <v/>
      </c>
      <c r="AE31" s="1" t="str">
        <f t="shared" si="4"/>
        <v/>
      </c>
      <c r="AF31" s="1" t="str">
        <f t="shared" si="4"/>
        <v/>
      </c>
    </row>
    <row r="32" spans="2:32" x14ac:dyDescent="0.2">
      <c r="C32" s="28"/>
      <c r="E32" s="28"/>
      <c r="F32" s="28" t="str">
        <f t="shared" si="5"/>
        <v/>
      </c>
      <c r="H32" s="1" t="str">
        <f t="shared" si="6"/>
        <v/>
      </c>
      <c r="AE32" s="1" t="str">
        <f t="shared" si="4"/>
        <v/>
      </c>
      <c r="AF32" s="1" t="str">
        <f t="shared" si="4"/>
        <v/>
      </c>
    </row>
    <row r="33" spans="3:32" x14ac:dyDescent="0.2">
      <c r="C33" s="28"/>
      <c r="E33" s="28"/>
      <c r="F33" s="28" t="str">
        <f t="shared" si="5"/>
        <v/>
      </c>
      <c r="H33" s="1" t="str">
        <f t="shared" si="6"/>
        <v/>
      </c>
      <c r="AE33" s="1" t="str">
        <f t="shared" si="4"/>
        <v/>
      </c>
      <c r="AF33" s="1" t="str">
        <f t="shared" si="4"/>
        <v/>
      </c>
    </row>
    <row r="34" spans="3:32" x14ac:dyDescent="0.2">
      <c r="C34" s="28"/>
      <c r="E34" s="28"/>
      <c r="F34" s="28" t="str">
        <f t="shared" si="5"/>
        <v/>
      </c>
      <c r="H34" s="1" t="str">
        <f t="shared" si="6"/>
        <v/>
      </c>
      <c r="AE34" s="1" t="str">
        <f t="shared" si="4"/>
        <v/>
      </c>
      <c r="AF34" s="1" t="str">
        <f t="shared" si="4"/>
        <v/>
      </c>
    </row>
    <row r="35" spans="3:32" x14ac:dyDescent="0.2">
      <c r="C35" s="28"/>
      <c r="E35" s="28"/>
      <c r="F35" s="28" t="str">
        <f t="shared" si="5"/>
        <v/>
      </c>
      <c r="H35" s="1" t="str">
        <f t="shared" si="6"/>
        <v/>
      </c>
      <c r="AE35" s="1" t="str">
        <f t="shared" si="4"/>
        <v/>
      </c>
      <c r="AF35" s="1" t="str">
        <f t="shared" si="4"/>
        <v/>
      </c>
    </row>
    <row r="36" spans="3:32" x14ac:dyDescent="0.2">
      <c r="C36" s="28"/>
      <c r="E36" s="28"/>
      <c r="F36" s="28" t="str">
        <f t="shared" si="5"/>
        <v/>
      </c>
      <c r="H36" s="1" t="str">
        <f t="shared" si="6"/>
        <v/>
      </c>
      <c r="AE36" s="1" t="str">
        <f t="shared" si="4"/>
        <v/>
      </c>
      <c r="AF36" s="1" t="str">
        <f t="shared" si="4"/>
        <v/>
      </c>
    </row>
    <row r="37" spans="3:32" x14ac:dyDescent="0.2">
      <c r="C37" s="28"/>
      <c r="E37" s="28"/>
      <c r="F37" s="28" t="str">
        <f t="shared" si="5"/>
        <v/>
      </c>
      <c r="H37" s="1" t="str">
        <f t="shared" si="6"/>
        <v/>
      </c>
      <c r="AE37" s="1" t="str">
        <f t="shared" si="4"/>
        <v/>
      </c>
      <c r="AF37" s="1" t="str">
        <f t="shared" si="4"/>
        <v/>
      </c>
    </row>
    <row r="38" spans="3:32" x14ac:dyDescent="0.2">
      <c r="C38" s="28"/>
      <c r="E38" s="28"/>
      <c r="F38" s="28" t="str">
        <f t="shared" si="5"/>
        <v/>
      </c>
      <c r="H38" s="1" t="str">
        <f t="shared" si="6"/>
        <v/>
      </c>
      <c r="AE38" s="1" t="str">
        <f t="shared" si="4"/>
        <v/>
      </c>
      <c r="AF38" s="1" t="str">
        <f t="shared" si="4"/>
        <v/>
      </c>
    </row>
    <row r="39" spans="3:32" x14ac:dyDescent="0.2">
      <c r="C39" s="28"/>
      <c r="E39" s="28"/>
      <c r="F39" s="28" t="str">
        <f t="shared" si="5"/>
        <v/>
      </c>
      <c r="H39" s="1" t="str">
        <f t="shared" si="6"/>
        <v/>
      </c>
      <c r="AE39" s="1" t="str">
        <f t="shared" si="4"/>
        <v/>
      </c>
      <c r="AF39" s="1" t="str">
        <f t="shared" si="4"/>
        <v/>
      </c>
    </row>
    <row r="40" spans="3:32" x14ac:dyDescent="0.2">
      <c r="C40" s="28"/>
      <c r="E40" s="28"/>
      <c r="F40" s="28" t="str">
        <f t="shared" si="5"/>
        <v/>
      </c>
      <c r="H40" s="1" t="str">
        <f t="shared" si="6"/>
        <v/>
      </c>
      <c r="AE40" s="1" t="str">
        <f t="shared" si="4"/>
        <v/>
      </c>
      <c r="AF40" s="1" t="str">
        <f t="shared" si="4"/>
        <v/>
      </c>
    </row>
    <row r="41" spans="3:32" x14ac:dyDescent="0.2">
      <c r="C41" s="28"/>
      <c r="E41" s="28"/>
      <c r="F41" s="28" t="str">
        <f t="shared" si="5"/>
        <v/>
      </c>
      <c r="H41" s="1" t="str">
        <f t="shared" si="6"/>
        <v/>
      </c>
      <c r="AE41" s="1" t="str">
        <f t="shared" si="4"/>
        <v/>
      </c>
      <c r="AF41" s="1" t="str">
        <f t="shared" si="4"/>
        <v/>
      </c>
    </row>
    <row r="42" spans="3:32" x14ac:dyDescent="0.2">
      <c r="C42" s="28"/>
      <c r="E42" s="28"/>
      <c r="F42" s="28" t="str">
        <f t="shared" si="5"/>
        <v/>
      </c>
      <c r="H42" s="1" t="str">
        <f t="shared" si="6"/>
        <v/>
      </c>
      <c r="AE42" s="1" t="str">
        <f t="shared" ref="AE42:AF61" si="7">IF(OR(AE$21="",$G42=""),"",AD42)</f>
        <v/>
      </c>
      <c r="AF42" s="1" t="str">
        <f t="shared" si="7"/>
        <v/>
      </c>
    </row>
    <row r="43" spans="3:32" x14ac:dyDescent="0.2">
      <c r="C43" s="28"/>
      <c r="E43" s="28"/>
      <c r="F43" s="28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3:32" x14ac:dyDescent="0.2">
      <c r="C44" s="28"/>
      <c r="E44" s="28"/>
      <c r="F44" s="28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3:32" x14ac:dyDescent="0.2">
      <c r="C45" s="28"/>
      <c r="E45" s="28"/>
      <c r="F45" s="28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3:32" x14ac:dyDescent="0.2">
      <c r="C46" s="28"/>
      <c r="E46" s="28"/>
      <c r="F46" s="28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3:32" x14ac:dyDescent="0.2">
      <c r="C47" s="28"/>
      <c r="E47" s="28"/>
      <c r="F47" s="28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3:32" x14ac:dyDescent="0.2">
      <c r="C48" s="28"/>
      <c r="E48" s="28"/>
      <c r="F48" s="28" t="str">
        <f t="shared" si="5"/>
        <v/>
      </c>
      <c r="H48" s="1" t="str">
        <f t="shared" si="6"/>
        <v/>
      </c>
      <c r="AE48" s="1" t="str">
        <f t="shared" si="7"/>
        <v/>
      </c>
      <c r="AF48" s="1" t="str">
        <f t="shared" si="7"/>
        <v/>
      </c>
    </row>
    <row r="49" spans="3:32" x14ac:dyDescent="0.2">
      <c r="C49" s="28"/>
      <c r="E49" s="28"/>
      <c r="F49" s="28" t="str">
        <f t="shared" si="5"/>
        <v/>
      </c>
      <c r="H49" s="1" t="str">
        <f t="shared" si="6"/>
        <v/>
      </c>
      <c r="AE49" s="1" t="str">
        <f t="shared" si="7"/>
        <v/>
      </c>
      <c r="AF49" s="1" t="str">
        <f t="shared" si="7"/>
        <v/>
      </c>
    </row>
    <row r="50" spans="3:32" x14ac:dyDescent="0.2">
      <c r="C50" s="28"/>
      <c r="E50" s="28"/>
      <c r="F50" s="28" t="str">
        <f t="shared" si="5"/>
        <v/>
      </c>
      <c r="H50" s="1" t="str">
        <f t="shared" si="6"/>
        <v/>
      </c>
      <c r="AE50" s="1" t="str">
        <f t="shared" si="7"/>
        <v/>
      </c>
      <c r="AF50" s="1" t="str">
        <f t="shared" si="7"/>
        <v/>
      </c>
    </row>
    <row r="51" spans="3:32" x14ac:dyDescent="0.2">
      <c r="C51" s="28"/>
      <c r="E51" s="28"/>
      <c r="F51" s="28" t="str">
        <f t="shared" si="5"/>
        <v/>
      </c>
      <c r="H51" s="1" t="str">
        <f t="shared" si="6"/>
        <v/>
      </c>
      <c r="AE51" s="1" t="str">
        <f t="shared" si="7"/>
        <v/>
      </c>
      <c r="AF51" s="1" t="str">
        <f t="shared" si="7"/>
        <v/>
      </c>
    </row>
    <row r="52" spans="3:32" x14ac:dyDescent="0.2">
      <c r="C52" s="28"/>
      <c r="E52" s="28"/>
      <c r="F52" s="28" t="str">
        <f t="shared" si="5"/>
        <v/>
      </c>
      <c r="H52" s="1" t="str">
        <f t="shared" si="6"/>
        <v/>
      </c>
      <c r="AE52" s="1" t="str">
        <f t="shared" si="7"/>
        <v/>
      </c>
      <c r="AF52" s="1" t="str">
        <f t="shared" si="7"/>
        <v/>
      </c>
    </row>
    <row r="53" spans="3:32" x14ac:dyDescent="0.2">
      <c r="C53" s="28"/>
      <c r="E53" s="28"/>
      <c r="F53" s="28" t="str">
        <f t="shared" si="5"/>
        <v/>
      </c>
      <c r="H53" s="1" t="str">
        <f t="shared" si="6"/>
        <v/>
      </c>
      <c r="AE53" s="1" t="str">
        <f t="shared" si="7"/>
        <v/>
      </c>
      <c r="AF53" s="1" t="str">
        <f t="shared" si="7"/>
        <v/>
      </c>
    </row>
    <row r="54" spans="3:32" x14ac:dyDescent="0.2">
      <c r="C54" s="28"/>
      <c r="E54" s="28"/>
      <c r="F54" s="28" t="str">
        <f t="shared" si="5"/>
        <v/>
      </c>
      <c r="H54" s="1" t="str">
        <f t="shared" si="6"/>
        <v/>
      </c>
      <c r="AE54" s="1" t="str">
        <f t="shared" si="7"/>
        <v/>
      </c>
      <c r="AF54" s="1" t="str">
        <f t="shared" si="7"/>
        <v/>
      </c>
    </row>
    <row r="55" spans="3:32" x14ac:dyDescent="0.2">
      <c r="C55" s="28"/>
      <c r="E55" s="28"/>
      <c r="F55" s="28" t="str">
        <f t="shared" si="5"/>
        <v/>
      </c>
      <c r="H55" s="1" t="str">
        <f t="shared" si="6"/>
        <v/>
      </c>
      <c r="AE55" s="1" t="str">
        <f t="shared" si="7"/>
        <v/>
      </c>
      <c r="AF55" s="1" t="str">
        <f t="shared" si="7"/>
        <v/>
      </c>
    </row>
    <row r="56" spans="3:32" x14ac:dyDescent="0.2">
      <c r="C56" s="28"/>
      <c r="E56" s="28"/>
      <c r="F56" s="28" t="str">
        <f t="shared" si="5"/>
        <v/>
      </c>
      <c r="H56" s="1" t="str">
        <f t="shared" si="6"/>
        <v/>
      </c>
      <c r="AE56" s="1" t="str">
        <f t="shared" si="7"/>
        <v/>
      </c>
      <c r="AF56" s="1" t="str">
        <f t="shared" si="7"/>
        <v/>
      </c>
    </row>
    <row r="57" spans="3:32" x14ac:dyDescent="0.2">
      <c r="C57" s="28"/>
      <c r="E57" s="28"/>
      <c r="F57" s="28" t="str">
        <f t="shared" si="5"/>
        <v/>
      </c>
      <c r="H57" s="1" t="str">
        <f t="shared" si="6"/>
        <v/>
      </c>
      <c r="AE57" s="1" t="str">
        <f t="shared" si="7"/>
        <v/>
      </c>
      <c r="AF57" s="1" t="str">
        <f t="shared" si="7"/>
        <v/>
      </c>
    </row>
    <row r="58" spans="3:32" x14ac:dyDescent="0.2">
      <c r="C58" s="28"/>
      <c r="E58" s="28"/>
      <c r="F58" s="28" t="str">
        <f t="shared" si="5"/>
        <v/>
      </c>
      <c r="H58" s="1" t="str">
        <f t="shared" si="6"/>
        <v/>
      </c>
      <c r="AE58" s="1" t="str">
        <f t="shared" si="7"/>
        <v/>
      </c>
      <c r="AF58" s="1" t="str">
        <f t="shared" si="7"/>
        <v/>
      </c>
    </row>
    <row r="59" spans="3:32" x14ac:dyDescent="0.2">
      <c r="C59" s="28"/>
      <c r="E59" s="28"/>
      <c r="F59" s="28" t="str">
        <f t="shared" si="5"/>
        <v/>
      </c>
      <c r="H59" s="1" t="str">
        <f t="shared" si="6"/>
        <v/>
      </c>
      <c r="AE59" s="1" t="str">
        <f t="shared" si="7"/>
        <v/>
      </c>
      <c r="AF59" s="1" t="str">
        <f t="shared" si="7"/>
        <v/>
      </c>
    </row>
    <row r="60" spans="3:32" x14ac:dyDescent="0.2">
      <c r="C60" s="28"/>
      <c r="E60" s="28"/>
      <c r="F60" s="28" t="str">
        <f t="shared" si="5"/>
        <v/>
      </c>
      <c r="H60" s="1" t="str">
        <f t="shared" si="6"/>
        <v/>
      </c>
      <c r="AE60" s="1" t="str">
        <f t="shared" si="7"/>
        <v/>
      </c>
      <c r="AF60" s="1" t="str">
        <f t="shared" si="7"/>
        <v/>
      </c>
    </row>
    <row r="61" spans="3:32" x14ac:dyDescent="0.2">
      <c r="C61" s="28"/>
      <c r="E61" s="28"/>
      <c r="F61" s="28" t="str">
        <f t="shared" si="5"/>
        <v/>
      </c>
      <c r="H61" s="1" t="str">
        <f t="shared" si="6"/>
        <v/>
      </c>
      <c r="AE61" s="1" t="str">
        <f t="shared" si="7"/>
        <v/>
      </c>
      <c r="AF61" s="1" t="str">
        <f t="shared" si="7"/>
        <v/>
      </c>
    </row>
    <row r="62" spans="3:32" x14ac:dyDescent="0.2">
      <c r="C62" s="28"/>
      <c r="E62" s="28"/>
      <c r="F62" s="28" t="str">
        <f t="shared" si="5"/>
        <v/>
      </c>
      <c r="H62" s="1" t="str">
        <f t="shared" si="6"/>
        <v/>
      </c>
      <c r="I62" s="1" t="str">
        <f t="shared" ref="I62:AD62" si="8">IF(OR(I$21="",$G62=""),"",H62)</f>
        <v/>
      </c>
      <c r="J62" s="1" t="str">
        <f t="shared" si="8"/>
        <v/>
      </c>
      <c r="K62" s="1" t="str">
        <f t="shared" si="8"/>
        <v/>
      </c>
      <c r="L62" s="1" t="str">
        <f t="shared" si="8"/>
        <v/>
      </c>
      <c r="M62" s="1" t="str">
        <f t="shared" si="8"/>
        <v/>
      </c>
      <c r="N62" s="1" t="str">
        <f t="shared" si="8"/>
        <v/>
      </c>
      <c r="O62" s="1" t="str">
        <f t="shared" si="8"/>
        <v/>
      </c>
      <c r="P62" s="1" t="str">
        <f t="shared" si="8"/>
        <v/>
      </c>
      <c r="Q62" s="1" t="str">
        <f t="shared" si="8"/>
        <v/>
      </c>
      <c r="R62" s="1" t="str">
        <f t="shared" si="8"/>
        <v/>
      </c>
      <c r="S62" s="1" t="str">
        <f t="shared" si="8"/>
        <v/>
      </c>
      <c r="T62" s="1" t="str">
        <f t="shared" si="8"/>
        <v/>
      </c>
      <c r="U62" s="1" t="str">
        <f t="shared" si="8"/>
        <v/>
      </c>
      <c r="V62" s="1" t="str">
        <f t="shared" si="8"/>
        <v/>
      </c>
      <c r="W62" s="1" t="str">
        <f t="shared" si="8"/>
        <v/>
      </c>
      <c r="X62" s="1" t="str">
        <f t="shared" si="8"/>
        <v/>
      </c>
      <c r="Y62" s="1" t="str">
        <f t="shared" si="8"/>
        <v/>
      </c>
      <c r="Z62" s="1" t="str">
        <f t="shared" si="8"/>
        <v/>
      </c>
      <c r="AA62" s="1" t="str">
        <f t="shared" si="8"/>
        <v/>
      </c>
      <c r="AB62" s="1" t="str">
        <f t="shared" si="8"/>
        <v/>
      </c>
      <c r="AC62" s="1" t="str">
        <f t="shared" si="8"/>
        <v/>
      </c>
      <c r="AD62" s="1" t="str">
        <f t="shared" si="8"/>
        <v/>
      </c>
      <c r="AE62" s="1" t="str">
        <f t="shared" ref="AE62:AF65" si="9">IF(OR(AE$21="",$G62=""),"",AD62)</f>
        <v/>
      </c>
      <c r="AF62" s="1" t="str">
        <f t="shared" si="9"/>
        <v/>
      </c>
    </row>
    <row r="63" spans="3:32" x14ac:dyDescent="0.2">
      <c r="C63" s="28"/>
      <c r="E63" s="28"/>
      <c r="F63" s="28" t="str">
        <f t="shared" si="5"/>
        <v/>
      </c>
      <c r="H63" s="1" t="str">
        <f t="shared" si="6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9"/>
        <v/>
      </c>
      <c r="AF63" s="1" t="str">
        <f t="shared" si="9"/>
        <v/>
      </c>
    </row>
    <row r="64" spans="3:32" x14ac:dyDescent="0.2">
      <c r="C64" s="28"/>
      <c r="E64" s="28"/>
      <c r="F64" s="28" t="s">
        <v>35</v>
      </c>
      <c r="H64" s="1" t="str">
        <f t="shared" si="6"/>
        <v/>
      </c>
      <c r="AE64" s="1" t="str">
        <f t="shared" si="9"/>
        <v/>
      </c>
      <c r="AF64" s="1" t="str">
        <f t="shared" si="9"/>
        <v/>
      </c>
    </row>
    <row r="65" spans="3:32" x14ac:dyDescent="0.2">
      <c r="C65" s="28"/>
      <c r="E65" s="28"/>
      <c r="F65" s="28" t="s">
        <v>36</v>
      </c>
      <c r="H65" s="1" t="str">
        <f t="shared" si="6"/>
        <v/>
      </c>
      <c r="AE65" s="1" t="str">
        <f t="shared" si="9"/>
        <v/>
      </c>
      <c r="AF65" s="1" t="str">
        <f t="shared" si="9"/>
        <v/>
      </c>
    </row>
    <row r="66" spans="3:32" x14ac:dyDescent="0.2">
      <c r="F66" t="s">
        <v>37</v>
      </c>
      <c r="H66" s="1" t="str">
        <f t="shared" si="6"/>
        <v/>
      </c>
    </row>
    <row r="71" spans="3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3" priority="2">
      <formula>$F22="Done"</formula>
    </cfRule>
    <cfRule type="expression" dxfId="32" priority="3">
      <formula>$F22="Ongoing"</formula>
    </cfRule>
  </conditionalFormatting>
  <conditionalFormatting sqref="B22:AF65">
    <cfRule type="expression" dxfId="31" priority="4">
      <formula>$F22="Terminado"</formula>
    </cfRule>
    <cfRule type="expression" dxfId="30" priority="5">
      <formula>$F22="En Progreso"</formula>
    </cfRule>
  </conditionalFormatting>
  <dataValidations count="1">
    <dataValidation type="list" allowBlank="1" showInputMessage="1" sqref="F10:F15 F22:F71" xr:uid="{00000000-0002-0000-0000-000000000000}">
      <formula1>"Por Hacer,En Progreso,Terminado"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71"/>
  <sheetViews>
    <sheetView topLeftCell="A4" zoomScaleNormal="100" workbookViewId="0">
      <selection activeCell="E32" sqref="E32"/>
    </sheetView>
  </sheetViews>
  <sheetFormatPr baseColWidth="10" defaultColWidth="9.140625" defaultRowHeight="12.75" x14ac:dyDescent="0.2"/>
  <cols>
    <col min="1" max="1" width="3.28515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2" spans="2:32" ht="10.5" customHeight="1" x14ac:dyDescent="0.2">
      <c r="B2" s="2"/>
      <c r="C2" s="3"/>
      <c r="D2" s="4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2:32" ht="15" customHeight="1" x14ac:dyDescent="0.2">
      <c r="B3" s="7"/>
      <c r="C3" s="8" t="s">
        <v>0</v>
      </c>
      <c r="D3" s="40"/>
      <c r="E3" s="40"/>
      <c r="F3" s="40"/>
      <c r="G3" s="40"/>
      <c r="H3" s="40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2:32" ht="15" customHeight="1" x14ac:dyDescent="0.2">
      <c r="B4" s="7"/>
      <c r="C4" s="8" t="s">
        <v>1</v>
      </c>
      <c r="D4" s="40"/>
      <c r="E4" s="40"/>
      <c r="F4" s="40"/>
      <c r="G4" s="40"/>
      <c r="H4" s="4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 ht="15" customHeight="1" x14ac:dyDescent="0.2">
      <c r="B5" s="7"/>
      <c r="C5" s="8" t="s">
        <v>2</v>
      </c>
      <c r="D5" s="40"/>
      <c r="E5" s="40"/>
      <c r="F5" s="40"/>
      <c r="G5" s="40"/>
      <c r="H5" s="40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 ht="15" customHeight="1" x14ac:dyDescent="0.2">
      <c r="B6" s="12"/>
      <c r="C6" s="13"/>
      <c r="D6" s="14"/>
      <c r="E6" s="14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8" spans="2:32" ht="18" x14ac:dyDescent="0.25">
      <c r="C8" s="18">
        <v>2</v>
      </c>
      <c r="D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x14ac:dyDescent="0.2"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6" spans="2:32" x14ac:dyDescent="0.2">
      <c r="B16" s="21"/>
      <c r="C16" s="21" t="s">
        <v>3</v>
      </c>
      <c r="D16" s="1">
        <v>10</v>
      </c>
      <c r="E16" s="21"/>
      <c r="F16" s="22"/>
      <c r="G16" s="23" t="s">
        <v>4</v>
      </c>
      <c r="H16" s="23" t="s">
        <v>5</v>
      </c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2:32" x14ac:dyDescent="0.2">
      <c r="B17" s="21"/>
      <c r="C17" s="21" t="s">
        <v>6</v>
      </c>
      <c r="D17" s="1">
        <v>10</v>
      </c>
      <c r="E17" s="21" t="s">
        <v>7</v>
      </c>
      <c r="F17" s="21" t="s">
        <v>8</v>
      </c>
      <c r="G17" s="25">
        <f ca="1">SUM(OFFSET(G21,1,0,TaskRows,1))</f>
        <v>92</v>
      </c>
      <c r="H17" s="25">
        <f ca="1">IF(AND(SUM(OFFSET(H21,1,0,TaskRows,1))=0),0,SUM(OFFSET(H21,1,0,TaskRows,1)))</f>
        <v>92</v>
      </c>
      <c r="I17" s="25">
        <f t="shared" ref="I17:AF17" ca="1" si="0">IF(AND(SUM(OFFSET(I21,1,0,TaskRows,1))=0),"",SUM(OFFSET(I21,1,0,TaskRows,1)))</f>
        <v>82</v>
      </c>
      <c r="J17" s="25">
        <f t="shared" ca="1" si="0"/>
        <v>73</v>
      </c>
      <c r="K17" s="25">
        <f t="shared" ca="1" si="0"/>
        <v>64</v>
      </c>
      <c r="L17" s="25">
        <f t="shared" ca="1" si="0"/>
        <v>50</v>
      </c>
      <c r="M17" s="25">
        <f t="shared" ca="1" si="0"/>
        <v>35</v>
      </c>
      <c r="N17" s="25">
        <f t="shared" ca="1" si="0"/>
        <v>22</v>
      </c>
      <c r="O17" s="25">
        <f t="shared" ca="1" si="0"/>
        <v>15</v>
      </c>
      <c r="P17" s="25">
        <f t="shared" ca="1" si="0"/>
        <v>9</v>
      </c>
      <c r="Q17" s="25" t="str">
        <f t="shared" ca="1" si="0"/>
        <v/>
      </c>
      <c r="R17" s="25" t="str">
        <f t="shared" ca="1" si="0"/>
        <v/>
      </c>
      <c r="S17" s="25" t="str">
        <f t="shared" ca="1" si="0"/>
        <v/>
      </c>
      <c r="T17" s="25" t="str">
        <f t="shared" ca="1" si="0"/>
        <v/>
      </c>
      <c r="U17" s="25" t="str">
        <f t="shared" ca="1" si="0"/>
        <v/>
      </c>
      <c r="V17" s="25" t="str">
        <f t="shared" ca="1" si="0"/>
        <v/>
      </c>
      <c r="W17" s="25" t="str">
        <f t="shared" ca="1" si="0"/>
        <v/>
      </c>
      <c r="X17" s="25" t="str">
        <f t="shared" ca="1" si="0"/>
        <v/>
      </c>
      <c r="Y17" s="25" t="str">
        <f t="shared" ca="1" si="0"/>
        <v/>
      </c>
      <c r="Z17" s="25" t="str">
        <f t="shared" ca="1" si="0"/>
        <v/>
      </c>
      <c r="AA17" s="25" t="str">
        <f t="shared" ca="1" si="0"/>
        <v/>
      </c>
      <c r="AB17" s="25" t="str">
        <f t="shared" ca="1" si="0"/>
        <v/>
      </c>
      <c r="AC17" s="25" t="str">
        <f t="shared" ca="1" si="0"/>
        <v/>
      </c>
      <c r="AD17" s="25" t="str">
        <f t="shared" ca="1" si="0"/>
        <v/>
      </c>
      <c r="AE17" s="25" t="str">
        <f t="shared" ca="1" si="0"/>
        <v/>
      </c>
      <c r="AF17" s="25" t="str">
        <f t="shared" ca="1" si="0"/>
        <v/>
      </c>
    </row>
    <row r="18" spans="2:32" hidden="1" x14ac:dyDescent="0.2">
      <c r="C18" t="s">
        <v>9</v>
      </c>
      <c r="D18" s="1">
        <f>IF(COUNTA(C22:C249)=0,1,COUNTA(C22:C249))</f>
        <v>6</v>
      </c>
      <c r="E18" t="s">
        <v>10</v>
      </c>
      <c r="F18" s="1">
        <f ca="1">IF(COUNTIF(H17:AF17,"&gt;0")=0,1,COUNTIF(H17:AF17,"&gt;0"))</f>
        <v>9</v>
      </c>
      <c r="H18" s="1">
        <f ca="1">IF(H21="","",$G17-$G17/($D16-1)*(H21-1))</f>
        <v>92</v>
      </c>
      <c r="I18" s="1">
        <f t="shared" ref="I18:AF18" ca="1" si="1">IF(I21="","",TotalEffort-TotalEffort/(ImplementationDays)*(I21-1))</f>
        <v>82.8</v>
      </c>
      <c r="J18" s="1">
        <f t="shared" ca="1" si="1"/>
        <v>73.599999999999994</v>
      </c>
      <c r="K18" s="1">
        <f t="shared" ca="1" si="1"/>
        <v>64.400000000000006</v>
      </c>
      <c r="L18" s="1">
        <f t="shared" ca="1" si="1"/>
        <v>55.2</v>
      </c>
      <c r="M18" s="1">
        <f t="shared" ca="1" si="1"/>
        <v>46</v>
      </c>
      <c r="N18" s="1">
        <f t="shared" ca="1" si="1"/>
        <v>36.800000000000004</v>
      </c>
      <c r="O18" s="1">
        <f t="shared" ca="1" si="1"/>
        <v>27.600000000000009</v>
      </c>
      <c r="P18" s="1">
        <f t="shared" ca="1" si="1"/>
        <v>18.400000000000006</v>
      </c>
      <c r="Q18" s="1">
        <f t="shared" ca="1" si="1"/>
        <v>9.2000000000000028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26" t="s">
        <v>11</v>
      </c>
      <c r="E19" t="s">
        <v>12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93.377777777777794</v>
      </c>
      <c r="I19" s="1">
        <f t="shared" ca="1" si="2"/>
        <v>82.311111111111117</v>
      </c>
      <c r="J19" s="1">
        <f t="shared" ca="1" si="2"/>
        <v>71.244444444444454</v>
      </c>
      <c r="K19" s="1">
        <f t="shared" ca="1" si="2"/>
        <v>60.177777777777784</v>
      </c>
      <c r="L19" s="1">
        <f t="shared" ca="1" si="2"/>
        <v>49.111111111111114</v>
      </c>
      <c r="M19" s="1">
        <f t="shared" ca="1" si="2"/>
        <v>38.044444444444451</v>
      </c>
      <c r="N19" s="1">
        <f t="shared" ca="1" si="2"/>
        <v>26.977777777777774</v>
      </c>
      <c r="O19" s="1">
        <f t="shared" ca="1" si="2"/>
        <v>15.911111111111111</v>
      </c>
      <c r="P19" s="1">
        <f t="shared" ca="1" si="2"/>
        <v>4.8444444444444485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26" t="s">
        <v>13</v>
      </c>
      <c r="E20" t="s">
        <v>14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21" t="s">
        <v>15</v>
      </c>
      <c r="C21" s="27" t="s">
        <v>16</v>
      </c>
      <c r="D21" s="27" t="s">
        <v>17</v>
      </c>
      <c r="E21" s="27" t="s">
        <v>18</v>
      </c>
      <c r="F21" s="27" t="s">
        <v>19</v>
      </c>
      <c r="G21" s="27" t="s">
        <v>20</v>
      </c>
      <c r="H21" s="27">
        <v>1</v>
      </c>
      <c r="I21" s="27">
        <f t="shared" ref="I21:AF21" si="3">IF($D$16&gt;H21,H21+1,"")</f>
        <v>2</v>
      </c>
      <c r="J21" s="27">
        <f t="shared" si="3"/>
        <v>3</v>
      </c>
      <c r="K21" s="27">
        <f t="shared" si="3"/>
        <v>4</v>
      </c>
      <c r="L21" s="27">
        <f t="shared" si="3"/>
        <v>5</v>
      </c>
      <c r="M21" s="27">
        <f t="shared" si="3"/>
        <v>6</v>
      </c>
      <c r="N21" s="27">
        <f t="shared" si="3"/>
        <v>7</v>
      </c>
      <c r="O21" s="27">
        <f t="shared" si="3"/>
        <v>8</v>
      </c>
      <c r="P21" s="27">
        <f t="shared" si="3"/>
        <v>9</v>
      </c>
      <c r="Q21" s="27">
        <f t="shared" si="3"/>
        <v>10</v>
      </c>
      <c r="R21" s="27" t="str">
        <f t="shared" si="3"/>
        <v/>
      </c>
      <c r="S21" s="27" t="str">
        <f t="shared" si="3"/>
        <v/>
      </c>
      <c r="T21" s="27" t="str">
        <f t="shared" si="3"/>
        <v/>
      </c>
      <c r="U21" s="27" t="str">
        <f t="shared" si="3"/>
        <v/>
      </c>
      <c r="V21" s="27" t="str">
        <f t="shared" si="3"/>
        <v/>
      </c>
      <c r="W21" s="27" t="str">
        <f t="shared" si="3"/>
        <v/>
      </c>
      <c r="X21" s="27" t="str">
        <f t="shared" si="3"/>
        <v/>
      </c>
      <c r="Y21" s="27" t="str">
        <f t="shared" si="3"/>
        <v/>
      </c>
      <c r="Z21" s="27" t="str">
        <f t="shared" si="3"/>
        <v/>
      </c>
      <c r="AA21" s="27" t="str">
        <f t="shared" si="3"/>
        <v/>
      </c>
      <c r="AB21" s="27" t="str">
        <f t="shared" si="3"/>
        <v/>
      </c>
      <c r="AC21" s="27" t="str">
        <f t="shared" si="3"/>
        <v/>
      </c>
      <c r="AD21" s="27" t="str">
        <f t="shared" si="3"/>
        <v/>
      </c>
      <c r="AE21" s="27" t="str">
        <f t="shared" si="3"/>
        <v/>
      </c>
      <c r="AF21" s="27" t="str">
        <f t="shared" si="3"/>
        <v/>
      </c>
    </row>
    <row r="22" spans="2:32" x14ac:dyDescent="0.2">
      <c r="B22">
        <v>1</v>
      </c>
      <c r="C22" s="34" t="s">
        <v>41</v>
      </c>
      <c r="D22" s="1">
        <v>1</v>
      </c>
      <c r="E22" s="34" t="s">
        <v>45</v>
      </c>
      <c r="F22" s="28" t="s">
        <v>23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41" si="5">IF(OR(AE$21="",$G22=""),"",AD22)</f>
        <v/>
      </c>
      <c r="AF22" s="1" t="str">
        <f t="shared" si="5"/>
        <v/>
      </c>
    </row>
    <row r="23" spans="2:32" x14ac:dyDescent="0.2">
      <c r="B23">
        <v>2</v>
      </c>
      <c r="C23" s="34" t="s">
        <v>42</v>
      </c>
      <c r="D23" s="1">
        <v>1</v>
      </c>
      <c r="E23" s="34" t="s">
        <v>22</v>
      </c>
      <c r="F23" s="28" t="s">
        <v>23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3</v>
      </c>
      <c r="C24" s="34" t="s">
        <v>43</v>
      </c>
      <c r="D24" s="1">
        <v>2</v>
      </c>
      <c r="E24" s="34" t="s">
        <v>46</v>
      </c>
      <c r="F24" s="28" t="s">
        <v>23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4</v>
      </c>
      <c r="C25" s="34" t="s">
        <v>44</v>
      </c>
      <c r="D25" s="1">
        <v>2</v>
      </c>
      <c r="E25" s="34" t="s">
        <v>45</v>
      </c>
      <c r="F25" s="28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5</v>
      </c>
      <c r="C26" s="34" t="s">
        <v>48</v>
      </c>
      <c r="D26" s="1">
        <v>5</v>
      </c>
      <c r="E26" s="34" t="s">
        <v>47</v>
      </c>
      <c r="F26" s="28" t="s">
        <v>23</v>
      </c>
      <c r="G26" s="29">
        <v>12</v>
      </c>
      <c r="H26" s="29">
        <f t="shared" si="4"/>
        <v>12</v>
      </c>
      <c r="I26" s="29">
        <v>10</v>
      </c>
      <c r="J26" s="29">
        <v>9</v>
      </c>
      <c r="K26" s="29">
        <v>8</v>
      </c>
      <c r="L26" s="29">
        <v>6</v>
      </c>
      <c r="M26" s="29">
        <v>4</v>
      </c>
      <c r="N26" s="29">
        <v>3</v>
      </c>
      <c r="O26" s="29">
        <v>2</v>
      </c>
      <c r="P26" s="29">
        <v>1</v>
      </c>
      <c r="Q26" s="29">
        <v>0</v>
      </c>
      <c r="AE26" s="1" t="str">
        <f t="shared" si="5"/>
        <v/>
      </c>
      <c r="AF26" s="1" t="str">
        <f t="shared" si="5"/>
        <v/>
      </c>
    </row>
    <row r="27" spans="2:32" x14ac:dyDescent="0.2">
      <c r="B27">
        <v>6</v>
      </c>
      <c r="C27" s="34" t="s">
        <v>49</v>
      </c>
      <c r="D27" s="1">
        <v>4</v>
      </c>
      <c r="E27" s="34" t="s">
        <v>47</v>
      </c>
      <c r="F27" s="28" t="s">
        <v>23</v>
      </c>
      <c r="G27" s="29">
        <v>18</v>
      </c>
      <c r="H27" s="29">
        <f t="shared" si="4"/>
        <v>18</v>
      </c>
      <c r="I27" s="29">
        <v>17</v>
      </c>
      <c r="J27" s="29">
        <v>15</v>
      </c>
      <c r="K27" s="29">
        <v>13</v>
      </c>
      <c r="L27" s="29">
        <v>10</v>
      </c>
      <c r="M27" s="29">
        <v>7</v>
      </c>
      <c r="N27" s="29">
        <v>4</v>
      </c>
      <c r="O27" s="29">
        <v>3</v>
      </c>
      <c r="P27" s="29">
        <v>2</v>
      </c>
      <c r="Q27" s="29">
        <v>0</v>
      </c>
      <c r="AE27" s="1" t="str">
        <f t="shared" si="5"/>
        <v/>
      </c>
      <c r="AF27" s="1" t="str">
        <f t="shared" si="5"/>
        <v/>
      </c>
    </row>
    <row r="28" spans="2:32" x14ac:dyDescent="0.2">
      <c r="C28" s="34"/>
      <c r="E28" s="28"/>
      <c r="F28" s="28" t="str">
        <f t="shared" ref="F28:F63" si="6">IF(C28&lt;&gt;"","Planned","")</f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C29" s="34"/>
      <c r="E29" s="28"/>
      <c r="F29" s="28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C30" s="28"/>
      <c r="E30" s="28"/>
      <c r="F30" s="28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C31" s="28"/>
      <c r="E31" s="28"/>
      <c r="F31" s="28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C32" s="28"/>
      <c r="E32" s="28"/>
      <c r="F32" s="28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3:32" x14ac:dyDescent="0.2">
      <c r="C33" s="28"/>
      <c r="E33" s="28"/>
      <c r="F33" s="28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3:32" x14ac:dyDescent="0.2">
      <c r="C34" s="28"/>
      <c r="E34" s="28"/>
      <c r="F34" s="28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3:32" x14ac:dyDescent="0.2">
      <c r="C35" s="28"/>
      <c r="E35" s="28"/>
      <c r="F35" s="28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3:32" x14ac:dyDescent="0.2">
      <c r="C36" s="28"/>
      <c r="E36" s="28"/>
      <c r="F36" s="28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3:32" x14ac:dyDescent="0.2">
      <c r="C37" s="28"/>
      <c r="E37" s="28"/>
      <c r="F37" s="28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3:32" x14ac:dyDescent="0.2">
      <c r="C38" s="28"/>
      <c r="E38" s="28"/>
      <c r="F38" s="28" t="str">
        <f t="shared" si="6"/>
        <v/>
      </c>
      <c r="H38" s="1" t="str">
        <f t="shared" si="4"/>
        <v/>
      </c>
      <c r="AE38" s="1" t="str">
        <f t="shared" si="5"/>
        <v/>
      </c>
      <c r="AF38" s="1" t="str">
        <f t="shared" si="5"/>
        <v/>
      </c>
    </row>
    <row r="39" spans="3:32" x14ac:dyDescent="0.2">
      <c r="C39" s="28"/>
      <c r="E39" s="28"/>
      <c r="F39" s="28" t="str">
        <f t="shared" si="6"/>
        <v/>
      </c>
      <c r="H39" s="1" t="str">
        <f t="shared" si="4"/>
        <v/>
      </c>
      <c r="AE39" s="1" t="str">
        <f t="shared" si="5"/>
        <v/>
      </c>
      <c r="AF39" s="1" t="str">
        <f t="shared" si="5"/>
        <v/>
      </c>
    </row>
    <row r="40" spans="3:32" x14ac:dyDescent="0.2">
      <c r="C40" s="28"/>
      <c r="E40" s="28"/>
      <c r="F40" s="28" t="str">
        <f t="shared" si="6"/>
        <v/>
      </c>
      <c r="H40" s="1" t="str">
        <f t="shared" si="4"/>
        <v/>
      </c>
      <c r="AE40" s="1" t="str">
        <f t="shared" si="5"/>
        <v/>
      </c>
      <c r="AF40" s="1" t="str">
        <f t="shared" si="5"/>
        <v/>
      </c>
    </row>
    <row r="41" spans="3:32" x14ac:dyDescent="0.2">
      <c r="C41" s="28"/>
      <c r="E41" s="28"/>
      <c r="F41" s="28" t="str">
        <f t="shared" si="6"/>
        <v/>
      </c>
      <c r="H41" s="1" t="str">
        <f t="shared" si="4"/>
        <v/>
      </c>
      <c r="AE41" s="1" t="str">
        <f t="shared" si="5"/>
        <v/>
      </c>
      <c r="AF41" s="1" t="str">
        <f t="shared" si="5"/>
        <v/>
      </c>
    </row>
    <row r="42" spans="3:32" x14ac:dyDescent="0.2">
      <c r="C42" s="28"/>
      <c r="E42" s="28"/>
      <c r="F42" s="28" t="str">
        <f t="shared" si="6"/>
        <v/>
      </c>
      <c r="H42" s="1" t="str">
        <f t="shared" si="4"/>
        <v/>
      </c>
      <c r="AE42" s="1" t="str">
        <f t="shared" ref="AE42:AF61" si="7">IF(OR(AE$21="",$G42=""),"",AD42)</f>
        <v/>
      </c>
      <c r="AF42" s="1" t="str">
        <f t="shared" si="7"/>
        <v/>
      </c>
    </row>
    <row r="43" spans="3:32" x14ac:dyDescent="0.2">
      <c r="C43" s="28"/>
      <c r="E43" s="28"/>
      <c r="F43" s="28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3:32" x14ac:dyDescent="0.2">
      <c r="C44" s="28"/>
      <c r="E44" s="28"/>
      <c r="F44" s="28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3:32" x14ac:dyDescent="0.2">
      <c r="C45" s="28"/>
      <c r="E45" s="28"/>
      <c r="F45" s="28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3:32" x14ac:dyDescent="0.2">
      <c r="C46" s="28"/>
      <c r="E46" s="28"/>
      <c r="F46" s="28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3:32" x14ac:dyDescent="0.2">
      <c r="C47" s="28"/>
      <c r="E47" s="28"/>
      <c r="F47" s="28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3:32" x14ac:dyDescent="0.2">
      <c r="C48" s="28"/>
      <c r="E48" s="28"/>
      <c r="F48" s="2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3:32" x14ac:dyDescent="0.2">
      <c r="C49" s="28"/>
      <c r="E49" s="28"/>
      <c r="F49" s="28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3:32" x14ac:dyDescent="0.2">
      <c r="C50" s="28"/>
      <c r="E50" s="28"/>
      <c r="F50" s="28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3:32" x14ac:dyDescent="0.2">
      <c r="C51" s="28"/>
      <c r="E51" s="28"/>
      <c r="F51" s="28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3:32" x14ac:dyDescent="0.2">
      <c r="C52" s="28"/>
      <c r="E52" s="28"/>
      <c r="F52" s="28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3:32" x14ac:dyDescent="0.2">
      <c r="C53" s="28"/>
      <c r="E53" s="28"/>
      <c r="F53" s="28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3:32" x14ac:dyDescent="0.2">
      <c r="C54" s="28"/>
      <c r="E54" s="28"/>
      <c r="F54" s="28" t="str">
        <f t="shared" si="6"/>
        <v/>
      </c>
      <c r="H54" s="1" t="str">
        <f t="shared" si="4"/>
        <v/>
      </c>
      <c r="AE54" s="1" t="str">
        <f t="shared" si="7"/>
        <v/>
      </c>
      <c r="AF54" s="1" t="str">
        <f t="shared" si="7"/>
        <v/>
      </c>
    </row>
    <row r="55" spans="3:32" x14ac:dyDescent="0.2">
      <c r="C55" s="28"/>
      <c r="E55" s="28"/>
      <c r="F55" s="28" t="str">
        <f t="shared" si="6"/>
        <v/>
      </c>
      <c r="H55" s="1" t="str">
        <f t="shared" si="4"/>
        <v/>
      </c>
      <c r="AE55" s="1" t="str">
        <f t="shared" si="7"/>
        <v/>
      </c>
      <c r="AF55" s="1" t="str">
        <f t="shared" si="7"/>
        <v/>
      </c>
    </row>
    <row r="56" spans="3:32" x14ac:dyDescent="0.2">
      <c r="C56" s="28"/>
      <c r="E56" s="28"/>
      <c r="F56" s="28" t="str">
        <f t="shared" si="6"/>
        <v/>
      </c>
      <c r="H56" s="1" t="str">
        <f t="shared" si="4"/>
        <v/>
      </c>
      <c r="AE56" s="1" t="str">
        <f t="shared" si="7"/>
        <v/>
      </c>
      <c r="AF56" s="1" t="str">
        <f t="shared" si="7"/>
        <v/>
      </c>
    </row>
    <row r="57" spans="3:32" x14ac:dyDescent="0.2">
      <c r="C57" s="28"/>
      <c r="E57" s="28"/>
      <c r="F57" s="28" t="str">
        <f t="shared" si="6"/>
        <v/>
      </c>
      <c r="H57" s="1" t="str">
        <f t="shared" si="4"/>
        <v/>
      </c>
      <c r="AE57" s="1" t="str">
        <f t="shared" si="7"/>
        <v/>
      </c>
      <c r="AF57" s="1" t="str">
        <f t="shared" si="7"/>
        <v/>
      </c>
    </row>
    <row r="58" spans="3:32" x14ac:dyDescent="0.2">
      <c r="C58" s="28"/>
      <c r="E58" s="28"/>
      <c r="F58" s="28" t="str">
        <f t="shared" si="6"/>
        <v/>
      </c>
      <c r="H58" s="1" t="str">
        <f t="shared" si="4"/>
        <v/>
      </c>
      <c r="AE58" s="1" t="str">
        <f t="shared" si="7"/>
        <v/>
      </c>
      <c r="AF58" s="1" t="str">
        <f t="shared" si="7"/>
        <v/>
      </c>
    </row>
    <row r="59" spans="3:32" x14ac:dyDescent="0.2">
      <c r="C59" s="28"/>
      <c r="E59" s="28"/>
      <c r="F59" s="28" t="str">
        <f t="shared" si="6"/>
        <v/>
      </c>
      <c r="H59" s="1" t="str">
        <f t="shared" si="4"/>
        <v/>
      </c>
      <c r="AE59" s="1" t="str">
        <f t="shared" si="7"/>
        <v/>
      </c>
      <c r="AF59" s="1" t="str">
        <f t="shared" si="7"/>
        <v/>
      </c>
    </row>
    <row r="60" spans="3:32" x14ac:dyDescent="0.2">
      <c r="C60" s="28"/>
      <c r="E60" s="28"/>
      <c r="F60" s="28" t="str">
        <f t="shared" si="6"/>
        <v/>
      </c>
      <c r="H60" s="1" t="str">
        <f t="shared" si="4"/>
        <v/>
      </c>
      <c r="AE60" s="1" t="str">
        <f t="shared" si="7"/>
        <v/>
      </c>
      <c r="AF60" s="1" t="str">
        <f t="shared" si="7"/>
        <v/>
      </c>
    </row>
    <row r="61" spans="3:32" x14ac:dyDescent="0.2">
      <c r="C61" s="28"/>
      <c r="E61" s="28"/>
      <c r="F61" s="28" t="str">
        <f t="shared" si="6"/>
        <v/>
      </c>
      <c r="H61" s="1" t="str">
        <f t="shared" si="4"/>
        <v/>
      </c>
      <c r="AE61" s="1" t="str">
        <f t="shared" si="7"/>
        <v/>
      </c>
      <c r="AF61" s="1" t="str">
        <f t="shared" si="7"/>
        <v/>
      </c>
    </row>
    <row r="62" spans="3:32" x14ac:dyDescent="0.2">
      <c r="C62" s="28"/>
      <c r="E62" s="28"/>
      <c r="F62" s="28" t="str">
        <f t="shared" si="6"/>
        <v/>
      </c>
      <c r="H62" s="1" t="str">
        <f t="shared" si="4"/>
        <v/>
      </c>
      <c r="I62" s="1" t="str">
        <f t="shared" ref="I62:AD62" si="8">IF(OR(I$21="",$G62=""),"",H62)</f>
        <v/>
      </c>
      <c r="J62" s="1" t="str">
        <f t="shared" si="8"/>
        <v/>
      </c>
      <c r="K62" s="1" t="str">
        <f t="shared" si="8"/>
        <v/>
      </c>
      <c r="L62" s="1" t="str">
        <f t="shared" si="8"/>
        <v/>
      </c>
      <c r="M62" s="1" t="str">
        <f t="shared" si="8"/>
        <v/>
      </c>
      <c r="N62" s="1" t="str">
        <f t="shared" si="8"/>
        <v/>
      </c>
      <c r="O62" s="1" t="str">
        <f t="shared" si="8"/>
        <v/>
      </c>
      <c r="P62" s="1" t="str">
        <f t="shared" si="8"/>
        <v/>
      </c>
      <c r="Q62" s="1" t="str">
        <f t="shared" si="8"/>
        <v/>
      </c>
      <c r="R62" s="1" t="str">
        <f t="shared" si="8"/>
        <v/>
      </c>
      <c r="S62" s="1" t="str">
        <f t="shared" si="8"/>
        <v/>
      </c>
      <c r="T62" s="1" t="str">
        <f t="shared" si="8"/>
        <v/>
      </c>
      <c r="U62" s="1" t="str">
        <f t="shared" si="8"/>
        <v/>
      </c>
      <c r="V62" s="1" t="str">
        <f t="shared" si="8"/>
        <v/>
      </c>
      <c r="W62" s="1" t="str">
        <f t="shared" si="8"/>
        <v/>
      </c>
      <c r="X62" s="1" t="str">
        <f t="shared" si="8"/>
        <v/>
      </c>
      <c r="Y62" s="1" t="str">
        <f t="shared" si="8"/>
        <v/>
      </c>
      <c r="Z62" s="1" t="str">
        <f t="shared" si="8"/>
        <v/>
      </c>
      <c r="AA62" s="1" t="str">
        <f t="shared" si="8"/>
        <v/>
      </c>
      <c r="AB62" s="1" t="str">
        <f t="shared" si="8"/>
        <v/>
      </c>
      <c r="AC62" s="1" t="str">
        <f t="shared" si="8"/>
        <v/>
      </c>
      <c r="AD62" s="1" t="str">
        <f t="shared" si="8"/>
        <v/>
      </c>
      <c r="AE62" s="1" t="str">
        <f t="shared" ref="AE62:AF65" si="9">IF(OR(AE$21="",$G62=""),"",AD62)</f>
        <v/>
      </c>
      <c r="AF62" s="1" t="str">
        <f t="shared" si="9"/>
        <v/>
      </c>
    </row>
    <row r="63" spans="3:32" x14ac:dyDescent="0.2">
      <c r="C63" s="28"/>
      <c r="E63" s="28"/>
      <c r="F63" s="28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9"/>
        <v/>
      </c>
      <c r="AF63" s="1" t="str">
        <f t="shared" si="9"/>
        <v/>
      </c>
    </row>
    <row r="64" spans="3:32" x14ac:dyDescent="0.2">
      <c r="C64" s="28"/>
      <c r="E64" s="28"/>
      <c r="F64" s="28" t="s">
        <v>35</v>
      </c>
      <c r="H64" s="1" t="str">
        <f t="shared" si="4"/>
        <v/>
      </c>
      <c r="AE64" s="1" t="str">
        <f t="shared" si="9"/>
        <v/>
      </c>
      <c r="AF64" s="1" t="str">
        <f t="shared" si="9"/>
        <v/>
      </c>
    </row>
    <row r="65" spans="3:32" x14ac:dyDescent="0.2">
      <c r="C65" s="28"/>
      <c r="E65" s="28"/>
      <c r="F65" s="28" t="s">
        <v>36</v>
      </c>
      <c r="H65" s="1" t="str">
        <f t="shared" si="4"/>
        <v/>
      </c>
      <c r="AE65" s="1" t="str">
        <f t="shared" si="9"/>
        <v/>
      </c>
      <c r="AF65" s="1" t="str">
        <f t="shared" si="9"/>
        <v/>
      </c>
    </row>
    <row r="66" spans="3:32" x14ac:dyDescent="0.2">
      <c r="F66" t="s">
        <v>37</v>
      </c>
      <c r="H66" s="1" t="str">
        <f t="shared" si="4"/>
        <v/>
      </c>
    </row>
    <row r="71" spans="3:32" s="1" customFormat="1" x14ac:dyDescent="0.2">
      <c r="F71" s="29" t="str">
        <f>IF(C71&lt;&gt;"","Planned","")</f>
        <v/>
      </c>
    </row>
  </sheetData>
  <mergeCells count="3">
    <mergeCell ref="D3:H3"/>
    <mergeCell ref="D4:H4"/>
    <mergeCell ref="D5:H5"/>
  </mergeCells>
  <conditionalFormatting sqref="L22:AF25 C26:AF65">
    <cfRule type="expression" dxfId="29" priority="2">
      <formula>$F22="Done"</formula>
    </cfRule>
    <cfRule type="expression" dxfId="28" priority="3">
      <formula>$F22="Ongoing"</formula>
    </cfRule>
  </conditionalFormatting>
  <conditionalFormatting sqref="B22:AF65">
    <cfRule type="expression" dxfId="27" priority="4">
      <formula>$F22="Terminado"</formula>
    </cfRule>
    <cfRule type="expression" dxfId="26" priority="5">
      <formula>$F22="En Progreso"</formula>
    </cfRule>
  </conditionalFormatting>
  <dataValidations count="1">
    <dataValidation type="list" allowBlank="1" showInputMessage="1" sqref="F10:F15 F22:F71" xr:uid="{00000000-0002-0000-0100-000000000000}">
      <formula1>"Por Hacer,En Progreso,Terminado"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71"/>
  <sheetViews>
    <sheetView topLeftCell="A21" zoomScale="78" zoomScaleNormal="78" workbookViewId="0">
      <selection activeCell="B7" sqref="B7:Q26"/>
    </sheetView>
  </sheetViews>
  <sheetFormatPr baseColWidth="10" defaultColWidth="9.140625" defaultRowHeight="12.75" x14ac:dyDescent="0.2"/>
  <cols>
    <col min="1" max="1" width="3.28515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2" spans="2:32" ht="10.5" customHeight="1" x14ac:dyDescent="0.2">
      <c r="B2" s="2"/>
      <c r="C2" s="3"/>
      <c r="D2" s="4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2:32" ht="15" customHeight="1" x14ac:dyDescent="0.2">
      <c r="B3" s="7"/>
      <c r="C3" s="8" t="s">
        <v>0</v>
      </c>
      <c r="D3" s="40" t="s">
        <v>62</v>
      </c>
      <c r="E3" s="40"/>
      <c r="F3" s="40"/>
      <c r="G3" s="40"/>
      <c r="H3" s="40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2:32" ht="15" customHeight="1" x14ac:dyDescent="0.2">
      <c r="B4" s="7"/>
      <c r="C4" s="8" t="s">
        <v>1</v>
      </c>
      <c r="D4" s="40" t="s">
        <v>63</v>
      </c>
      <c r="E4" s="40"/>
      <c r="F4" s="40"/>
      <c r="G4" s="40"/>
      <c r="H4" s="4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 ht="15" customHeight="1" x14ac:dyDescent="0.2">
      <c r="B5" s="7"/>
      <c r="C5" s="8" t="s">
        <v>2</v>
      </c>
      <c r="D5" s="40" t="s">
        <v>64</v>
      </c>
      <c r="E5" s="40"/>
      <c r="F5" s="40"/>
      <c r="G5" s="40"/>
      <c r="H5" s="40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 ht="15" customHeight="1" x14ac:dyDescent="0.2">
      <c r="B6" s="12"/>
      <c r="C6" s="13"/>
      <c r="D6" s="14"/>
      <c r="E6" s="14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7" spans="2:32" ht="10.5" customHeight="1" x14ac:dyDescent="0.2">
      <c r="B7" s="30"/>
      <c r="C7" s="31"/>
      <c r="D7" s="32"/>
      <c r="E7" s="32"/>
      <c r="F7" s="32"/>
      <c r="G7" s="32"/>
      <c r="H7" s="32"/>
      <c r="I7" s="30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0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2:32" ht="18" x14ac:dyDescent="0.25">
      <c r="C8" s="18">
        <v>4</v>
      </c>
      <c r="D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x14ac:dyDescent="0.2"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6" spans="2:32" x14ac:dyDescent="0.2">
      <c r="B16" s="21"/>
      <c r="C16" s="21" t="s">
        <v>3</v>
      </c>
      <c r="D16" s="1">
        <v>9</v>
      </c>
      <c r="E16" s="21"/>
      <c r="F16" s="22"/>
      <c r="G16" s="23" t="s">
        <v>4</v>
      </c>
      <c r="H16" s="23" t="s">
        <v>5</v>
      </c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2:32" x14ac:dyDescent="0.2">
      <c r="B17" s="21"/>
      <c r="C17" s="21"/>
      <c r="D17" s="37"/>
      <c r="E17" s="35" t="s">
        <v>59</v>
      </c>
      <c r="F17" s="21" t="s">
        <v>8</v>
      </c>
      <c r="G17" s="25">
        <f ca="1">SUM(OFFSET(G21,1,0,TaskRows,1))</f>
        <v>26</v>
      </c>
      <c r="H17" s="25">
        <f ca="1">IF(AND(SUM(OFFSET(H21,1,0,TaskRows,1))=0),0,SUM(OFFSET(H21,1,0,TaskRows,1)))</f>
        <v>26</v>
      </c>
      <c r="I17" s="25">
        <f t="shared" ref="I17:AF17" ca="1" si="0">IF(AND(SUM(OFFSET(I21,1,0,TaskRows,1))=0),"",SUM(OFFSET(I21,1,0,TaskRows,1)))</f>
        <v>8</v>
      </c>
      <c r="J17" s="25">
        <f t="shared" ca="1" si="0"/>
        <v>6</v>
      </c>
      <c r="K17" s="25">
        <f t="shared" ca="1" si="0"/>
        <v>5</v>
      </c>
      <c r="L17" s="25">
        <f t="shared" ca="1" si="0"/>
        <v>5</v>
      </c>
      <c r="M17" s="25">
        <f t="shared" ca="1" si="0"/>
        <v>1</v>
      </c>
      <c r="N17" s="25">
        <f t="shared" ca="1" si="0"/>
        <v>1</v>
      </c>
      <c r="O17" s="25" t="str">
        <f t="shared" ca="1" si="0"/>
        <v/>
      </c>
      <c r="P17" s="25" t="str">
        <f t="shared" ca="1" si="0"/>
        <v/>
      </c>
      <c r="Q17" s="25" t="str">
        <f t="shared" ca="1" si="0"/>
        <v/>
      </c>
      <c r="R17" s="25" t="str">
        <f t="shared" ca="1" si="0"/>
        <v/>
      </c>
      <c r="S17" s="25" t="str">
        <f t="shared" ca="1" si="0"/>
        <v/>
      </c>
      <c r="T17" s="25" t="str">
        <f t="shared" ca="1" si="0"/>
        <v/>
      </c>
      <c r="U17" s="25" t="str">
        <f t="shared" ca="1" si="0"/>
        <v/>
      </c>
      <c r="V17" s="25" t="str">
        <f t="shared" ca="1" si="0"/>
        <v/>
      </c>
      <c r="W17" s="25" t="str">
        <f t="shared" ca="1" si="0"/>
        <v/>
      </c>
      <c r="X17" s="25" t="str">
        <f t="shared" ca="1" si="0"/>
        <v/>
      </c>
      <c r="Y17" s="25" t="str">
        <f t="shared" ca="1" si="0"/>
        <v/>
      </c>
      <c r="Z17" s="25" t="str">
        <f t="shared" ca="1" si="0"/>
        <v/>
      </c>
      <c r="AA17" s="25" t="str">
        <f t="shared" ca="1" si="0"/>
        <v/>
      </c>
      <c r="AB17" s="25" t="str">
        <f t="shared" ca="1" si="0"/>
        <v/>
      </c>
      <c r="AC17" s="25" t="str">
        <f t="shared" ca="1" si="0"/>
        <v/>
      </c>
      <c r="AD17" s="25" t="str">
        <f t="shared" ca="1" si="0"/>
        <v/>
      </c>
      <c r="AE17" s="25" t="str">
        <f t="shared" ca="1" si="0"/>
        <v/>
      </c>
      <c r="AF17" s="25" t="str">
        <f t="shared" ca="1" si="0"/>
        <v/>
      </c>
    </row>
    <row r="18" spans="2:32" hidden="1" x14ac:dyDescent="0.2">
      <c r="C18" t="s">
        <v>9</v>
      </c>
      <c r="D18" s="1">
        <f>IF(COUNTA(C22:C249)=0,1,COUNTA(C22:C249))</f>
        <v>5</v>
      </c>
      <c r="E18" t="s">
        <v>10</v>
      </c>
      <c r="F18" s="1">
        <f ca="1">IF(COUNTIF(H17:AF17,"&gt;0")=0,1,COUNTIF(H17:AF17,"&gt;0"))</f>
        <v>7</v>
      </c>
      <c r="H18" s="1">
        <f ca="1">IF(H21="","",$G17-$G17/($D16-1)*(H21-1))</f>
        <v>26</v>
      </c>
      <c r="I18" s="1">
        <f t="shared" ref="I18:AF18" ca="1" si="1">IF(I21="","",TotalEffort-TotalEffort/(ImplementationDays)*(I21-1))</f>
        <v>23.111111111111111</v>
      </c>
      <c r="J18" s="1">
        <f t="shared" ca="1" si="1"/>
        <v>20.222222222222221</v>
      </c>
      <c r="K18" s="1">
        <f t="shared" ca="1" si="1"/>
        <v>17.333333333333336</v>
      </c>
      <c r="L18" s="1">
        <f t="shared" ca="1" si="1"/>
        <v>14.444444444444445</v>
      </c>
      <c r="M18" s="1">
        <f t="shared" ca="1" si="1"/>
        <v>11.555555555555555</v>
      </c>
      <c r="N18" s="1">
        <f t="shared" ca="1" si="1"/>
        <v>8.6666666666666679</v>
      </c>
      <c r="O18" s="1">
        <f t="shared" ca="1" si="1"/>
        <v>5.7777777777777786</v>
      </c>
      <c r="P18" s="1">
        <f t="shared" ca="1" si="1"/>
        <v>2.8888888888888893</v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26" t="s">
        <v>11</v>
      </c>
      <c r="E19" t="s">
        <v>12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26" t="s">
        <v>13</v>
      </c>
      <c r="E20" t="s">
        <v>14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21" t="s">
        <v>15</v>
      </c>
      <c r="C21" s="27" t="s">
        <v>16</v>
      </c>
      <c r="D21" s="27"/>
      <c r="E21" s="27" t="s">
        <v>18</v>
      </c>
      <c r="F21" s="27" t="s">
        <v>19</v>
      </c>
      <c r="G21" s="27" t="s">
        <v>58</v>
      </c>
      <c r="H21" s="27">
        <v>1</v>
      </c>
      <c r="I21" s="27">
        <f t="shared" ref="I21:AF21" si="3">IF($D$16&gt;H21,H21+1,"")</f>
        <v>2</v>
      </c>
      <c r="J21" s="27">
        <f t="shared" si="3"/>
        <v>3</v>
      </c>
      <c r="K21" s="27">
        <f t="shared" si="3"/>
        <v>4</v>
      </c>
      <c r="L21" s="27">
        <f t="shared" si="3"/>
        <v>5</v>
      </c>
      <c r="M21" s="27">
        <f t="shared" si="3"/>
        <v>6</v>
      </c>
      <c r="N21" s="27">
        <f t="shared" si="3"/>
        <v>7</v>
      </c>
      <c r="O21" s="27">
        <f t="shared" si="3"/>
        <v>8</v>
      </c>
      <c r="P21" s="27">
        <f t="shared" si="3"/>
        <v>9</v>
      </c>
      <c r="Q21" s="27" t="str">
        <f t="shared" si="3"/>
        <v/>
      </c>
      <c r="R21" s="27" t="str">
        <f t="shared" si="3"/>
        <v/>
      </c>
      <c r="S21" s="27" t="str">
        <f t="shared" si="3"/>
        <v/>
      </c>
      <c r="T21" s="27" t="str">
        <f t="shared" si="3"/>
        <v/>
      </c>
      <c r="U21" s="27" t="str">
        <f t="shared" si="3"/>
        <v/>
      </c>
      <c r="V21" s="27" t="str">
        <f t="shared" si="3"/>
        <v/>
      </c>
      <c r="W21" s="27" t="str">
        <f t="shared" si="3"/>
        <v/>
      </c>
      <c r="X21" s="27" t="str">
        <f t="shared" si="3"/>
        <v/>
      </c>
      <c r="Y21" s="27" t="str">
        <f t="shared" si="3"/>
        <v/>
      </c>
      <c r="Z21" s="27" t="str">
        <f t="shared" si="3"/>
        <v/>
      </c>
      <c r="AA21" s="27" t="str">
        <f t="shared" si="3"/>
        <v/>
      </c>
      <c r="AB21" s="27" t="str">
        <f t="shared" si="3"/>
        <v/>
      </c>
      <c r="AC21" s="27" t="str">
        <f t="shared" si="3"/>
        <v/>
      </c>
      <c r="AD21" s="27" t="str">
        <f t="shared" si="3"/>
        <v/>
      </c>
      <c r="AE21" s="27" t="str">
        <f t="shared" si="3"/>
        <v/>
      </c>
      <c r="AF21" s="27" t="str">
        <f t="shared" si="3"/>
        <v/>
      </c>
    </row>
    <row r="22" spans="2:32" x14ac:dyDescent="0.2">
      <c r="B22">
        <v>2</v>
      </c>
      <c r="C22" t="s">
        <v>50</v>
      </c>
      <c r="E22" t="s">
        <v>47</v>
      </c>
      <c r="F22" s="28" t="s">
        <v>26</v>
      </c>
      <c r="G22" s="1">
        <v>3</v>
      </c>
      <c r="H22" s="1">
        <f t="shared" ref="H22:H29" si="4">IF(OR(H$21="",$G22=""),"",G22)</f>
        <v>3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AE22" s="1" t="str">
        <f t="shared" ref="AE22:AF29" si="5">IF(OR(AE$21="",$G22=""),"",AD22)</f>
        <v/>
      </c>
      <c r="AF22" s="1" t="str">
        <f t="shared" si="5"/>
        <v/>
      </c>
    </row>
    <row r="23" spans="2:32" x14ac:dyDescent="0.2">
      <c r="B23">
        <v>3</v>
      </c>
      <c r="C23" t="s">
        <v>51</v>
      </c>
      <c r="E23" t="s">
        <v>46</v>
      </c>
      <c r="F23" s="28" t="s">
        <v>26</v>
      </c>
      <c r="G23" s="1">
        <v>5</v>
      </c>
      <c r="H23" s="1">
        <f t="shared" si="4"/>
        <v>5</v>
      </c>
      <c r="I23" s="1">
        <v>2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4</v>
      </c>
      <c r="C24" s="28" t="s">
        <v>53</v>
      </c>
      <c r="E24" s="36" t="s">
        <v>65</v>
      </c>
      <c r="F24" s="28" t="s">
        <v>23</v>
      </c>
      <c r="G24" s="1">
        <v>7</v>
      </c>
      <c r="H24" s="1">
        <f t="shared" si="4"/>
        <v>7</v>
      </c>
      <c r="I24" s="1">
        <v>1</v>
      </c>
      <c r="J24" s="1">
        <v>2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AE24" s="1" t="str">
        <f t="shared" si="5"/>
        <v/>
      </c>
      <c r="AF24" s="1" t="str">
        <f t="shared" si="5"/>
        <v/>
      </c>
    </row>
    <row r="25" spans="2:32" ht="27" customHeight="1" x14ac:dyDescent="0.2">
      <c r="B25">
        <v>5</v>
      </c>
      <c r="C25" s="28" t="s">
        <v>55</v>
      </c>
      <c r="E25" s="28" t="s">
        <v>61</v>
      </c>
      <c r="F25" s="28" t="s">
        <v>26</v>
      </c>
      <c r="G25" s="1">
        <v>5</v>
      </c>
      <c r="H25" s="1">
        <f t="shared" si="4"/>
        <v>5</v>
      </c>
      <c r="I25" s="1">
        <v>2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6</v>
      </c>
      <c r="C26" s="28" t="s">
        <v>57</v>
      </c>
      <c r="E26" s="28" t="s">
        <v>66</v>
      </c>
      <c r="F26" s="28" t="s">
        <v>23</v>
      </c>
      <c r="G26" s="1">
        <v>6</v>
      </c>
      <c r="H26" s="1">
        <f t="shared" si="4"/>
        <v>6</v>
      </c>
      <c r="I26" s="1">
        <v>2</v>
      </c>
      <c r="J26" s="1">
        <v>1</v>
      </c>
      <c r="K26" s="1">
        <v>1</v>
      </c>
      <c r="L26" s="1">
        <v>2</v>
      </c>
      <c r="M26" s="1">
        <v>0</v>
      </c>
      <c r="N26" s="1">
        <v>0</v>
      </c>
      <c r="O26" s="1">
        <v>0</v>
      </c>
      <c r="P26" s="1">
        <v>0</v>
      </c>
      <c r="AE26" s="1" t="str">
        <f t="shared" si="5"/>
        <v/>
      </c>
      <c r="AF26" s="1" t="str">
        <f t="shared" si="5"/>
        <v/>
      </c>
    </row>
    <row r="27" spans="2:32" x14ac:dyDescent="0.2">
      <c r="C27" s="28"/>
      <c r="E27" s="28"/>
      <c r="F27" s="28"/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C28" s="28"/>
      <c r="E28" s="28"/>
      <c r="F28" s="28"/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C29" s="28"/>
      <c r="E29" s="28"/>
      <c r="F29" s="28"/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1" spans="2:32" x14ac:dyDescent="0.2">
      <c r="C31" s="28"/>
      <c r="E31" s="28"/>
      <c r="F31" s="28" t="str">
        <f t="shared" ref="F31:F63" si="6">IF(C31&lt;&gt;"","Planned","")</f>
        <v/>
      </c>
      <c r="H31" s="1" t="str">
        <f t="shared" ref="H31:H66" si="7">IF(OR(H$21="",$G31=""),"",G31)</f>
        <v/>
      </c>
      <c r="AE31" s="1" t="str">
        <f t="shared" ref="AE31:AF41" si="8">IF(OR(AE$21="",$G31=""),"",AD31)</f>
        <v/>
      </c>
      <c r="AF31" s="1" t="str">
        <f t="shared" si="8"/>
        <v/>
      </c>
    </row>
    <row r="32" spans="2:32" x14ac:dyDescent="0.2">
      <c r="C32" s="28"/>
      <c r="E32" s="28"/>
      <c r="F32" s="28" t="str">
        <f t="shared" si="6"/>
        <v/>
      </c>
      <c r="H32" s="1" t="str">
        <f t="shared" si="7"/>
        <v/>
      </c>
      <c r="AE32" s="1" t="str">
        <f t="shared" si="8"/>
        <v/>
      </c>
      <c r="AF32" s="1" t="str">
        <f t="shared" si="8"/>
        <v/>
      </c>
    </row>
    <row r="33" spans="3:32" x14ac:dyDescent="0.2">
      <c r="C33" s="28"/>
      <c r="E33" s="28"/>
      <c r="F33" s="28" t="str">
        <f t="shared" si="6"/>
        <v/>
      </c>
      <c r="H33" s="1" t="str">
        <f t="shared" si="7"/>
        <v/>
      </c>
      <c r="AE33" s="1" t="str">
        <f t="shared" si="8"/>
        <v/>
      </c>
      <c r="AF33" s="1" t="str">
        <f t="shared" si="8"/>
        <v/>
      </c>
    </row>
    <row r="34" spans="3:32" x14ac:dyDescent="0.2">
      <c r="C34" s="28"/>
      <c r="E34" s="28"/>
      <c r="F34" s="28" t="str">
        <f t="shared" si="6"/>
        <v/>
      </c>
      <c r="H34" s="1" t="str">
        <f t="shared" si="7"/>
        <v/>
      </c>
      <c r="AE34" s="1" t="str">
        <f t="shared" si="8"/>
        <v/>
      </c>
      <c r="AF34" s="1" t="str">
        <f t="shared" si="8"/>
        <v/>
      </c>
    </row>
    <row r="35" spans="3:32" x14ac:dyDescent="0.2">
      <c r="C35" s="28"/>
      <c r="E35" s="28"/>
      <c r="F35" s="28" t="str">
        <f t="shared" si="6"/>
        <v/>
      </c>
      <c r="H35" s="1" t="str">
        <f t="shared" si="7"/>
        <v/>
      </c>
      <c r="AE35" s="1" t="str">
        <f t="shared" si="8"/>
        <v/>
      </c>
      <c r="AF35" s="1" t="str">
        <f t="shared" si="8"/>
        <v/>
      </c>
    </row>
    <row r="36" spans="3:32" x14ac:dyDescent="0.2">
      <c r="C36" s="28"/>
      <c r="E36" s="28"/>
      <c r="F36" s="28" t="str">
        <f t="shared" si="6"/>
        <v/>
      </c>
      <c r="H36" s="1" t="str">
        <f t="shared" si="7"/>
        <v/>
      </c>
      <c r="AE36" s="1" t="str">
        <f t="shared" si="8"/>
        <v/>
      </c>
      <c r="AF36" s="1" t="str">
        <f t="shared" si="8"/>
        <v/>
      </c>
    </row>
    <row r="37" spans="3:32" x14ac:dyDescent="0.2">
      <c r="C37" s="28"/>
      <c r="E37" s="28"/>
      <c r="F37" s="28" t="str">
        <f t="shared" si="6"/>
        <v/>
      </c>
      <c r="H37" s="1" t="str">
        <f t="shared" si="7"/>
        <v/>
      </c>
      <c r="AE37" s="1" t="str">
        <f t="shared" si="8"/>
        <v/>
      </c>
      <c r="AF37" s="1" t="str">
        <f t="shared" si="8"/>
        <v/>
      </c>
    </row>
    <row r="38" spans="3:32" x14ac:dyDescent="0.2">
      <c r="C38" s="28"/>
      <c r="E38" s="28"/>
      <c r="F38" s="28" t="str">
        <f t="shared" si="6"/>
        <v/>
      </c>
      <c r="H38" s="1" t="str">
        <f t="shared" si="7"/>
        <v/>
      </c>
      <c r="AE38" s="1" t="str">
        <f t="shared" si="8"/>
        <v/>
      </c>
      <c r="AF38" s="1" t="str">
        <f t="shared" si="8"/>
        <v/>
      </c>
    </row>
    <row r="39" spans="3:32" x14ac:dyDescent="0.2">
      <c r="C39" s="28"/>
      <c r="E39" s="28"/>
      <c r="F39" s="28" t="str">
        <f t="shared" si="6"/>
        <v/>
      </c>
      <c r="H39" s="1" t="str">
        <f t="shared" si="7"/>
        <v/>
      </c>
      <c r="AE39" s="1" t="str">
        <f t="shared" si="8"/>
        <v/>
      </c>
      <c r="AF39" s="1" t="str">
        <f t="shared" si="8"/>
        <v/>
      </c>
    </row>
    <row r="40" spans="3:32" x14ac:dyDescent="0.2">
      <c r="C40" s="28"/>
      <c r="E40" s="28"/>
      <c r="F40" s="28" t="str">
        <f t="shared" si="6"/>
        <v/>
      </c>
      <c r="H40" s="1" t="str">
        <f t="shared" si="7"/>
        <v/>
      </c>
      <c r="AE40" s="1" t="str">
        <f t="shared" si="8"/>
        <v/>
      </c>
      <c r="AF40" s="1" t="str">
        <f t="shared" si="8"/>
        <v/>
      </c>
    </row>
    <row r="41" spans="3:32" x14ac:dyDescent="0.2">
      <c r="C41" s="28"/>
      <c r="E41" s="28"/>
      <c r="F41" s="28" t="str">
        <f t="shared" si="6"/>
        <v/>
      </c>
      <c r="H41" s="1" t="str">
        <f t="shared" si="7"/>
        <v/>
      </c>
      <c r="AE41" s="1" t="str">
        <f t="shared" si="8"/>
        <v/>
      </c>
      <c r="AF41" s="1" t="str">
        <f t="shared" si="8"/>
        <v/>
      </c>
    </row>
    <row r="42" spans="3:32" x14ac:dyDescent="0.2">
      <c r="C42" s="28"/>
      <c r="E42" s="28"/>
      <c r="F42" s="28" t="str">
        <f t="shared" si="6"/>
        <v/>
      </c>
      <c r="H42" s="1" t="str">
        <f t="shared" si="7"/>
        <v/>
      </c>
      <c r="AE42" s="1" t="str">
        <f t="shared" ref="AE42:AF61" si="9">IF(OR(AE$21="",$G42=""),"",AD42)</f>
        <v/>
      </c>
      <c r="AF42" s="1" t="str">
        <f t="shared" si="9"/>
        <v/>
      </c>
    </row>
    <row r="43" spans="3:32" x14ac:dyDescent="0.2">
      <c r="C43" s="28"/>
      <c r="E43" s="28"/>
      <c r="F43" s="28" t="str">
        <f t="shared" si="6"/>
        <v/>
      </c>
      <c r="H43" s="1" t="str">
        <f t="shared" si="7"/>
        <v/>
      </c>
      <c r="AE43" s="1" t="str">
        <f t="shared" si="9"/>
        <v/>
      </c>
      <c r="AF43" s="1" t="str">
        <f t="shared" si="9"/>
        <v/>
      </c>
    </row>
    <row r="44" spans="3:32" x14ac:dyDescent="0.2">
      <c r="C44" s="28"/>
      <c r="E44" s="28"/>
      <c r="F44" s="28" t="str">
        <f t="shared" si="6"/>
        <v/>
      </c>
      <c r="H44" s="1" t="str">
        <f t="shared" si="7"/>
        <v/>
      </c>
      <c r="AE44" s="1" t="str">
        <f t="shared" si="9"/>
        <v/>
      </c>
      <c r="AF44" s="1" t="str">
        <f t="shared" si="9"/>
        <v/>
      </c>
    </row>
    <row r="45" spans="3:32" x14ac:dyDescent="0.2">
      <c r="C45" s="28"/>
      <c r="E45" s="28"/>
      <c r="F45" s="28" t="str">
        <f t="shared" si="6"/>
        <v/>
      </c>
      <c r="H45" s="1" t="str">
        <f t="shared" si="7"/>
        <v/>
      </c>
      <c r="AE45" s="1" t="str">
        <f t="shared" si="9"/>
        <v/>
      </c>
      <c r="AF45" s="1" t="str">
        <f t="shared" si="9"/>
        <v/>
      </c>
    </row>
    <row r="46" spans="3:32" x14ac:dyDescent="0.2">
      <c r="C46" s="28"/>
      <c r="E46" s="28"/>
      <c r="F46" s="28" t="str">
        <f t="shared" si="6"/>
        <v/>
      </c>
      <c r="H46" s="1" t="str">
        <f t="shared" si="7"/>
        <v/>
      </c>
      <c r="AE46" s="1" t="str">
        <f t="shared" si="9"/>
        <v/>
      </c>
      <c r="AF46" s="1" t="str">
        <f t="shared" si="9"/>
        <v/>
      </c>
    </row>
    <row r="47" spans="3:32" x14ac:dyDescent="0.2">
      <c r="C47" s="28"/>
      <c r="E47" s="28"/>
      <c r="F47" s="28" t="str">
        <f t="shared" si="6"/>
        <v/>
      </c>
      <c r="H47" s="1" t="str">
        <f t="shared" si="7"/>
        <v/>
      </c>
      <c r="AE47" s="1" t="str">
        <f t="shared" si="9"/>
        <v/>
      </c>
      <c r="AF47" s="1" t="str">
        <f t="shared" si="9"/>
        <v/>
      </c>
    </row>
    <row r="48" spans="3:32" x14ac:dyDescent="0.2">
      <c r="C48" s="28"/>
      <c r="E48" s="28"/>
      <c r="F48" s="28" t="str">
        <f t="shared" si="6"/>
        <v/>
      </c>
      <c r="H48" s="1" t="str">
        <f t="shared" si="7"/>
        <v/>
      </c>
      <c r="AE48" s="1" t="str">
        <f t="shared" si="9"/>
        <v/>
      </c>
      <c r="AF48" s="1" t="str">
        <f t="shared" si="9"/>
        <v/>
      </c>
    </row>
    <row r="49" spans="3:32" x14ac:dyDescent="0.2">
      <c r="C49" s="28"/>
      <c r="E49" s="28"/>
      <c r="F49" s="28" t="str">
        <f t="shared" si="6"/>
        <v/>
      </c>
      <c r="H49" s="1" t="str">
        <f t="shared" si="7"/>
        <v/>
      </c>
      <c r="AE49" s="1" t="str">
        <f t="shared" si="9"/>
        <v/>
      </c>
      <c r="AF49" s="1" t="str">
        <f t="shared" si="9"/>
        <v/>
      </c>
    </row>
    <row r="50" spans="3:32" x14ac:dyDescent="0.2">
      <c r="C50" s="28"/>
      <c r="E50" s="28"/>
      <c r="F50" s="28" t="str">
        <f t="shared" si="6"/>
        <v/>
      </c>
      <c r="H50" s="1" t="str">
        <f t="shared" si="7"/>
        <v/>
      </c>
      <c r="AE50" s="1" t="str">
        <f t="shared" si="9"/>
        <v/>
      </c>
      <c r="AF50" s="1" t="str">
        <f t="shared" si="9"/>
        <v/>
      </c>
    </row>
    <row r="51" spans="3:32" x14ac:dyDescent="0.2">
      <c r="C51" s="28"/>
      <c r="E51" s="28"/>
      <c r="F51" s="28" t="str">
        <f t="shared" si="6"/>
        <v/>
      </c>
      <c r="H51" s="1" t="str">
        <f t="shared" si="7"/>
        <v/>
      </c>
      <c r="AE51" s="1" t="str">
        <f t="shared" si="9"/>
        <v/>
      </c>
      <c r="AF51" s="1" t="str">
        <f t="shared" si="9"/>
        <v/>
      </c>
    </row>
    <row r="52" spans="3:32" x14ac:dyDescent="0.2">
      <c r="C52" s="28"/>
      <c r="E52" s="28"/>
      <c r="F52" s="28" t="str">
        <f t="shared" si="6"/>
        <v/>
      </c>
      <c r="H52" s="1" t="str">
        <f t="shared" si="7"/>
        <v/>
      </c>
      <c r="AE52" s="1" t="str">
        <f t="shared" si="9"/>
        <v/>
      </c>
      <c r="AF52" s="1" t="str">
        <f t="shared" si="9"/>
        <v/>
      </c>
    </row>
    <row r="53" spans="3:32" x14ac:dyDescent="0.2">
      <c r="C53" s="28"/>
      <c r="E53" s="28"/>
      <c r="F53" s="28" t="str">
        <f t="shared" si="6"/>
        <v/>
      </c>
      <c r="H53" s="1" t="str">
        <f t="shared" si="7"/>
        <v/>
      </c>
      <c r="AE53" s="1" t="str">
        <f t="shared" si="9"/>
        <v/>
      </c>
      <c r="AF53" s="1" t="str">
        <f t="shared" si="9"/>
        <v/>
      </c>
    </row>
    <row r="54" spans="3:32" x14ac:dyDescent="0.2">
      <c r="C54" s="28"/>
      <c r="E54" s="28"/>
      <c r="F54" s="28" t="str">
        <f t="shared" si="6"/>
        <v/>
      </c>
      <c r="H54" s="1" t="str">
        <f t="shared" si="7"/>
        <v/>
      </c>
      <c r="AE54" s="1" t="str">
        <f t="shared" si="9"/>
        <v/>
      </c>
      <c r="AF54" s="1" t="str">
        <f t="shared" si="9"/>
        <v/>
      </c>
    </row>
    <row r="55" spans="3:32" x14ac:dyDescent="0.2">
      <c r="C55" s="28"/>
      <c r="E55" s="28"/>
      <c r="F55" s="28" t="str">
        <f t="shared" si="6"/>
        <v/>
      </c>
      <c r="H55" s="1" t="str">
        <f t="shared" si="7"/>
        <v/>
      </c>
      <c r="AE55" s="1" t="str">
        <f t="shared" si="9"/>
        <v/>
      </c>
      <c r="AF55" s="1" t="str">
        <f t="shared" si="9"/>
        <v/>
      </c>
    </row>
    <row r="56" spans="3:32" x14ac:dyDescent="0.2">
      <c r="C56" s="28"/>
      <c r="E56" s="28"/>
      <c r="F56" s="28" t="str">
        <f t="shared" si="6"/>
        <v/>
      </c>
      <c r="H56" s="1" t="str">
        <f t="shared" si="7"/>
        <v/>
      </c>
      <c r="AE56" s="1" t="str">
        <f t="shared" si="9"/>
        <v/>
      </c>
      <c r="AF56" s="1" t="str">
        <f t="shared" si="9"/>
        <v/>
      </c>
    </row>
    <row r="57" spans="3:32" x14ac:dyDescent="0.2">
      <c r="C57" s="28"/>
      <c r="E57" s="28"/>
      <c r="F57" s="28" t="str">
        <f t="shared" si="6"/>
        <v/>
      </c>
      <c r="H57" s="1" t="str">
        <f t="shared" si="7"/>
        <v/>
      </c>
      <c r="AE57" s="1" t="str">
        <f t="shared" si="9"/>
        <v/>
      </c>
      <c r="AF57" s="1" t="str">
        <f t="shared" si="9"/>
        <v/>
      </c>
    </row>
    <row r="58" spans="3:32" x14ac:dyDescent="0.2">
      <c r="C58" s="28"/>
      <c r="E58" s="28"/>
      <c r="F58" s="28" t="str">
        <f t="shared" si="6"/>
        <v/>
      </c>
      <c r="H58" s="1" t="str">
        <f t="shared" si="7"/>
        <v/>
      </c>
      <c r="AE58" s="1" t="str">
        <f t="shared" si="9"/>
        <v/>
      </c>
      <c r="AF58" s="1" t="str">
        <f t="shared" si="9"/>
        <v/>
      </c>
    </row>
    <row r="59" spans="3:32" x14ac:dyDescent="0.2">
      <c r="C59" s="28"/>
      <c r="E59" s="28"/>
      <c r="F59" s="28" t="str">
        <f t="shared" si="6"/>
        <v/>
      </c>
      <c r="H59" s="1" t="str">
        <f t="shared" si="7"/>
        <v/>
      </c>
      <c r="AE59" s="1" t="str">
        <f t="shared" si="9"/>
        <v/>
      </c>
      <c r="AF59" s="1" t="str">
        <f t="shared" si="9"/>
        <v/>
      </c>
    </row>
    <row r="60" spans="3:32" x14ac:dyDescent="0.2">
      <c r="C60" s="28"/>
      <c r="E60" s="28"/>
      <c r="F60" s="28" t="str">
        <f t="shared" si="6"/>
        <v/>
      </c>
      <c r="H60" s="1" t="str">
        <f t="shared" si="7"/>
        <v/>
      </c>
      <c r="AE60" s="1" t="str">
        <f t="shared" si="9"/>
        <v/>
      </c>
      <c r="AF60" s="1" t="str">
        <f t="shared" si="9"/>
        <v/>
      </c>
    </row>
    <row r="61" spans="3:32" x14ac:dyDescent="0.2">
      <c r="C61" s="28"/>
      <c r="E61" s="28"/>
      <c r="F61" s="28" t="str">
        <f t="shared" si="6"/>
        <v/>
      </c>
      <c r="H61" s="1" t="str">
        <f t="shared" si="7"/>
        <v/>
      </c>
      <c r="AE61" s="1" t="str">
        <f t="shared" si="9"/>
        <v/>
      </c>
      <c r="AF61" s="1" t="str">
        <f t="shared" si="9"/>
        <v/>
      </c>
    </row>
    <row r="62" spans="3:32" x14ac:dyDescent="0.2">
      <c r="C62" s="28"/>
      <c r="E62" s="28"/>
      <c r="F62" s="28" t="str">
        <f t="shared" si="6"/>
        <v/>
      </c>
      <c r="H62" s="1" t="str">
        <f t="shared" si="7"/>
        <v/>
      </c>
      <c r="I62" s="1" t="str">
        <f t="shared" ref="I62:AD62" si="10">IF(OR(I$21="",$G62=""),"",H62)</f>
        <v/>
      </c>
      <c r="J62" s="1" t="str">
        <f t="shared" si="10"/>
        <v/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1" t="str">
        <f t="shared" si="10"/>
        <v/>
      </c>
      <c r="P62" s="1" t="str">
        <f t="shared" si="10"/>
        <v/>
      </c>
      <c r="Q62" s="1" t="str">
        <f t="shared" si="10"/>
        <v/>
      </c>
      <c r="R62" s="1" t="str">
        <f t="shared" si="10"/>
        <v/>
      </c>
      <c r="S62" s="1" t="str">
        <f t="shared" si="10"/>
        <v/>
      </c>
      <c r="T62" s="1" t="str">
        <f t="shared" si="10"/>
        <v/>
      </c>
      <c r="U62" s="1" t="str">
        <f t="shared" si="10"/>
        <v/>
      </c>
      <c r="V62" s="1" t="str">
        <f t="shared" si="10"/>
        <v/>
      </c>
      <c r="W62" s="1" t="str">
        <f t="shared" si="10"/>
        <v/>
      </c>
      <c r="X62" s="1" t="str">
        <f t="shared" si="10"/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ref="AE62:AF65" si="11">IF(OR(AE$21="",$G62=""),"",AD62)</f>
        <v/>
      </c>
      <c r="AF62" s="1" t="str">
        <f t="shared" si="11"/>
        <v/>
      </c>
    </row>
    <row r="63" spans="3:32" x14ac:dyDescent="0.2">
      <c r="C63" s="28"/>
      <c r="E63" s="28"/>
      <c r="F63" s="28" t="str">
        <f t="shared" si="6"/>
        <v/>
      </c>
      <c r="H63" s="1" t="str">
        <f t="shared" si="7"/>
        <v/>
      </c>
      <c r="I63" s="1" t="str">
        <f t="shared" ref="I63:AD63" si="12">IF(OR(I$21="",$G63=""),"",H63)</f>
        <v/>
      </c>
      <c r="J63" s="1" t="str">
        <f t="shared" si="12"/>
        <v/>
      </c>
      <c r="K63" s="1" t="str">
        <f t="shared" si="12"/>
        <v/>
      </c>
      <c r="L63" s="1" t="str">
        <f t="shared" si="12"/>
        <v/>
      </c>
      <c r="M63" s="1" t="str">
        <f t="shared" si="12"/>
        <v/>
      </c>
      <c r="N63" s="1" t="str">
        <f t="shared" si="12"/>
        <v/>
      </c>
      <c r="O63" s="1" t="str">
        <f t="shared" si="12"/>
        <v/>
      </c>
      <c r="P63" s="1" t="str">
        <f t="shared" si="12"/>
        <v/>
      </c>
      <c r="Q63" s="1" t="str">
        <f t="shared" si="12"/>
        <v/>
      </c>
      <c r="R63" s="1" t="str">
        <f t="shared" si="12"/>
        <v/>
      </c>
      <c r="S63" s="1" t="str">
        <f t="shared" si="12"/>
        <v/>
      </c>
      <c r="T63" s="1" t="str">
        <f t="shared" si="12"/>
        <v/>
      </c>
      <c r="U63" s="1" t="str">
        <f t="shared" si="12"/>
        <v/>
      </c>
      <c r="V63" s="1" t="str">
        <f t="shared" si="12"/>
        <v/>
      </c>
      <c r="W63" s="1" t="str">
        <f t="shared" si="12"/>
        <v/>
      </c>
      <c r="X63" s="1" t="str">
        <f t="shared" si="12"/>
        <v/>
      </c>
      <c r="Y63" s="1" t="str">
        <f t="shared" si="12"/>
        <v/>
      </c>
      <c r="Z63" s="1" t="str">
        <f t="shared" si="12"/>
        <v/>
      </c>
      <c r="AA63" s="1" t="str">
        <f t="shared" si="12"/>
        <v/>
      </c>
      <c r="AB63" s="1" t="str">
        <f t="shared" si="12"/>
        <v/>
      </c>
      <c r="AC63" s="1" t="str">
        <f t="shared" si="12"/>
        <v/>
      </c>
      <c r="AD63" s="1" t="str">
        <f t="shared" si="12"/>
        <v/>
      </c>
      <c r="AE63" s="1" t="str">
        <f t="shared" si="11"/>
        <v/>
      </c>
      <c r="AF63" s="1" t="str">
        <f t="shared" si="11"/>
        <v/>
      </c>
    </row>
    <row r="64" spans="3:32" x14ac:dyDescent="0.2">
      <c r="C64" s="28"/>
      <c r="E64" s="28"/>
      <c r="F64" s="28" t="s">
        <v>35</v>
      </c>
      <c r="H64" s="1" t="str">
        <f t="shared" si="7"/>
        <v/>
      </c>
      <c r="AE64" s="1" t="str">
        <f t="shared" si="11"/>
        <v/>
      </c>
      <c r="AF64" s="1" t="str">
        <f t="shared" si="11"/>
        <v/>
      </c>
    </row>
    <row r="65" spans="3:32" x14ac:dyDescent="0.2">
      <c r="C65" s="28"/>
      <c r="E65" s="28"/>
      <c r="F65" s="28" t="s">
        <v>36</v>
      </c>
      <c r="H65" s="1" t="str">
        <f t="shared" si="7"/>
        <v/>
      </c>
      <c r="AE65" s="1" t="str">
        <f t="shared" si="11"/>
        <v/>
      </c>
      <c r="AF65" s="1" t="str">
        <f t="shared" si="11"/>
        <v/>
      </c>
    </row>
    <row r="66" spans="3:32" x14ac:dyDescent="0.2">
      <c r="F66" t="s">
        <v>37</v>
      </c>
      <c r="H66" s="1" t="str">
        <f t="shared" si="7"/>
        <v/>
      </c>
    </row>
    <row r="71" spans="3:32" s="1" customFormat="1" x14ac:dyDescent="0.2">
      <c r="F71" s="29" t="str">
        <f>IF(C71&lt;&gt;"","Planned","")</f>
        <v/>
      </c>
    </row>
  </sheetData>
  <mergeCells count="3">
    <mergeCell ref="D3:H3"/>
    <mergeCell ref="D4:H4"/>
    <mergeCell ref="D5:H5"/>
  </mergeCells>
  <conditionalFormatting sqref="C31:AF65 L22:P24 C25:P29">
    <cfRule type="expression" dxfId="25" priority="4">
      <formula>$F22="Done"</formula>
    </cfRule>
    <cfRule type="expression" dxfId="24" priority="5">
      <formula>$F22="Ongoing"</formula>
    </cfRule>
  </conditionalFormatting>
  <conditionalFormatting sqref="B31:AF65 B22:P29">
    <cfRule type="expression" dxfId="23" priority="6">
      <formula>$F22="Terminado"</formula>
    </cfRule>
    <cfRule type="expression" dxfId="22" priority="7">
      <formula>$F22="En Progreso"</formula>
    </cfRule>
  </conditionalFormatting>
  <conditionalFormatting sqref="Q22:AF29">
    <cfRule type="expression" dxfId="21" priority="14">
      <formula>$F22="Done"</formula>
    </cfRule>
    <cfRule type="expression" dxfId="20" priority="15">
      <formula>$F22="Ongoing"</formula>
    </cfRule>
  </conditionalFormatting>
  <conditionalFormatting sqref="Q22:AF29">
    <cfRule type="expression" dxfId="19" priority="30">
      <formula>$F22="Terminado"</formula>
    </cfRule>
    <cfRule type="expression" dxfId="18" priority="31">
      <formula>$F22="En Progreso"</formula>
    </cfRule>
  </conditionalFormatting>
  <conditionalFormatting sqref="C24">
    <cfRule type="expression" dxfId="1" priority="1">
      <formula>$F24="Done"</formula>
    </cfRule>
    <cfRule type="expression" dxfId="0" priority="2">
      <formula>$F24="Ongoing"</formula>
    </cfRule>
  </conditionalFormatting>
  <dataValidations count="1">
    <dataValidation type="list" allowBlank="1" showInputMessage="1" sqref="F10:F15 F22:F29 F31:F71" xr:uid="{00000000-0002-0000-0200-000000000000}">
      <formula1>"Por Hacer,En Progreso,Terminado"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B522-B11E-4663-9FE5-B78DE0461458}">
  <dimension ref="B1:AF71"/>
  <sheetViews>
    <sheetView topLeftCell="A4" zoomScale="90" zoomScaleNormal="90" workbookViewId="0">
      <selection activeCell="Z11" sqref="Z11"/>
    </sheetView>
  </sheetViews>
  <sheetFormatPr baseColWidth="10" defaultColWidth="9.140625" defaultRowHeight="12.75" x14ac:dyDescent="0.2"/>
  <cols>
    <col min="1" max="1" width="3.28515625" customWidth="1"/>
    <col min="3" max="3" width="38.42578125" customWidth="1"/>
    <col min="4" max="4" width="10.7109375" style="29" customWidth="1"/>
    <col min="5" max="5" width="13.7109375" customWidth="1"/>
    <col min="6" max="6" width="10.85546875" customWidth="1"/>
    <col min="7" max="7" width="9.5703125" style="29" customWidth="1"/>
    <col min="8" max="32" width="4.42578125" style="29" customWidth="1"/>
  </cols>
  <sheetData>
    <row r="1" spans="2:32" ht="13.5" thickBot="1" x14ac:dyDescent="0.25"/>
    <row r="2" spans="2:32" ht="10.5" customHeight="1" x14ac:dyDescent="0.2">
      <c r="B2" s="2"/>
      <c r="C2" s="3"/>
      <c r="D2" s="4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2:32" ht="15" customHeight="1" x14ac:dyDescent="0.2">
      <c r="B3" s="7"/>
      <c r="C3" s="8" t="s">
        <v>0</v>
      </c>
      <c r="D3" s="40" t="s">
        <v>62</v>
      </c>
      <c r="E3" s="40"/>
      <c r="F3" s="40"/>
      <c r="G3" s="40"/>
      <c r="H3" s="40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2:32" ht="15" customHeight="1" x14ac:dyDescent="0.2">
      <c r="B4" s="7"/>
      <c r="C4" s="8" t="s">
        <v>1</v>
      </c>
      <c r="D4" s="40" t="s">
        <v>63</v>
      </c>
      <c r="E4" s="40"/>
      <c r="F4" s="40"/>
      <c r="G4" s="40"/>
      <c r="H4" s="4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 ht="15" customHeight="1" x14ac:dyDescent="0.2">
      <c r="B5" s="7"/>
      <c r="C5" s="8" t="s">
        <v>2</v>
      </c>
      <c r="D5" s="40" t="s">
        <v>64</v>
      </c>
      <c r="E5" s="40"/>
      <c r="F5" s="40"/>
      <c r="G5" s="40"/>
      <c r="H5" s="40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 ht="15" customHeight="1" thickBot="1" x14ac:dyDescent="0.25">
      <c r="B6" s="12"/>
      <c r="C6" s="13"/>
      <c r="D6" s="14"/>
      <c r="E6" s="14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7" spans="2:32" ht="10.5" customHeight="1" x14ac:dyDescent="0.2">
      <c r="B7" s="30"/>
      <c r="C7" s="31"/>
      <c r="D7" s="32"/>
      <c r="E7" s="32"/>
      <c r="F7" s="32"/>
      <c r="G7" s="32"/>
      <c r="H7" s="32"/>
      <c r="I7" s="30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0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2:32" ht="18" x14ac:dyDescent="0.25">
      <c r="C8" s="18">
        <v>4</v>
      </c>
      <c r="D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x14ac:dyDescent="0.2"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6" spans="2:32" x14ac:dyDescent="0.2">
      <c r="B16" s="21"/>
      <c r="C16" s="21" t="s">
        <v>3</v>
      </c>
      <c r="D16" s="29">
        <v>9</v>
      </c>
      <c r="E16" s="21"/>
      <c r="F16" s="22"/>
      <c r="G16" s="23" t="s">
        <v>4</v>
      </c>
      <c r="H16" s="23" t="s">
        <v>5</v>
      </c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2:32" x14ac:dyDescent="0.2">
      <c r="B17" s="21"/>
      <c r="C17" s="21"/>
      <c r="D17" s="37"/>
      <c r="E17" s="35" t="s">
        <v>59</v>
      </c>
      <c r="F17" s="21" t="s">
        <v>8</v>
      </c>
      <c r="G17" s="25">
        <f ca="1">SUM(OFFSET(G21,1,0,TaskRows,1))</f>
        <v>41</v>
      </c>
      <c r="H17" s="25">
        <f ca="1">IF(AND(SUM(OFFSET(H21,1,0,TaskRows,1))=0),0,SUM(OFFSET(H21,1,0,TaskRows,1)))</f>
        <v>41</v>
      </c>
      <c r="I17" s="25">
        <f t="shared" ref="I17:AF17" ca="1" si="0">IF(AND(SUM(OFFSET(I21,1,0,TaskRows,1))=0),"",SUM(OFFSET(I21,1,0,TaskRows,1)))</f>
        <v>13</v>
      </c>
      <c r="J17" s="25">
        <f t="shared" ca="1" si="0"/>
        <v>9</v>
      </c>
      <c r="K17" s="25">
        <f t="shared" ca="1" si="0"/>
        <v>8</v>
      </c>
      <c r="L17" s="25">
        <f t="shared" ca="1" si="0"/>
        <v>7</v>
      </c>
      <c r="M17" s="25">
        <f t="shared" ca="1" si="0"/>
        <v>2</v>
      </c>
      <c r="N17" s="25">
        <f t="shared" ca="1" si="0"/>
        <v>2</v>
      </c>
      <c r="O17" s="25" t="str">
        <f t="shared" ca="1" si="0"/>
        <v/>
      </c>
      <c r="P17" s="25" t="str">
        <f t="shared" ca="1" si="0"/>
        <v/>
      </c>
      <c r="Q17" s="25" t="str">
        <f t="shared" ca="1" si="0"/>
        <v/>
      </c>
      <c r="R17" s="25" t="str">
        <f t="shared" ca="1" si="0"/>
        <v/>
      </c>
      <c r="S17" s="25" t="str">
        <f t="shared" ca="1" si="0"/>
        <v/>
      </c>
      <c r="T17" s="25" t="str">
        <f t="shared" ca="1" si="0"/>
        <v/>
      </c>
      <c r="U17" s="25" t="str">
        <f t="shared" ca="1" si="0"/>
        <v/>
      </c>
      <c r="V17" s="25" t="str">
        <f t="shared" ca="1" si="0"/>
        <v/>
      </c>
      <c r="W17" s="25" t="str">
        <f t="shared" ca="1" si="0"/>
        <v/>
      </c>
      <c r="X17" s="25" t="str">
        <f t="shared" ca="1" si="0"/>
        <v/>
      </c>
      <c r="Y17" s="25" t="str">
        <f t="shared" ca="1" si="0"/>
        <v/>
      </c>
      <c r="Z17" s="25" t="str">
        <f t="shared" ca="1" si="0"/>
        <v/>
      </c>
      <c r="AA17" s="25" t="str">
        <f t="shared" ca="1" si="0"/>
        <v/>
      </c>
      <c r="AB17" s="25" t="str">
        <f t="shared" ca="1" si="0"/>
        <v/>
      </c>
      <c r="AC17" s="25" t="str">
        <f t="shared" ca="1" si="0"/>
        <v/>
      </c>
      <c r="AD17" s="25" t="str">
        <f t="shared" ca="1" si="0"/>
        <v/>
      </c>
      <c r="AE17" s="25" t="str">
        <f t="shared" ca="1" si="0"/>
        <v/>
      </c>
      <c r="AF17" s="25" t="str">
        <f t="shared" ca="1" si="0"/>
        <v/>
      </c>
    </row>
    <row r="18" spans="2:32" hidden="1" x14ac:dyDescent="0.2">
      <c r="C18" t="s">
        <v>9</v>
      </c>
      <c r="D18" s="29">
        <f>IF(COUNTA(C22:C249)=0,1,COUNTA(C22:C249))</f>
        <v>8</v>
      </c>
      <c r="E18" t="s">
        <v>10</v>
      </c>
      <c r="F18" s="29">
        <f ca="1">IF(COUNTIF(H17:AF17,"&gt;0")=0,1,COUNTIF(H17:AF17,"&gt;0"))</f>
        <v>7</v>
      </c>
      <c r="H18" s="29">
        <f ca="1">IF(H21="","",$G17-$G17/($D16-1)*(H21-1))</f>
        <v>41</v>
      </c>
      <c r="I18" s="29">
        <f t="shared" ref="I18:AF18" ca="1" si="1">IF(I21="","",TotalEffort-TotalEffort/(ImplementationDays)*(I21-1))</f>
        <v>36.444444444444443</v>
      </c>
      <c r="J18" s="29">
        <f t="shared" ca="1" si="1"/>
        <v>31.888888888888889</v>
      </c>
      <c r="K18" s="29">
        <f t="shared" ca="1" si="1"/>
        <v>27.333333333333336</v>
      </c>
      <c r="L18" s="29">
        <f t="shared" ca="1" si="1"/>
        <v>22.777777777777779</v>
      </c>
      <c r="M18" s="29">
        <f t="shared" ca="1" si="1"/>
        <v>18.222222222222221</v>
      </c>
      <c r="N18" s="29">
        <f t="shared" ca="1" si="1"/>
        <v>13.666666666666668</v>
      </c>
      <c r="O18" s="29">
        <f t="shared" ca="1" si="1"/>
        <v>9.1111111111111143</v>
      </c>
      <c r="P18" s="29">
        <f t="shared" ca="1" si="1"/>
        <v>4.5555555555555571</v>
      </c>
      <c r="Q18" s="29" t="str">
        <f t="shared" si="1"/>
        <v/>
      </c>
      <c r="R18" s="29" t="str">
        <f t="shared" si="1"/>
        <v/>
      </c>
      <c r="S18" s="29" t="str">
        <f t="shared" si="1"/>
        <v/>
      </c>
      <c r="T18" s="29" t="str">
        <f t="shared" si="1"/>
        <v/>
      </c>
      <c r="U18" s="29" t="str">
        <f t="shared" si="1"/>
        <v/>
      </c>
      <c r="V18" s="29" t="str">
        <f t="shared" si="1"/>
        <v/>
      </c>
      <c r="W18" s="29" t="str">
        <f t="shared" si="1"/>
        <v/>
      </c>
      <c r="X18" s="29" t="str">
        <f t="shared" si="1"/>
        <v/>
      </c>
      <c r="Y18" s="29" t="str">
        <f t="shared" si="1"/>
        <v/>
      </c>
      <c r="Z18" s="29" t="str">
        <f t="shared" si="1"/>
        <v/>
      </c>
      <c r="AA18" s="29" t="str">
        <f t="shared" si="1"/>
        <v/>
      </c>
      <c r="AB18" s="29" t="str">
        <f t="shared" si="1"/>
        <v/>
      </c>
      <c r="AC18" s="29" t="str">
        <f t="shared" si="1"/>
        <v/>
      </c>
      <c r="AD18" s="29" t="str">
        <f t="shared" si="1"/>
        <v/>
      </c>
      <c r="AE18" s="29" t="str">
        <f t="shared" si="1"/>
        <v/>
      </c>
      <c r="AF18" s="29" t="str">
        <f t="shared" si="1"/>
        <v/>
      </c>
    </row>
    <row r="19" spans="2:32" hidden="1" x14ac:dyDescent="0.2">
      <c r="C19" s="26" t="s">
        <v>11</v>
      </c>
      <c r="E19" t="s">
        <v>12</v>
      </c>
      <c r="F19" s="29"/>
      <c r="H19" s="29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29" t="e">
        <f t="shared" ca="1" si="2"/>
        <v>#REF!</v>
      </c>
      <c r="J19" s="29" t="e">
        <f t="shared" ca="1" si="2"/>
        <v>#REF!</v>
      </c>
      <c r="K19" s="29" t="e">
        <f t="shared" ca="1" si="2"/>
        <v>#REF!</v>
      </c>
      <c r="L19" s="29" t="e">
        <f t="shared" ca="1" si="2"/>
        <v>#REF!</v>
      </c>
      <c r="M19" s="29" t="e">
        <f t="shared" ca="1" si="2"/>
        <v>#REF!</v>
      </c>
      <c r="N19" s="29" t="e">
        <f t="shared" ca="1" si="2"/>
        <v>#REF!</v>
      </c>
      <c r="O19" s="29" t="e">
        <f t="shared" ca="1" si="2"/>
        <v>#REF!</v>
      </c>
      <c r="P19" s="29" t="e">
        <f t="shared" ca="1" si="2"/>
        <v>#REF!</v>
      </c>
      <c r="Q19" s="29" t="e">
        <f t="shared" ca="1" si="2"/>
        <v>#REF!</v>
      </c>
      <c r="R19" s="29" t="e">
        <f t="shared" ca="1" si="2"/>
        <v>#REF!</v>
      </c>
      <c r="S19" s="29" t="e">
        <f t="shared" ca="1" si="2"/>
        <v>#REF!</v>
      </c>
      <c r="T19" s="29" t="e">
        <f t="shared" ca="1" si="2"/>
        <v>#REF!</v>
      </c>
      <c r="U19" s="29" t="e">
        <f t="shared" ca="1" si="2"/>
        <v>#REF!</v>
      </c>
      <c r="V19" s="29" t="e">
        <f t="shared" ca="1" si="2"/>
        <v>#REF!</v>
      </c>
      <c r="W19" s="29" t="e">
        <f t="shared" ca="1" si="2"/>
        <v>#REF!</v>
      </c>
      <c r="X19" s="29" t="e">
        <f t="shared" ca="1" si="2"/>
        <v>#REF!</v>
      </c>
      <c r="Y19" s="29" t="e">
        <f t="shared" ca="1" si="2"/>
        <v>#REF!</v>
      </c>
      <c r="Z19" s="29" t="e">
        <f t="shared" ca="1" si="2"/>
        <v>#REF!</v>
      </c>
      <c r="AA19" s="29" t="e">
        <f t="shared" ca="1" si="2"/>
        <v>#REF!</v>
      </c>
      <c r="AB19" s="29" t="e">
        <f t="shared" ca="1" si="2"/>
        <v>#REF!</v>
      </c>
      <c r="AC19" s="29" t="e">
        <f t="shared" ca="1" si="2"/>
        <v>#REF!</v>
      </c>
      <c r="AD19" s="29" t="e">
        <f t="shared" ca="1" si="2"/>
        <v>#REF!</v>
      </c>
      <c r="AE19" s="29" t="e">
        <f t="shared" ca="1" si="2"/>
        <v>#REF!</v>
      </c>
      <c r="AF19" s="29" t="e">
        <f t="shared" ca="1" si="2"/>
        <v>#REF!</v>
      </c>
    </row>
    <row r="20" spans="2:32" hidden="1" x14ac:dyDescent="0.2">
      <c r="C20" s="26" t="s">
        <v>13</v>
      </c>
      <c r="E20" t="s">
        <v>14</v>
      </c>
      <c r="F20" s="29">
        <f ca="1">IF(DoneDays&gt;D17,D17,DoneDays)</f>
        <v>0</v>
      </c>
      <c r="H20" s="29">
        <f ca="1">IF(DoneDays&gt;G20,G20+1,"")</f>
        <v>1</v>
      </c>
      <c r="I20" s="29">
        <v>2</v>
      </c>
      <c r="J20" s="29">
        <v>3</v>
      </c>
      <c r="K20" s="29">
        <v>4</v>
      </c>
      <c r="L20" s="29">
        <v>5</v>
      </c>
      <c r="M20" s="29">
        <v>6</v>
      </c>
      <c r="N20" s="29">
        <v>7</v>
      </c>
      <c r="O20" s="29">
        <v>8</v>
      </c>
      <c r="P20" s="29">
        <v>9</v>
      </c>
      <c r="Q20" s="29">
        <v>10</v>
      </c>
      <c r="R20" s="29">
        <v>11</v>
      </c>
      <c r="S20" s="29">
        <v>12</v>
      </c>
      <c r="T20" s="29">
        <v>13</v>
      </c>
      <c r="U20" s="29">
        <v>14</v>
      </c>
      <c r="V20" s="29">
        <v>15</v>
      </c>
      <c r="W20" s="29">
        <v>16</v>
      </c>
      <c r="X20" s="29">
        <v>17</v>
      </c>
      <c r="Y20" s="29">
        <v>18</v>
      </c>
      <c r="Z20" s="29">
        <v>19</v>
      </c>
      <c r="AA20" s="29">
        <v>20</v>
      </c>
      <c r="AB20" s="29">
        <v>21</v>
      </c>
      <c r="AC20" s="29">
        <v>22</v>
      </c>
      <c r="AD20" s="29">
        <v>23</v>
      </c>
      <c r="AE20" s="29">
        <v>24</v>
      </c>
      <c r="AF20" s="29">
        <v>25</v>
      </c>
    </row>
    <row r="21" spans="2:32" x14ac:dyDescent="0.2">
      <c r="B21" s="21" t="s">
        <v>15</v>
      </c>
      <c r="C21" s="27" t="s">
        <v>16</v>
      </c>
      <c r="D21" s="27"/>
      <c r="E21" s="27" t="s">
        <v>18</v>
      </c>
      <c r="F21" s="27" t="s">
        <v>19</v>
      </c>
      <c r="G21" s="27" t="s">
        <v>58</v>
      </c>
      <c r="H21" s="27">
        <v>1</v>
      </c>
      <c r="I21" s="27">
        <f t="shared" ref="I21:AF21" si="3">IF($D$16&gt;H21,H21+1,"")</f>
        <v>2</v>
      </c>
      <c r="J21" s="27">
        <f t="shared" si="3"/>
        <v>3</v>
      </c>
      <c r="K21" s="27">
        <f t="shared" si="3"/>
        <v>4</v>
      </c>
      <c r="L21" s="27">
        <f t="shared" si="3"/>
        <v>5</v>
      </c>
      <c r="M21" s="27">
        <f t="shared" si="3"/>
        <v>6</v>
      </c>
      <c r="N21" s="27">
        <f t="shared" si="3"/>
        <v>7</v>
      </c>
      <c r="O21" s="27">
        <f t="shared" si="3"/>
        <v>8</v>
      </c>
      <c r="P21" s="27">
        <f t="shared" si="3"/>
        <v>9</v>
      </c>
      <c r="Q21" s="27" t="str">
        <f t="shared" si="3"/>
        <v/>
      </c>
      <c r="R21" s="27" t="str">
        <f t="shared" si="3"/>
        <v/>
      </c>
      <c r="S21" s="27" t="str">
        <f t="shared" si="3"/>
        <v/>
      </c>
      <c r="T21" s="27" t="str">
        <f t="shared" si="3"/>
        <v/>
      </c>
      <c r="U21" s="27" t="str">
        <f t="shared" si="3"/>
        <v/>
      </c>
      <c r="V21" s="27" t="str">
        <f t="shared" si="3"/>
        <v/>
      </c>
      <c r="W21" s="27" t="str">
        <f t="shared" si="3"/>
        <v/>
      </c>
      <c r="X21" s="27" t="str">
        <f t="shared" si="3"/>
        <v/>
      </c>
      <c r="Y21" s="27" t="str">
        <f t="shared" si="3"/>
        <v/>
      </c>
      <c r="Z21" s="27" t="str">
        <f t="shared" si="3"/>
        <v/>
      </c>
      <c r="AA21" s="27" t="str">
        <f t="shared" si="3"/>
        <v/>
      </c>
      <c r="AB21" s="27" t="str">
        <f t="shared" si="3"/>
        <v/>
      </c>
      <c r="AC21" s="27" t="str">
        <f t="shared" si="3"/>
        <v/>
      </c>
      <c r="AD21" s="27" t="str">
        <f t="shared" si="3"/>
        <v/>
      </c>
      <c r="AE21" s="27" t="str">
        <f t="shared" si="3"/>
        <v/>
      </c>
      <c r="AF21" s="27" t="str">
        <f t="shared" si="3"/>
        <v/>
      </c>
    </row>
    <row r="22" spans="2:32" x14ac:dyDescent="0.2">
      <c r="B22">
        <v>2</v>
      </c>
      <c r="C22" t="s">
        <v>50</v>
      </c>
      <c r="E22" t="s">
        <v>47</v>
      </c>
      <c r="F22" s="28" t="s">
        <v>26</v>
      </c>
      <c r="G22" s="29">
        <v>3</v>
      </c>
      <c r="H22" s="29">
        <f t="shared" ref="H22:H29" si="4">IF(OR(H$21="",$G22=""),"",G22)</f>
        <v>3</v>
      </c>
      <c r="I22" s="29">
        <v>1</v>
      </c>
      <c r="J22" s="29">
        <v>1</v>
      </c>
      <c r="K22" s="29">
        <v>1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AE22" s="29" t="str">
        <f t="shared" ref="AE22:AF29" si="5">IF(OR(AE$21="",$G22=""),"",AD22)</f>
        <v/>
      </c>
      <c r="AF22" s="29" t="str">
        <f t="shared" si="5"/>
        <v/>
      </c>
    </row>
    <row r="23" spans="2:32" x14ac:dyDescent="0.2">
      <c r="B23">
        <v>3</v>
      </c>
      <c r="C23" t="s">
        <v>51</v>
      </c>
      <c r="E23" t="s">
        <v>46</v>
      </c>
      <c r="F23" s="28" t="s">
        <v>26</v>
      </c>
      <c r="G23" s="29">
        <v>5</v>
      </c>
      <c r="H23" s="29">
        <f t="shared" si="4"/>
        <v>5</v>
      </c>
      <c r="I23" s="29">
        <v>2</v>
      </c>
      <c r="J23" s="29">
        <v>1</v>
      </c>
      <c r="K23" s="29">
        <v>1</v>
      </c>
      <c r="L23" s="29">
        <v>1</v>
      </c>
      <c r="M23" s="29">
        <v>0</v>
      </c>
      <c r="N23" s="29">
        <v>0</v>
      </c>
      <c r="O23" s="29">
        <v>0</v>
      </c>
      <c r="P23" s="29">
        <v>0</v>
      </c>
      <c r="AE23" s="29" t="str">
        <f t="shared" si="5"/>
        <v/>
      </c>
      <c r="AF23" s="29" t="str">
        <f t="shared" si="5"/>
        <v/>
      </c>
    </row>
    <row r="24" spans="2:32" ht="25.5" x14ac:dyDescent="0.2">
      <c r="B24">
        <v>4</v>
      </c>
      <c r="C24" t="s">
        <v>52</v>
      </c>
      <c r="E24" s="36" t="s">
        <v>60</v>
      </c>
      <c r="F24" s="28" t="s">
        <v>23</v>
      </c>
      <c r="G24" s="29">
        <v>7</v>
      </c>
      <c r="H24" s="29">
        <f t="shared" si="4"/>
        <v>7</v>
      </c>
      <c r="I24" s="29">
        <v>1</v>
      </c>
      <c r="J24" s="29">
        <v>2</v>
      </c>
      <c r="K24" s="29">
        <v>1</v>
      </c>
      <c r="L24" s="29">
        <v>1</v>
      </c>
      <c r="M24" s="29">
        <v>1</v>
      </c>
      <c r="N24" s="29">
        <v>1</v>
      </c>
      <c r="O24" s="29">
        <v>0</v>
      </c>
      <c r="P24" s="29">
        <v>0</v>
      </c>
      <c r="AE24" s="29" t="str">
        <f t="shared" si="5"/>
        <v/>
      </c>
      <c r="AF24" s="29" t="str">
        <f t="shared" si="5"/>
        <v/>
      </c>
    </row>
    <row r="25" spans="2:32" ht="27" customHeight="1" x14ac:dyDescent="0.2">
      <c r="B25">
        <v>5</v>
      </c>
      <c r="C25" s="28" t="s">
        <v>53</v>
      </c>
      <c r="E25" s="28" t="s">
        <v>61</v>
      </c>
      <c r="F25" s="28" t="s">
        <v>26</v>
      </c>
      <c r="G25" s="29">
        <v>5</v>
      </c>
      <c r="H25" s="29">
        <f t="shared" si="4"/>
        <v>5</v>
      </c>
      <c r="I25" s="29">
        <v>2</v>
      </c>
      <c r="J25" s="29">
        <v>1</v>
      </c>
      <c r="K25" s="29">
        <v>1</v>
      </c>
      <c r="L25" s="29">
        <v>1</v>
      </c>
      <c r="M25" s="29">
        <v>0</v>
      </c>
      <c r="N25" s="29">
        <v>0</v>
      </c>
      <c r="O25" s="29">
        <v>0</v>
      </c>
      <c r="P25" s="29">
        <v>0</v>
      </c>
      <c r="AE25" s="29" t="str">
        <f t="shared" si="5"/>
        <v/>
      </c>
      <c r="AF25" s="29" t="str">
        <f t="shared" si="5"/>
        <v/>
      </c>
    </row>
    <row r="26" spans="2:32" x14ac:dyDescent="0.2">
      <c r="B26">
        <v>6</v>
      </c>
      <c r="C26" s="28" t="s">
        <v>54</v>
      </c>
      <c r="E26" s="28"/>
      <c r="F26" s="28" t="s">
        <v>23</v>
      </c>
      <c r="G26" s="29">
        <v>6</v>
      </c>
      <c r="H26" s="29">
        <f t="shared" si="4"/>
        <v>6</v>
      </c>
      <c r="I26" s="29">
        <v>2</v>
      </c>
      <c r="J26" s="29">
        <v>1</v>
      </c>
      <c r="K26" s="29">
        <v>1</v>
      </c>
      <c r="L26" s="29">
        <v>2</v>
      </c>
      <c r="M26" s="29">
        <v>0</v>
      </c>
      <c r="N26" s="29">
        <v>0</v>
      </c>
      <c r="O26" s="29">
        <v>0</v>
      </c>
      <c r="P26" s="29">
        <v>0</v>
      </c>
      <c r="AE26" s="29" t="str">
        <f t="shared" si="5"/>
        <v/>
      </c>
      <c r="AF26" s="29" t="str">
        <f t="shared" si="5"/>
        <v/>
      </c>
    </row>
    <row r="27" spans="2:32" x14ac:dyDescent="0.2">
      <c r="B27">
        <v>7</v>
      </c>
      <c r="C27" s="28" t="s">
        <v>55</v>
      </c>
      <c r="E27" s="28"/>
      <c r="F27" s="28" t="s">
        <v>26</v>
      </c>
      <c r="G27" s="29">
        <v>4</v>
      </c>
      <c r="H27" s="29">
        <f t="shared" si="4"/>
        <v>4</v>
      </c>
      <c r="I27" s="29">
        <v>2</v>
      </c>
      <c r="J27" s="29">
        <v>1</v>
      </c>
      <c r="K27" s="29">
        <v>1</v>
      </c>
      <c r="AE27" s="29" t="str">
        <f t="shared" si="5"/>
        <v/>
      </c>
      <c r="AF27" s="29" t="str">
        <f t="shared" si="5"/>
        <v/>
      </c>
    </row>
    <row r="28" spans="2:32" x14ac:dyDescent="0.2">
      <c r="B28">
        <v>8</v>
      </c>
      <c r="C28" s="28" t="s">
        <v>56</v>
      </c>
      <c r="E28" s="28"/>
      <c r="F28" s="28" t="s">
        <v>26</v>
      </c>
      <c r="G28" s="29">
        <v>8</v>
      </c>
      <c r="H28" s="29">
        <f t="shared" si="4"/>
        <v>8</v>
      </c>
      <c r="I28" s="29">
        <v>2</v>
      </c>
      <c r="J28" s="29">
        <v>1</v>
      </c>
      <c r="K28" s="29">
        <v>1</v>
      </c>
      <c r="L28" s="29">
        <v>2</v>
      </c>
      <c r="M28" s="29">
        <v>1</v>
      </c>
      <c r="N28" s="29">
        <v>1</v>
      </c>
      <c r="O28" s="29">
        <v>0</v>
      </c>
      <c r="P28" s="29">
        <v>0</v>
      </c>
      <c r="AE28" s="29" t="str">
        <f t="shared" si="5"/>
        <v/>
      </c>
      <c r="AF28" s="29" t="str">
        <f t="shared" si="5"/>
        <v/>
      </c>
    </row>
    <row r="29" spans="2:32" x14ac:dyDescent="0.2">
      <c r="B29">
        <v>9</v>
      </c>
      <c r="C29" s="28" t="s">
        <v>57</v>
      </c>
      <c r="E29" s="28"/>
      <c r="F29" s="28" t="s">
        <v>26</v>
      </c>
      <c r="G29" s="29">
        <v>3</v>
      </c>
      <c r="H29" s="29">
        <f t="shared" si="4"/>
        <v>3</v>
      </c>
      <c r="I29" s="29">
        <v>1</v>
      </c>
      <c r="J29" s="29">
        <v>1</v>
      </c>
      <c r="K29" s="29">
        <v>1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AE29" s="29" t="str">
        <f t="shared" si="5"/>
        <v/>
      </c>
      <c r="AF29" s="29" t="str">
        <f t="shared" si="5"/>
        <v/>
      </c>
    </row>
    <row r="31" spans="2:32" x14ac:dyDescent="0.2">
      <c r="C31" s="28"/>
      <c r="E31" s="28"/>
      <c r="F31" s="28" t="str">
        <f t="shared" ref="F31:F63" si="6">IF(C31&lt;&gt;"","Planned","")</f>
        <v/>
      </c>
      <c r="H31" s="29" t="str">
        <f t="shared" ref="H31:W66" si="7">IF(OR(H$21="",$G31=""),"",G31)</f>
        <v/>
      </c>
      <c r="AE31" s="29" t="str">
        <f t="shared" ref="AE31:AF46" si="8">IF(OR(AE$21="",$G31=""),"",AD31)</f>
        <v/>
      </c>
      <c r="AF31" s="29" t="str">
        <f t="shared" si="8"/>
        <v/>
      </c>
    </row>
    <row r="32" spans="2:32" x14ac:dyDescent="0.2">
      <c r="C32" s="28"/>
      <c r="E32" s="28"/>
      <c r="F32" s="28" t="str">
        <f t="shared" si="6"/>
        <v/>
      </c>
      <c r="H32" s="29" t="str">
        <f t="shared" si="7"/>
        <v/>
      </c>
      <c r="AE32" s="29" t="str">
        <f t="shared" si="8"/>
        <v/>
      </c>
      <c r="AF32" s="29" t="str">
        <f t="shared" si="8"/>
        <v/>
      </c>
    </row>
    <row r="33" spans="3:32" x14ac:dyDescent="0.2">
      <c r="C33" s="28"/>
      <c r="E33" s="28"/>
      <c r="F33" s="28" t="str">
        <f t="shared" si="6"/>
        <v/>
      </c>
      <c r="H33" s="29" t="str">
        <f t="shared" si="7"/>
        <v/>
      </c>
      <c r="AE33" s="29" t="str">
        <f t="shared" si="8"/>
        <v/>
      </c>
      <c r="AF33" s="29" t="str">
        <f t="shared" si="8"/>
        <v/>
      </c>
    </row>
    <row r="34" spans="3:32" x14ac:dyDescent="0.2">
      <c r="C34" s="28"/>
      <c r="E34" s="28"/>
      <c r="F34" s="28" t="str">
        <f t="shared" si="6"/>
        <v/>
      </c>
      <c r="H34" s="29" t="str">
        <f t="shared" si="7"/>
        <v/>
      </c>
      <c r="AE34" s="29" t="str">
        <f t="shared" si="8"/>
        <v/>
      </c>
      <c r="AF34" s="29" t="str">
        <f t="shared" si="8"/>
        <v/>
      </c>
    </row>
    <row r="35" spans="3:32" x14ac:dyDescent="0.2">
      <c r="C35" s="28"/>
      <c r="E35" s="28"/>
      <c r="F35" s="28" t="str">
        <f t="shared" si="6"/>
        <v/>
      </c>
      <c r="H35" s="29" t="str">
        <f t="shared" si="7"/>
        <v/>
      </c>
      <c r="AE35" s="29" t="str">
        <f t="shared" si="8"/>
        <v/>
      </c>
      <c r="AF35" s="29" t="str">
        <f t="shared" si="8"/>
        <v/>
      </c>
    </row>
    <row r="36" spans="3:32" x14ac:dyDescent="0.2">
      <c r="C36" s="28"/>
      <c r="E36" s="28"/>
      <c r="F36" s="28" t="str">
        <f t="shared" si="6"/>
        <v/>
      </c>
      <c r="H36" s="29" t="str">
        <f t="shared" si="7"/>
        <v/>
      </c>
      <c r="AE36" s="29" t="str">
        <f t="shared" si="8"/>
        <v/>
      </c>
      <c r="AF36" s="29" t="str">
        <f t="shared" si="8"/>
        <v/>
      </c>
    </row>
    <row r="37" spans="3:32" x14ac:dyDescent="0.2">
      <c r="C37" s="28"/>
      <c r="E37" s="28"/>
      <c r="F37" s="28" t="str">
        <f t="shared" si="6"/>
        <v/>
      </c>
      <c r="H37" s="29" t="str">
        <f t="shared" si="7"/>
        <v/>
      </c>
      <c r="AE37" s="29" t="str">
        <f t="shared" si="8"/>
        <v/>
      </c>
      <c r="AF37" s="29" t="str">
        <f t="shared" si="8"/>
        <v/>
      </c>
    </row>
    <row r="38" spans="3:32" x14ac:dyDescent="0.2">
      <c r="C38" s="28"/>
      <c r="E38" s="28"/>
      <c r="F38" s="28" t="str">
        <f t="shared" si="6"/>
        <v/>
      </c>
      <c r="H38" s="29" t="str">
        <f t="shared" si="7"/>
        <v/>
      </c>
      <c r="AE38" s="29" t="str">
        <f t="shared" si="8"/>
        <v/>
      </c>
      <c r="AF38" s="29" t="str">
        <f t="shared" si="8"/>
        <v/>
      </c>
    </row>
    <row r="39" spans="3:32" x14ac:dyDescent="0.2">
      <c r="C39" s="28"/>
      <c r="E39" s="28"/>
      <c r="F39" s="28" t="str">
        <f t="shared" si="6"/>
        <v/>
      </c>
      <c r="H39" s="29" t="str">
        <f t="shared" si="7"/>
        <v/>
      </c>
      <c r="AE39" s="29" t="str">
        <f t="shared" si="8"/>
        <v/>
      </c>
      <c r="AF39" s="29" t="str">
        <f t="shared" si="8"/>
        <v/>
      </c>
    </row>
    <row r="40" spans="3:32" x14ac:dyDescent="0.2">
      <c r="C40" s="28"/>
      <c r="E40" s="28"/>
      <c r="F40" s="28" t="str">
        <f t="shared" si="6"/>
        <v/>
      </c>
      <c r="H40" s="29" t="str">
        <f t="shared" si="7"/>
        <v/>
      </c>
      <c r="AE40" s="29" t="str">
        <f t="shared" si="8"/>
        <v/>
      </c>
      <c r="AF40" s="29" t="str">
        <f t="shared" si="8"/>
        <v/>
      </c>
    </row>
    <row r="41" spans="3:32" x14ac:dyDescent="0.2">
      <c r="C41" s="28"/>
      <c r="E41" s="28"/>
      <c r="F41" s="28" t="str">
        <f t="shared" si="6"/>
        <v/>
      </c>
      <c r="H41" s="29" t="str">
        <f t="shared" si="7"/>
        <v/>
      </c>
      <c r="AE41" s="29" t="str">
        <f t="shared" si="8"/>
        <v/>
      </c>
      <c r="AF41" s="29" t="str">
        <f t="shared" si="8"/>
        <v/>
      </c>
    </row>
    <row r="42" spans="3:32" x14ac:dyDescent="0.2">
      <c r="C42" s="28"/>
      <c r="E42" s="28"/>
      <c r="F42" s="28" t="str">
        <f t="shared" si="6"/>
        <v/>
      </c>
      <c r="H42" s="29" t="str">
        <f t="shared" si="7"/>
        <v/>
      </c>
      <c r="AE42" s="29" t="str">
        <f t="shared" si="8"/>
        <v/>
      </c>
      <c r="AF42" s="29" t="str">
        <f t="shared" si="8"/>
        <v/>
      </c>
    </row>
    <row r="43" spans="3:32" x14ac:dyDescent="0.2">
      <c r="C43" s="28"/>
      <c r="E43" s="28"/>
      <c r="F43" s="28" t="str">
        <f t="shared" si="6"/>
        <v/>
      </c>
      <c r="H43" s="29" t="str">
        <f t="shared" si="7"/>
        <v/>
      </c>
      <c r="AE43" s="29" t="str">
        <f t="shared" si="8"/>
        <v/>
      </c>
      <c r="AF43" s="29" t="str">
        <f t="shared" si="8"/>
        <v/>
      </c>
    </row>
    <row r="44" spans="3:32" x14ac:dyDescent="0.2">
      <c r="C44" s="28"/>
      <c r="E44" s="28"/>
      <c r="F44" s="28" t="str">
        <f t="shared" si="6"/>
        <v/>
      </c>
      <c r="H44" s="29" t="str">
        <f t="shared" si="7"/>
        <v/>
      </c>
      <c r="AE44" s="29" t="str">
        <f t="shared" si="8"/>
        <v/>
      </c>
      <c r="AF44" s="29" t="str">
        <f t="shared" si="8"/>
        <v/>
      </c>
    </row>
    <row r="45" spans="3:32" x14ac:dyDescent="0.2">
      <c r="C45" s="28"/>
      <c r="E45" s="28"/>
      <c r="F45" s="28" t="str">
        <f t="shared" si="6"/>
        <v/>
      </c>
      <c r="H45" s="29" t="str">
        <f t="shared" si="7"/>
        <v/>
      </c>
      <c r="AE45" s="29" t="str">
        <f t="shared" si="8"/>
        <v/>
      </c>
      <c r="AF45" s="29" t="str">
        <f t="shared" si="8"/>
        <v/>
      </c>
    </row>
    <row r="46" spans="3:32" x14ac:dyDescent="0.2">
      <c r="C46" s="28"/>
      <c r="E46" s="28"/>
      <c r="F46" s="28" t="str">
        <f t="shared" si="6"/>
        <v/>
      </c>
      <c r="H46" s="29" t="str">
        <f t="shared" si="7"/>
        <v/>
      </c>
      <c r="AE46" s="29" t="str">
        <f t="shared" si="8"/>
        <v/>
      </c>
      <c r="AF46" s="29" t="str">
        <f t="shared" si="8"/>
        <v/>
      </c>
    </row>
    <row r="47" spans="3:32" x14ac:dyDescent="0.2">
      <c r="C47" s="28"/>
      <c r="E47" s="28"/>
      <c r="F47" s="28" t="str">
        <f t="shared" si="6"/>
        <v/>
      </c>
      <c r="H47" s="29" t="str">
        <f t="shared" si="7"/>
        <v/>
      </c>
      <c r="AE47" s="29" t="str">
        <f t="shared" ref="AE47:AF65" si="9">IF(OR(AE$21="",$G47=""),"",AD47)</f>
        <v/>
      </c>
      <c r="AF47" s="29" t="str">
        <f t="shared" si="9"/>
        <v/>
      </c>
    </row>
    <row r="48" spans="3:32" x14ac:dyDescent="0.2">
      <c r="C48" s="28"/>
      <c r="E48" s="28"/>
      <c r="F48" s="28" t="str">
        <f t="shared" si="6"/>
        <v/>
      </c>
      <c r="H48" s="29" t="str">
        <f t="shared" si="7"/>
        <v/>
      </c>
      <c r="AE48" s="29" t="str">
        <f t="shared" si="9"/>
        <v/>
      </c>
      <c r="AF48" s="29" t="str">
        <f t="shared" si="9"/>
        <v/>
      </c>
    </row>
    <row r="49" spans="3:32" x14ac:dyDescent="0.2">
      <c r="C49" s="28"/>
      <c r="E49" s="28"/>
      <c r="F49" s="28" t="str">
        <f t="shared" si="6"/>
        <v/>
      </c>
      <c r="H49" s="29" t="str">
        <f t="shared" si="7"/>
        <v/>
      </c>
      <c r="AE49" s="29" t="str">
        <f t="shared" si="9"/>
        <v/>
      </c>
      <c r="AF49" s="29" t="str">
        <f t="shared" si="9"/>
        <v/>
      </c>
    </row>
    <row r="50" spans="3:32" x14ac:dyDescent="0.2">
      <c r="C50" s="28"/>
      <c r="E50" s="28"/>
      <c r="F50" s="28" t="str">
        <f t="shared" si="6"/>
        <v/>
      </c>
      <c r="H50" s="29" t="str">
        <f t="shared" si="7"/>
        <v/>
      </c>
      <c r="AE50" s="29" t="str">
        <f t="shared" si="9"/>
        <v/>
      </c>
      <c r="AF50" s="29" t="str">
        <f t="shared" si="9"/>
        <v/>
      </c>
    </row>
    <row r="51" spans="3:32" x14ac:dyDescent="0.2">
      <c r="C51" s="28"/>
      <c r="E51" s="28"/>
      <c r="F51" s="28" t="str">
        <f t="shared" si="6"/>
        <v/>
      </c>
      <c r="H51" s="29" t="str">
        <f t="shared" si="7"/>
        <v/>
      </c>
      <c r="AE51" s="29" t="str">
        <f t="shared" si="9"/>
        <v/>
      </c>
      <c r="AF51" s="29" t="str">
        <f t="shared" si="9"/>
        <v/>
      </c>
    </row>
    <row r="52" spans="3:32" x14ac:dyDescent="0.2">
      <c r="C52" s="28"/>
      <c r="E52" s="28"/>
      <c r="F52" s="28" t="str">
        <f t="shared" si="6"/>
        <v/>
      </c>
      <c r="H52" s="29" t="str">
        <f t="shared" si="7"/>
        <v/>
      </c>
      <c r="AE52" s="29" t="str">
        <f t="shared" si="9"/>
        <v/>
      </c>
      <c r="AF52" s="29" t="str">
        <f t="shared" si="9"/>
        <v/>
      </c>
    </row>
    <row r="53" spans="3:32" x14ac:dyDescent="0.2">
      <c r="C53" s="28"/>
      <c r="E53" s="28"/>
      <c r="F53" s="28" t="str">
        <f t="shared" si="6"/>
        <v/>
      </c>
      <c r="H53" s="29" t="str">
        <f t="shared" si="7"/>
        <v/>
      </c>
      <c r="AE53" s="29" t="str">
        <f t="shared" si="9"/>
        <v/>
      </c>
      <c r="AF53" s="29" t="str">
        <f t="shared" si="9"/>
        <v/>
      </c>
    </row>
    <row r="54" spans="3:32" x14ac:dyDescent="0.2">
      <c r="C54" s="28"/>
      <c r="E54" s="28"/>
      <c r="F54" s="28" t="str">
        <f t="shared" si="6"/>
        <v/>
      </c>
      <c r="H54" s="29" t="str">
        <f t="shared" si="7"/>
        <v/>
      </c>
      <c r="AE54" s="29" t="str">
        <f t="shared" si="9"/>
        <v/>
      </c>
      <c r="AF54" s="29" t="str">
        <f t="shared" si="9"/>
        <v/>
      </c>
    </row>
    <row r="55" spans="3:32" x14ac:dyDescent="0.2">
      <c r="C55" s="28"/>
      <c r="E55" s="28"/>
      <c r="F55" s="28" t="str">
        <f t="shared" si="6"/>
        <v/>
      </c>
      <c r="H55" s="29" t="str">
        <f t="shared" si="7"/>
        <v/>
      </c>
      <c r="AE55" s="29" t="str">
        <f t="shared" si="9"/>
        <v/>
      </c>
      <c r="AF55" s="29" t="str">
        <f t="shared" si="9"/>
        <v/>
      </c>
    </row>
    <row r="56" spans="3:32" x14ac:dyDescent="0.2">
      <c r="C56" s="28"/>
      <c r="E56" s="28"/>
      <c r="F56" s="28" t="str">
        <f t="shared" si="6"/>
        <v/>
      </c>
      <c r="H56" s="29" t="str">
        <f t="shared" si="7"/>
        <v/>
      </c>
      <c r="AE56" s="29" t="str">
        <f t="shared" si="9"/>
        <v/>
      </c>
      <c r="AF56" s="29" t="str">
        <f t="shared" si="9"/>
        <v/>
      </c>
    </row>
    <row r="57" spans="3:32" x14ac:dyDescent="0.2">
      <c r="C57" s="28"/>
      <c r="E57" s="28"/>
      <c r="F57" s="28" t="str">
        <f t="shared" si="6"/>
        <v/>
      </c>
      <c r="H57" s="29" t="str">
        <f t="shared" si="7"/>
        <v/>
      </c>
      <c r="AE57" s="29" t="str">
        <f t="shared" si="9"/>
        <v/>
      </c>
      <c r="AF57" s="29" t="str">
        <f t="shared" si="9"/>
        <v/>
      </c>
    </row>
    <row r="58" spans="3:32" x14ac:dyDescent="0.2">
      <c r="C58" s="28"/>
      <c r="E58" s="28"/>
      <c r="F58" s="28" t="str">
        <f t="shared" si="6"/>
        <v/>
      </c>
      <c r="H58" s="29" t="str">
        <f t="shared" si="7"/>
        <v/>
      </c>
      <c r="AE58" s="29" t="str">
        <f t="shared" si="9"/>
        <v/>
      </c>
      <c r="AF58" s="29" t="str">
        <f t="shared" si="9"/>
        <v/>
      </c>
    </row>
    <row r="59" spans="3:32" x14ac:dyDescent="0.2">
      <c r="C59" s="28"/>
      <c r="E59" s="28"/>
      <c r="F59" s="28" t="str">
        <f t="shared" si="6"/>
        <v/>
      </c>
      <c r="H59" s="29" t="str">
        <f t="shared" si="7"/>
        <v/>
      </c>
      <c r="AE59" s="29" t="str">
        <f t="shared" si="9"/>
        <v/>
      </c>
      <c r="AF59" s="29" t="str">
        <f t="shared" si="9"/>
        <v/>
      </c>
    </row>
    <row r="60" spans="3:32" x14ac:dyDescent="0.2">
      <c r="C60" s="28"/>
      <c r="E60" s="28"/>
      <c r="F60" s="28" t="str">
        <f t="shared" si="6"/>
        <v/>
      </c>
      <c r="H60" s="29" t="str">
        <f t="shared" si="7"/>
        <v/>
      </c>
      <c r="AE60" s="29" t="str">
        <f t="shared" si="9"/>
        <v/>
      </c>
      <c r="AF60" s="29" t="str">
        <f t="shared" si="9"/>
        <v/>
      </c>
    </row>
    <row r="61" spans="3:32" x14ac:dyDescent="0.2">
      <c r="C61" s="28"/>
      <c r="E61" s="28"/>
      <c r="F61" s="28" t="str">
        <f t="shared" si="6"/>
        <v/>
      </c>
      <c r="H61" s="29" t="str">
        <f t="shared" si="7"/>
        <v/>
      </c>
      <c r="AE61" s="29" t="str">
        <f t="shared" si="9"/>
        <v/>
      </c>
      <c r="AF61" s="29" t="str">
        <f t="shared" si="9"/>
        <v/>
      </c>
    </row>
    <row r="62" spans="3:32" x14ac:dyDescent="0.2">
      <c r="C62" s="28"/>
      <c r="E62" s="28"/>
      <c r="F62" s="28" t="str">
        <f t="shared" si="6"/>
        <v/>
      </c>
      <c r="H62" s="29" t="str">
        <f t="shared" si="7"/>
        <v/>
      </c>
      <c r="I62" s="29" t="str">
        <f t="shared" si="7"/>
        <v/>
      </c>
      <c r="J62" s="29" t="str">
        <f t="shared" si="7"/>
        <v/>
      </c>
      <c r="K62" s="29" t="str">
        <f t="shared" si="7"/>
        <v/>
      </c>
      <c r="L62" s="29" t="str">
        <f t="shared" si="7"/>
        <v/>
      </c>
      <c r="M62" s="29" t="str">
        <f t="shared" si="7"/>
        <v/>
      </c>
      <c r="N62" s="29" t="str">
        <f t="shared" si="7"/>
        <v/>
      </c>
      <c r="O62" s="29" t="str">
        <f t="shared" si="7"/>
        <v/>
      </c>
      <c r="P62" s="29" t="str">
        <f t="shared" si="7"/>
        <v/>
      </c>
      <c r="Q62" s="29" t="str">
        <f t="shared" si="7"/>
        <v/>
      </c>
      <c r="R62" s="29" t="str">
        <f t="shared" si="7"/>
        <v/>
      </c>
      <c r="S62" s="29" t="str">
        <f t="shared" si="7"/>
        <v/>
      </c>
      <c r="T62" s="29" t="str">
        <f t="shared" si="7"/>
        <v/>
      </c>
      <c r="U62" s="29" t="str">
        <f t="shared" si="7"/>
        <v/>
      </c>
      <c r="V62" s="29" t="str">
        <f t="shared" si="7"/>
        <v/>
      </c>
      <c r="W62" s="29" t="str">
        <f t="shared" si="7"/>
        <v/>
      </c>
      <c r="X62" s="29" t="str">
        <f t="shared" ref="X62:AD63" si="10">IF(OR(X$21="",$G62=""),"",W62)</f>
        <v/>
      </c>
      <c r="Y62" s="29" t="str">
        <f t="shared" si="10"/>
        <v/>
      </c>
      <c r="Z62" s="29" t="str">
        <f t="shared" si="10"/>
        <v/>
      </c>
      <c r="AA62" s="29" t="str">
        <f t="shared" si="10"/>
        <v/>
      </c>
      <c r="AB62" s="29" t="str">
        <f t="shared" si="10"/>
        <v/>
      </c>
      <c r="AC62" s="29" t="str">
        <f t="shared" si="10"/>
        <v/>
      </c>
      <c r="AD62" s="29" t="str">
        <f t="shared" si="10"/>
        <v/>
      </c>
      <c r="AE62" s="29" t="str">
        <f t="shared" si="9"/>
        <v/>
      </c>
      <c r="AF62" s="29" t="str">
        <f t="shared" si="9"/>
        <v/>
      </c>
    </row>
    <row r="63" spans="3:32" x14ac:dyDescent="0.2">
      <c r="C63" s="28"/>
      <c r="E63" s="28"/>
      <c r="F63" s="28" t="str">
        <f t="shared" si="6"/>
        <v/>
      </c>
      <c r="H63" s="29" t="str">
        <f t="shared" si="7"/>
        <v/>
      </c>
      <c r="I63" s="29" t="str">
        <f t="shared" si="7"/>
        <v/>
      </c>
      <c r="J63" s="29" t="str">
        <f t="shared" si="7"/>
        <v/>
      </c>
      <c r="K63" s="29" t="str">
        <f t="shared" si="7"/>
        <v/>
      </c>
      <c r="L63" s="29" t="str">
        <f t="shared" si="7"/>
        <v/>
      </c>
      <c r="M63" s="29" t="str">
        <f t="shared" si="7"/>
        <v/>
      </c>
      <c r="N63" s="29" t="str">
        <f t="shared" si="7"/>
        <v/>
      </c>
      <c r="O63" s="29" t="str">
        <f t="shared" si="7"/>
        <v/>
      </c>
      <c r="P63" s="29" t="str">
        <f t="shared" si="7"/>
        <v/>
      </c>
      <c r="Q63" s="29" t="str">
        <f t="shared" si="7"/>
        <v/>
      </c>
      <c r="R63" s="29" t="str">
        <f t="shared" si="7"/>
        <v/>
      </c>
      <c r="S63" s="29" t="str">
        <f t="shared" si="7"/>
        <v/>
      </c>
      <c r="T63" s="29" t="str">
        <f t="shared" si="7"/>
        <v/>
      </c>
      <c r="U63" s="29" t="str">
        <f t="shared" si="7"/>
        <v/>
      </c>
      <c r="V63" s="29" t="str">
        <f t="shared" si="7"/>
        <v/>
      </c>
      <c r="W63" s="29" t="str">
        <f t="shared" si="7"/>
        <v/>
      </c>
      <c r="X63" s="29" t="str">
        <f t="shared" si="10"/>
        <v/>
      </c>
      <c r="Y63" s="29" t="str">
        <f t="shared" si="10"/>
        <v/>
      </c>
      <c r="Z63" s="29" t="str">
        <f t="shared" si="10"/>
        <v/>
      </c>
      <c r="AA63" s="29" t="str">
        <f t="shared" si="10"/>
        <v/>
      </c>
      <c r="AB63" s="29" t="str">
        <f t="shared" si="10"/>
        <v/>
      </c>
      <c r="AC63" s="29" t="str">
        <f t="shared" si="10"/>
        <v/>
      </c>
      <c r="AD63" s="29" t="str">
        <f t="shared" si="10"/>
        <v/>
      </c>
      <c r="AE63" s="29" t="str">
        <f t="shared" si="9"/>
        <v/>
      </c>
      <c r="AF63" s="29" t="str">
        <f t="shared" si="9"/>
        <v/>
      </c>
    </row>
    <row r="64" spans="3:32" x14ac:dyDescent="0.2">
      <c r="C64" s="28"/>
      <c r="E64" s="28"/>
      <c r="F64" s="28" t="s">
        <v>35</v>
      </c>
      <c r="H64" s="29" t="str">
        <f t="shared" si="7"/>
        <v/>
      </c>
      <c r="AE64" s="29" t="str">
        <f t="shared" si="9"/>
        <v/>
      </c>
      <c r="AF64" s="29" t="str">
        <f t="shared" si="9"/>
        <v/>
      </c>
    </row>
    <row r="65" spans="3:32" x14ac:dyDescent="0.2">
      <c r="C65" s="28"/>
      <c r="E65" s="28"/>
      <c r="F65" s="28" t="s">
        <v>36</v>
      </c>
      <c r="H65" s="29" t="str">
        <f t="shared" si="7"/>
        <v/>
      </c>
      <c r="AE65" s="29" t="str">
        <f t="shared" si="9"/>
        <v/>
      </c>
      <c r="AF65" s="29" t="str">
        <f t="shared" si="9"/>
        <v/>
      </c>
    </row>
    <row r="66" spans="3:32" x14ac:dyDescent="0.2">
      <c r="F66" t="s">
        <v>37</v>
      </c>
      <c r="H66" s="29" t="str">
        <f t="shared" si="7"/>
        <v/>
      </c>
    </row>
    <row r="71" spans="3:32" s="29" customFormat="1" x14ac:dyDescent="0.2">
      <c r="F71" s="29" t="str">
        <f>IF(C71&lt;&gt;"","Planned","")</f>
        <v/>
      </c>
    </row>
  </sheetData>
  <mergeCells count="3">
    <mergeCell ref="D3:H3"/>
    <mergeCell ref="D4:H4"/>
    <mergeCell ref="D5:H5"/>
  </mergeCells>
  <conditionalFormatting sqref="C31:AF65 C25:P29 L22:P24">
    <cfRule type="expression" dxfId="17" priority="1">
      <formula>$F22="Done"</formula>
    </cfRule>
    <cfRule type="expression" dxfId="16" priority="2">
      <formula>$F22="Ongoing"</formula>
    </cfRule>
  </conditionalFormatting>
  <conditionalFormatting sqref="B31:AF65 B22:P29">
    <cfRule type="expression" dxfId="15" priority="3">
      <formula>$F22="Terminado"</formula>
    </cfRule>
    <cfRule type="expression" dxfId="14" priority="4">
      <formula>$F22="En Progreso"</formula>
    </cfRule>
  </conditionalFormatting>
  <conditionalFormatting sqref="Q22:AF29">
    <cfRule type="expression" dxfId="13" priority="5">
      <formula>$F22="Done"</formula>
    </cfRule>
    <cfRule type="expression" dxfId="12" priority="6">
      <formula>$F22="Ongoing"</formula>
    </cfRule>
  </conditionalFormatting>
  <conditionalFormatting sqref="Q22:AF29">
    <cfRule type="expression" dxfId="11" priority="7">
      <formula>$F22="Terminado"</formula>
    </cfRule>
    <cfRule type="expression" dxfId="10" priority="8">
      <formula>$F22="En Progreso"</formula>
    </cfRule>
  </conditionalFormatting>
  <dataValidations count="1">
    <dataValidation type="list" allowBlank="1" showInputMessage="1" sqref="F10:F15 F22:F29 F31:F71" xr:uid="{34C77F56-8878-46DA-BFDB-A0343BE931BF}">
      <formula1>"Por Hacer,En Progreso,Terminado"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CF5C-B725-4474-A69C-75AB63E6C90C}">
  <dimension ref="B1:AF71"/>
  <sheetViews>
    <sheetView topLeftCell="A7" zoomScale="90" zoomScaleNormal="90" workbookViewId="0">
      <selection activeCell="Y11" sqref="Y11"/>
    </sheetView>
  </sheetViews>
  <sheetFormatPr baseColWidth="10" defaultColWidth="9.140625" defaultRowHeight="12.75" x14ac:dyDescent="0.2"/>
  <cols>
    <col min="1" max="1" width="3.28515625" customWidth="1"/>
    <col min="3" max="3" width="38.42578125" customWidth="1"/>
    <col min="4" max="4" width="10.7109375" style="29" customWidth="1"/>
    <col min="5" max="5" width="13.7109375" customWidth="1"/>
    <col min="6" max="6" width="10.85546875" customWidth="1"/>
    <col min="7" max="7" width="9.5703125" style="29" customWidth="1"/>
    <col min="8" max="32" width="4.42578125" style="29" customWidth="1"/>
  </cols>
  <sheetData>
    <row r="1" spans="2:32" ht="13.5" thickBot="1" x14ac:dyDescent="0.25"/>
    <row r="2" spans="2:32" ht="10.5" customHeight="1" x14ac:dyDescent="0.2">
      <c r="B2" s="2"/>
      <c r="C2" s="3"/>
      <c r="D2" s="4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2:32" ht="15" customHeight="1" x14ac:dyDescent="0.2">
      <c r="B3" s="7"/>
      <c r="C3" s="8" t="s">
        <v>0</v>
      </c>
      <c r="D3" s="40" t="s">
        <v>62</v>
      </c>
      <c r="E3" s="40"/>
      <c r="F3" s="40"/>
      <c r="G3" s="40"/>
      <c r="H3" s="40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2:32" ht="15" customHeight="1" x14ac:dyDescent="0.2">
      <c r="B4" s="7"/>
      <c r="C4" s="8" t="s">
        <v>1</v>
      </c>
      <c r="D4" s="40" t="s">
        <v>63</v>
      </c>
      <c r="E4" s="40"/>
      <c r="F4" s="40"/>
      <c r="G4" s="40"/>
      <c r="H4" s="4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 spans="2:32" ht="15" customHeight="1" x14ac:dyDescent="0.2">
      <c r="B5" s="7"/>
      <c r="C5" s="8" t="s">
        <v>2</v>
      </c>
      <c r="D5" s="40" t="s">
        <v>64</v>
      </c>
      <c r="E5" s="40"/>
      <c r="F5" s="40"/>
      <c r="G5" s="40"/>
      <c r="H5" s="40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2:32" ht="15" customHeight="1" thickBot="1" x14ac:dyDescent="0.25">
      <c r="B6" s="12"/>
      <c r="C6" s="13"/>
      <c r="D6" s="14"/>
      <c r="E6" s="14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7" spans="2:32" ht="10.5" customHeight="1" x14ac:dyDescent="0.2">
      <c r="B7" s="30"/>
      <c r="C7" s="31"/>
      <c r="D7" s="32"/>
      <c r="E7" s="32"/>
      <c r="F7" s="32"/>
      <c r="G7" s="32"/>
      <c r="H7" s="32"/>
      <c r="I7" s="30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0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2:32" ht="18" x14ac:dyDescent="0.25">
      <c r="C8" s="18">
        <v>4</v>
      </c>
      <c r="D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x14ac:dyDescent="0.2"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6" spans="2:32" x14ac:dyDescent="0.2">
      <c r="B16" s="21"/>
      <c r="C16" s="21" t="s">
        <v>3</v>
      </c>
      <c r="D16" s="29">
        <v>9</v>
      </c>
      <c r="E16" s="21"/>
      <c r="F16" s="22"/>
      <c r="G16" s="23" t="s">
        <v>4</v>
      </c>
      <c r="H16" s="23" t="s">
        <v>5</v>
      </c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2:32" x14ac:dyDescent="0.2">
      <c r="B17" s="21"/>
      <c r="C17" s="21"/>
      <c r="D17" s="37"/>
      <c r="E17" s="35" t="s">
        <v>59</v>
      </c>
      <c r="F17" s="21" t="s">
        <v>8</v>
      </c>
      <c r="G17" s="25">
        <f ca="1">SUM(OFFSET(G21,1,0,TaskRows,1))</f>
        <v>41</v>
      </c>
      <c r="H17" s="25">
        <f ca="1">IF(AND(SUM(OFFSET(H21,1,0,TaskRows,1))=0),0,SUM(OFFSET(H21,1,0,TaskRows,1)))</f>
        <v>41</v>
      </c>
      <c r="I17" s="25">
        <f t="shared" ref="I17:AF17" ca="1" si="0">IF(AND(SUM(OFFSET(I21,1,0,TaskRows,1))=0),"",SUM(OFFSET(I21,1,0,TaskRows,1)))</f>
        <v>13</v>
      </c>
      <c r="J17" s="25">
        <f t="shared" ca="1" si="0"/>
        <v>9</v>
      </c>
      <c r="K17" s="25">
        <f t="shared" ca="1" si="0"/>
        <v>8</v>
      </c>
      <c r="L17" s="25">
        <f t="shared" ca="1" si="0"/>
        <v>7</v>
      </c>
      <c r="M17" s="25">
        <f t="shared" ca="1" si="0"/>
        <v>2</v>
      </c>
      <c r="N17" s="25">
        <f t="shared" ca="1" si="0"/>
        <v>2</v>
      </c>
      <c r="O17" s="25" t="str">
        <f t="shared" ca="1" si="0"/>
        <v/>
      </c>
      <c r="P17" s="25" t="str">
        <f t="shared" ca="1" si="0"/>
        <v/>
      </c>
      <c r="Q17" s="25" t="str">
        <f t="shared" ca="1" si="0"/>
        <v/>
      </c>
      <c r="R17" s="25" t="str">
        <f t="shared" ca="1" si="0"/>
        <v/>
      </c>
      <c r="S17" s="25" t="str">
        <f t="shared" ca="1" si="0"/>
        <v/>
      </c>
      <c r="T17" s="25" t="str">
        <f t="shared" ca="1" si="0"/>
        <v/>
      </c>
      <c r="U17" s="25" t="str">
        <f t="shared" ca="1" si="0"/>
        <v/>
      </c>
      <c r="V17" s="25" t="str">
        <f t="shared" ca="1" si="0"/>
        <v/>
      </c>
      <c r="W17" s="25" t="str">
        <f t="shared" ca="1" si="0"/>
        <v/>
      </c>
      <c r="X17" s="25" t="str">
        <f t="shared" ca="1" si="0"/>
        <v/>
      </c>
      <c r="Y17" s="25" t="str">
        <f t="shared" ca="1" si="0"/>
        <v/>
      </c>
      <c r="Z17" s="25" t="str">
        <f t="shared" ca="1" si="0"/>
        <v/>
      </c>
      <c r="AA17" s="25" t="str">
        <f t="shared" ca="1" si="0"/>
        <v/>
      </c>
      <c r="AB17" s="25" t="str">
        <f t="shared" ca="1" si="0"/>
        <v/>
      </c>
      <c r="AC17" s="25" t="str">
        <f t="shared" ca="1" si="0"/>
        <v/>
      </c>
      <c r="AD17" s="25" t="str">
        <f t="shared" ca="1" si="0"/>
        <v/>
      </c>
      <c r="AE17" s="25" t="str">
        <f t="shared" ca="1" si="0"/>
        <v/>
      </c>
      <c r="AF17" s="25" t="str">
        <f t="shared" ca="1" si="0"/>
        <v/>
      </c>
    </row>
    <row r="18" spans="2:32" hidden="1" x14ac:dyDescent="0.2">
      <c r="C18" t="s">
        <v>9</v>
      </c>
      <c r="D18" s="29">
        <f>IF(COUNTA(C22:C249)=0,1,COUNTA(C22:C249))</f>
        <v>8</v>
      </c>
      <c r="E18" t="s">
        <v>10</v>
      </c>
      <c r="F18" s="29">
        <f ca="1">IF(COUNTIF(H17:AF17,"&gt;0")=0,1,COUNTIF(H17:AF17,"&gt;0"))</f>
        <v>7</v>
      </c>
      <c r="H18" s="29">
        <f ca="1">IF(H21="","",$G17-$G17/($D16-1)*(H21-1))</f>
        <v>41</v>
      </c>
      <c r="I18" s="29">
        <f t="shared" ref="I18:AF18" ca="1" si="1">IF(I21="","",TotalEffort-TotalEffort/(ImplementationDays)*(I21-1))</f>
        <v>36.444444444444443</v>
      </c>
      <c r="J18" s="29">
        <f t="shared" ca="1" si="1"/>
        <v>31.888888888888889</v>
      </c>
      <c r="K18" s="29">
        <f t="shared" ca="1" si="1"/>
        <v>27.333333333333336</v>
      </c>
      <c r="L18" s="29">
        <f t="shared" ca="1" si="1"/>
        <v>22.777777777777779</v>
      </c>
      <c r="M18" s="29">
        <f t="shared" ca="1" si="1"/>
        <v>18.222222222222221</v>
      </c>
      <c r="N18" s="29">
        <f t="shared" ca="1" si="1"/>
        <v>13.666666666666668</v>
      </c>
      <c r="O18" s="29">
        <f t="shared" ca="1" si="1"/>
        <v>9.1111111111111143</v>
      </c>
      <c r="P18" s="29">
        <f t="shared" ca="1" si="1"/>
        <v>4.5555555555555571</v>
      </c>
      <c r="Q18" s="29" t="str">
        <f t="shared" si="1"/>
        <v/>
      </c>
      <c r="R18" s="29" t="str">
        <f t="shared" si="1"/>
        <v/>
      </c>
      <c r="S18" s="29" t="str">
        <f t="shared" si="1"/>
        <v/>
      </c>
      <c r="T18" s="29" t="str">
        <f t="shared" si="1"/>
        <v/>
      </c>
      <c r="U18" s="29" t="str">
        <f t="shared" si="1"/>
        <v/>
      </c>
      <c r="V18" s="29" t="str">
        <f t="shared" si="1"/>
        <v/>
      </c>
      <c r="W18" s="29" t="str">
        <f t="shared" si="1"/>
        <v/>
      </c>
      <c r="X18" s="29" t="str">
        <f t="shared" si="1"/>
        <v/>
      </c>
      <c r="Y18" s="29" t="str">
        <f t="shared" si="1"/>
        <v/>
      </c>
      <c r="Z18" s="29" t="str">
        <f t="shared" si="1"/>
        <v/>
      </c>
      <c r="AA18" s="29" t="str">
        <f t="shared" si="1"/>
        <v/>
      </c>
      <c r="AB18" s="29" t="str">
        <f t="shared" si="1"/>
        <v/>
      </c>
      <c r="AC18" s="29" t="str">
        <f t="shared" si="1"/>
        <v/>
      </c>
      <c r="AD18" s="29" t="str">
        <f t="shared" si="1"/>
        <v/>
      </c>
      <c r="AE18" s="29" t="str">
        <f t="shared" si="1"/>
        <v/>
      </c>
      <c r="AF18" s="29" t="str">
        <f t="shared" si="1"/>
        <v/>
      </c>
    </row>
    <row r="19" spans="2:32" hidden="1" x14ac:dyDescent="0.2">
      <c r="C19" s="26" t="s">
        <v>11</v>
      </c>
      <c r="E19" t="s">
        <v>12</v>
      </c>
      <c r="F19" s="29"/>
      <c r="H19" s="29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29" t="e">
        <f t="shared" ca="1" si="2"/>
        <v>#REF!</v>
      </c>
      <c r="J19" s="29" t="e">
        <f t="shared" ca="1" si="2"/>
        <v>#REF!</v>
      </c>
      <c r="K19" s="29" t="e">
        <f t="shared" ca="1" si="2"/>
        <v>#REF!</v>
      </c>
      <c r="L19" s="29" t="e">
        <f t="shared" ca="1" si="2"/>
        <v>#REF!</v>
      </c>
      <c r="M19" s="29" t="e">
        <f t="shared" ca="1" si="2"/>
        <v>#REF!</v>
      </c>
      <c r="N19" s="29" t="e">
        <f t="shared" ca="1" si="2"/>
        <v>#REF!</v>
      </c>
      <c r="O19" s="29" t="e">
        <f t="shared" ca="1" si="2"/>
        <v>#REF!</v>
      </c>
      <c r="P19" s="29" t="e">
        <f t="shared" ca="1" si="2"/>
        <v>#REF!</v>
      </c>
      <c r="Q19" s="29" t="e">
        <f t="shared" ca="1" si="2"/>
        <v>#REF!</v>
      </c>
      <c r="R19" s="29" t="e">
        <f t="shared" ca="1" si="2"/>
        <v>#REF!</v>
      </c>
      <c r="S19" s="29" t="e">
        <f t="shared" ca="1" si="2"/>
        <v>#REF!</v>
      </c>
      <c r="T19" s="29" t="e">
        <f t="shared" ca="1" si="2"/>
        <v>#REF!</v>
      </c>
      <c r="U19" s="29" t="e">
        <f t="shared" ca="1" si="2"/>
        <v>#REF!</v>
      </c>
      <c r="V19" s="29" t="e">
        <f t="shared" ca="1" si="2"/>
        <v>#REF!</v>
      </c>
      <c r="W19" s="29" t="e">
        <f t="shared" ca="1" si="2"/>
        <v>#REF!</v>
      </c>
      <c r="X19" s="29" t="e">
        <f t="shared" ca="1" si="2"/>
        <v>#REF!</v>
      </c>
      <c r="Y19" s="29" t="e">
        <f t="shared" ca="1" si="2"/>
        <v>#REF!</v>
      </c>
      <c r="Z19" s="29" t="e">
        <f t="shared" ca="1" si="2"/>
        <v>#REF!</v>
      </c>
      <c r="AA19" s="29" t="e">
        <f t="shared" ca="1" si="2"/>
        <v>#REF!</v>
      </c>
      <c r="AB19" s="29" t="e">
        <f t="shared" ca="1" si="2"/>
        <v>#REF!</v>
      </c>
      <c r="AC19" s="29" t="e">
        <f t="shared" ca="1" si="2"/>
        <v>#REF!</v>
      </c>
      <c r="AD19" s="29" t="e">
        <f t="shared" ca="1" si="2"/>
        <v>#REF!</v>
      </c>
      <c r="AE19" s="29" t="e">
        <f t="shared" ca="1" si="2"/>
        <v>#REF!</v>
      </c>
      <c r="AF19" s="29" t="e">
        <f t="shared" ca="1" si="2"/>
        <v>#REF!</v>
      </c>
    </row>
    <row r="20" spans="2:32" hidden="1" x14ac:dyDescent="0.2">
      <c r="C20" s="26" t="s">
        <v>13</v>
      </c>
      <c r="E20" t="s">
        <v>14</v>
      </c>
      <c r="F20" s="29">
        <f ca="1">IF(DoneDays&gt;D17,D17,DoneDays)</f>
        <v>0</v>
      </c>
      <c r="H20" s="29">
        <f ca="1">IF(DoneDays&gt;G20,G20+1,"")</f>
        <v>1</v>
      </c>
      <c r="I20" s="29">
        <v>2</v>
      </c>
      <c r="J20" s="29">
        <v>3</v>
      </c>
      <c r="K20" s="29">
        <v>4</v>
      </c>
      <c r="L20" s="29">
        <v>5</v>
      </c>
      <c r="M20" s="29">
        <v>6</v>
      </c>
      <c r="N20" s="29">
        <v>7</v>
      </c>
      <c r="O20" s="29">
        <v>8</v>
      </c>
      <c r="P20" s="29">
        <v>9</v>
      </c>
      <c r="Q20" s="29">
        <v>10</v>
      </c>
      <c r="R20" s="29">
        <v>11</v>
      </c>
      <c r="S20" s="29">
        <v>12</v>
      </c>
      <c r="T20" s="29">
        <v>13</v>
      </c>
      <c r="U20" s="29">
        <v>14</v>
      </c>
      <c r="V20" s="29">
        <v>15</v>
      </c>
      <c r="W20" s="29">
        <v>16</v>
      </c>
      <c r="X20" s="29">
        <v>17</v>
      </c>
      <c r="Y20" s="29">
        <v>18</v>
      </c>
      <c r="Z20" s="29">
        <v>19</v>
      </c>
      <c r="AA20" s="29">
        <v>20</v>
      </c>
      <c r="AB20" s="29">
        <v>21</v>
      </c>
      <c r="AC20" s="29">
        <v>22</v>
      </c>
      <c r="AD20" s="29">
        <v>23</v>
      </c>
      <c r="AE20" s="29">
        <v>24</v>
      </c>
      <c r="AF20" s="29">
        <v>25</v>
      </c>
    </row>
    <row r="21" spans="2:32" x14ac:dyDescent="0.2">
      <c r="B21" s="21" t="s">
        <v>15</v>
      </c>
      <c r="C21" s="27" t="s">
        <v>16</v>
      </c>
      <c r="D21" s="27"/>
      <c r="E21" s="27" t="s">
        <v>18</v>
      </c>
      <c r="F21" s="27" t="s">
        <v>19</v>
      </c>
      <c r="G21" s="27" t="s">
        <v>58</v>
      </c>
      <c r="H21" s="27">
        <v>1</v>
      </c>
      <c r="I21" s="27">
        <f t="shared" ref="I21:AF21" si="3">IF($D$16&gt;H21,H21+1,"")</f>
        <v>2</v>
      </c>
      <c r="J21" s="27">
        <f t="shared" si="3"/>
        <v>3</v>
      </c>
      <c r="K21" s="27">
        <f t="shared" si="3"/>
        <v>4</v>
      </c>
      <c r="L21" s="27">
        <f t="shared" si="3"/>
        <v>5</v>
      </c>
      <c r="M21" s="27">
        <f t="shared" si="3"/>
        <v>6</v>
      </c>
      <c r="N21" s="27">
        <f t="shared" si="3"/>
        <v>7</v>
      </c>
      <c r="O21" s="27">
        <f t="shared" si="3"/>
        <v>8</v>
      </c>
      <c r="P21" s="27">
        <f t="shared" si="3"/>
        <v>9</v>
      </c>
      <c r="Q21" s="27" t="str">
        <f t="shared" si="3"/>
        <v/>
      </c>
      <c r="R21" s="27" t="str">
        <f t="shared" si="3"/>
        <v/>
      </c>
      <c r="S21" s="27" t="str">
        <f t="shared" si="3"/>
        <v/>
      </c>
      <c r="T21" s="27" t="str">
        <f t="shared" si="3"/>
        <v/>
      </c>
      <c r="U21" s="27" t="str">
        <f t="shared" si="3"/>
        <v/>
      </c>
      <c r="V21" s="27" t="str">
        <f t="shared" si="3"/>
        <v/>
      </c>
      <c r="W21" s="27" t="str">
        <f t="shared" si="3"/>
        <v/>
      </c>
      <c r="X21" s="27" t="str">
        <f t="shared" si="3"/>
        <v/>
      </c>
      <c r="Y21" s="27" t="str">
        <f t="shared" si="3"/>
        <v/>
      </c>
      <c r="Z21" s="27" t="str">
        <f t="shared" si="3"/>
        <v/>
      </c>
      <c r="AA21" s="27" t="str">
        <f t="shared" si="3"/>
        <v/>
      </c>
      <c r="AB21" s="27" t="str">
        <f t="shared" si="3"/>
        <v/>
      </c>
      <c r="AC21" s="27" t="str">
        <f t="shared" si="3"/>
        <v/>
      </c>
      <c r="AD21" s="27" t="str">
        <f t="shared" si="3"/>
        <v/>
      </c>
      <c r="AE21" s="27" t="str">
        <f t="shared" si="3"/>
        <v/>
      </c>
      <c r="AF21" s="27" t="str">
        <f t="shared" si="3"/>
        <v/>
      </c>
    </row>
    <row r="22" spans="2:32" x14ac:dyDescent="0.2">
      <c r="B22">
        <v>2</v>
      </c>
      <c r="C22" t="s">
        <v>50</v>
      </c>
      <c r="E22" t="s">
        <v>47</v>
      </c>
      <c r="F22" s="28" t="s">
        <v>26</v>
      </c>
      <c r="G22" s="29">
        <v>3</v>
      </c>
      <c r="H22" s="29">
        <f t="shared" ref="H22:H29" si="4">IF(OR(H$21="",$G22=""),"",G22)</f>
        <v>3</v>
      </c>
      <c r="I22" s="29">
        <v>1</v>
      </c>
      <c r="J22" s="29">
        <v>1</v>
      </c>
      <c r="K22" s="29">
        <v>1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AE22" s="29" t="str">
        <f t="shared" ref="AE22:AF29" si="5">IF(OR(AE$21="",$G22=""),"",AD22)</f>
        <v/>
      </c>
      <c r="AF22" s="29" t="str">
        <f t="shared" si="5"/>
        <v/>
      </c>
    </row>
    <row r="23" spans="2:32" x14ac:dyDescent="0.2">
      <c r="B23">
        <v>3</v>
      </c>
      <c r="C23" t="s">
        <v>51</v>
      </c>
      <c r="E23" t="s">
        <v>46</v>
      </c>
      <c r="F23" s="28" t="s">
        <v>26</v>
      </c>
      <c r="G23" s="29">
        <v>5</v>
      </c>
      <c r="H23" s="29">
        <f t="shared" si="4"/>
        <v>5</v>
      </c>
      <c r="I23" s="29">
        <v>2</v>
      </c>
      <c r="J23" s="29">
        <v>1</v>
      </c>
      <c r="K23" s="29">
        <v>1</v>
      </c>
      <c r="L23" s="29">
        <v>1</v>
      </c>
      <c r="M23" s="29">
        <v>0</v>
      </c>
      <c r="N23" s="29">
        <v>0</v>
      </c>
      <c r="O23" s="29">
        <v>0</v>
      </c>
      <c r="P23" s="29">
        <v>0</v>
      </c>
      <c r="AE23" s="29" t="str">
        <f t="shared" si="5"/>
        <v/>
      </c>
      <c r="AF23" s="29" t="str">
        <f t="shared" si="5"/>
        <v/>
      </c>
    </row>
    <row r="24" spans="2:32" ht="25.5" x14ac:dyDescent="0.2">
      <c r="B24">
        <v>4</v>
      </c>
      <c r="C24" t="s">
        <v>52</v>
      </c>
      <c r="E24" s="36" t="s">
        <v>60</v>
      </c>
      <c r="F24" s="28" t="s">
        <v>23</v>
      </c>
      <c r="G24" s="29">
        <v>7</v>
      </c>
      <c r="H24" s="29">
        <f t="shared" si="4"/>
        <v>7</v>
      </c>
      <c r="I24" s="29">
        <v>1</v>
      </c>
      <c r="J24" s="29">
        <v>2</v>
      </c>
      <c r="K24" s="29">
        <v>1</v>
      </c>
      <c r="L24" s="29">
        <v>1</v>
      </c>
      <c r="M24" s="29">
        <v>1</v>
      </c>
      <c r="N24" s="29">
        <v>1</v>
      </c>
      <c r="O24" s="29">
        <v>0</v>
      </c>
      <c r="P24" s="29">
        <v>0</v>
      </c>
      <c r="AE24" s="29" t="str">
        <f t="shared" si="5"/>
        <v/>
      </c>
      <c r="AF24" s="29" t="str">
        <f t="shared" si="5"/>
        <v/>
      </c>
    </row>
    <row r="25" spans="2:32" ht="27" customHeight="1" x14ac:dyDescent="0.2">
      <c r="B25">
        <v>5</v>
      </c>
      <c r="C25" s="28" t="s">
        <v>53</v>
      </c>
      <c r="E25" s="28" t="s">
        <v>61</v>
      </c>
      <c r="F25" s="28" t="s">
        <v>26</v>
      </c>
      <c r="G25" s="29">
        <v>5</v>
      </c>
      <c r="H25" s="29">
        <f t="shared" si="4"/>
        <v>5</v>
      </c>
      <c r="I25" s="29">
        <v>2</v>
      </c>
      <c r="J25" s="29">
        <v>1</v>
      </c>
      <c r="K25" s="29">
        <v>1</v>
      </c>
      <c r="L25" s="29">
        <v>1</v>
      </c>
      <c r="M25" s="29">
        <v>0</v>
      </c>
      <c r="N25" s="29">
        <v>0</v>
      </c>
      <c r="O25" s="29">
        <v>0</v>
      </c>
      <c r="P25" s="29">
        <v>0</v>
      </c>
      <c r="AE25" s="29" t="str">
        <f t="shared" si="5"/>
        <v/>
      </c>
      <c r="AF25" s="29" t="str">
        <f t="shared" si="5"/>
        <v/>
      </c>
    </row>
    <row r="26" spans="2:32" x14ac:dyDescent="0.2">
      <c r="B26">
        <v>6</v>
      </c>
      <c r="C26" s="28" t="s">
        <v>54</v>
      </c>
      <c r="E26" s="28"/>
      <c r="F26" s="28" t="s">
        <v>23</v>
      </c>
      <c r="G26" s="29">
        <v>6</v>
      </c>
      <c r="H26" s="29">
        <f t="shared" si="4"/>
        <v>6</v>
      </c>
      <c r="I26" s="29">
        <v>2</v>
      </c>
      <c r="J26" s="29">
        <v>1</v>
      </c>
      <c r="K26" s="29">
        <v>1</v>
      </c>
      <c r="L26" s="29">
        <v>2</v>
      </c>
      <c r="M26" s="29">
        <v>0</v>
      </c>
      <c r="N26" s="29">
        <v>0</v>
      </c>
      <c r="O26" s="29">
        <v>0</v>
      </c>
      <c r="P26" s="29">
        <v>0</v>
      </c>
      <c r="AE26" s="29" t="str">
        <f t="shared" si="5"/>
        <v/>
      </c>
      <c r="AF26" s="29" t="str">
        <f t="shared" si="5"/>
        <v/>
      </c>
    </row>
    <row r="27" spans="2:32" x14ac:dyDescent="0.2">
      <c r="B27">
        <v>7</v>
      </c>
      <c r="C27" s="28" t="s">
        <v>55</v>
      </c>
      <c r="E27" s="28"/>
      <c r="F27" s="28" t="s">
        <v>26</v>
      </c>
      <c r="G27" s="29">
        <v>4</v>
      </c>
      <c r="H27" s="29">
        <f t="shared" si="4"/>
        <v>4</v>
      </c>
      <c r="I27" s="29">
        <v>2</v>
      </c>
      <c r="J27" s="29">
        <v>1</v>
      </c>
      <c r="K27" s="29">
        <v>1</v>
      </c>
      <c r="AE27" s="29" t="str">
        <f t="shared" si="5"/>
        <v/>
      </c>
      <c r="AF27" s="29" t="str">
        <f t="shared" si="5"/>
        <v/>
      </c>
    </row>
    <row r="28" spans="2:32" x14ac:dyDescent="0.2">
      <c r="B28">
        <v>8</v>
      </c>
      <c r="C28" s="28" t="s">
        <v>56</v>
      </c>
      <c r="E28" s="28"/>
      <c r="F28" s="28" t="s">
        <v>26</v>
      </c>
      <c r="G28" s="29">
        <v>8</v>
      </c>
      <c r="H28" s="29">
        <f t="shared" si="4"/>
        <v>8</v>
      </c>
      <c r="I28" s="29">
        <v>2</v>
      </c>
      <c r="J28" s="29">
        <v>1</v>
      </c>
      <c r="K28" s="29">
        <v>1</v>
      </c>
      <c r="L28" s="29">
        <v>2</v>
      </c>
      <c r="M28" s="29">
        <v>1</v>
      </c>
      <c r="N28" s="29">
        <v>1</v>
      </c>
      <c r="O28" s="29">
        <v>0</v>
      </c>
      <c r="P28" s="29">
        <v>0</v>
      </c>
      <c r="AE28" s="29" t="str">
        <f t="shared" si="5"/>
        <v/>
      </c>
      <c r="AF28" s="29" t="str">
        <f t="shared" si="5"/>
        <v/>
      </c>
    </row>
    <row r="29" spans="2:32" x14ac:dyDescent="0.2">
      <c r="B29">
        <v>9</v>
      </c>
      <c r="C29" s="28" t="s">
        <v>57</v>
      </c>
      <c r="E29" s="28"/>
      <c r="F29" s="28" t="s">
        <v>26</v>
      </c>
      <c r="G29" s="29">
        <v>3</v>
      </c>
      <c r="H29" s="29">
        <f t="shared" si="4"/>
        <v>3</v>
      </c>
      <c r="I29" s="29">
        <v>1</v>
      </c>
      <c r="J29" s="29">
        <v>1</v>
      </c>
      <c r="K29" s="29">
        <v>1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AE29" s="29" t="str">
        <f t="shared" si="5"/>
        <v/>
      </c>
      <c r="AF29" s="29" t="str">
        <f t="shared" si="5"/>
        <v/>
      </c>
    </row>
    <row r="31" spans="2:32" x14ac:dyDescent="0.2">
      <c r="C31" s="28"/>
      <c r="E31" s="28"/>
      <c r="F31" s="28" t="str">
        <f t="shared" ref="F31:F63" si="6">IF(C31&lt;&gt;"","Planned","")</f>
        <v/>
      </c>
      <c r="H31" s="29" t="str">
        <f t="shared" ref="H31:W66" si="7">IF(OR(H$21="",$G31=""),"",G31)</f>
        <v/>
      </c>
      <c r="AE31" s="29" t="str">
        <f t="shared" ref="AE31:AF46" si="8">IF(OR(AE$21="",$G31=""),"",AD31)</f>
        <v/>
      </c>
      <c r="AF31" s="29" t="str">
        <f t="shared" si="8"/>
        <v/>
      </c>
    </row>
    <row r="32" spans="2:32" x14ac:dyDescent="0.2">
      <c r="C32" s="28"/>
      <c r="E32" s="28"/>
      <c r="F32" s="28" t="str">
        <f t="shared" si="6"/>
        <v/>
      </c>
      <c r="H32" s="29" t="str">
        <f t="shared" si="7"/>
        <v/>
      </c>
      <c r="AE32" s="29" t="str">
        <f t="shared" si="8"/>
        <v/>
      </c>
      <c r="AF32" s="29" t="str">
        <f t="shared" si="8"/>
        <v/>
      </c>
    </row>
    <row r="33" spans="3:32" x14ac:dyDescent="0.2">
      <c r="C33" s="28"/>
      <c r="E33" s="28"/>
      <c r="F33" s="28" t="str">
        <f t="shared" si="6"/>
        <v/>
      </c>
      <c r="H33" s="29" t="str">
        <f t="shared" si="7"/>
        <v/>
      </c>
      <c r="AE33" s="29" t="str">
        <f t="shared" si="8"/>
        <v/>
      </c>
      <c r="AF33" s="29" t="str">
        <f t="shared" si="8"/>
        <v/>
      </c>
    </row>
    <row r="34" spans="3:32" x14ac:dyDescent="0.2">
      <c r="C34" s="28"/>
      <c r="E34" s="28"/>
      <c r="F34" s="28" t="str">
        <f t="shared" si="6"/>
        <v/>
      </c>
      <c r="H34" s="29" t="str">
        <f t="shared" si="7"/>
        <v/>
      </c>
      <c r="AE34" s="29" t="str">
        <f t="shared" si="8"/>
        <v/>
      </c>
      <c r="AF34" s="29" t="str">
        <f t="shared" si="8"/>
        <v/>
      </c>
    </row>
    <row r="35" spans="3:32" x14ac:dyDescent="0.2">
      <c r="C35" s="28"/>
      <c r="E35" s="28"/>
      <c r="F35" s="28" t="str">
        <f t="shared" si="6"/>
        <v/>
      </c>
      <c r="H35" s="29" t="str">
        <f t="shared" si="7"/>
        <v/>
      </c>
      <c r="AE35" s="29" t="str">
        <f t="shared" si="8"/>
        <v/>
      </c>
      <c r="AF35" s="29" t="str">
        <f t="shared" si="8"/>
        <v/>
      </c>
    </row>
    <row r="36" spans="3:32" x14ac:dyDescent="0.2">
      <c r="C36" s="28"/>
      <c r="E36" s="28"/>
      <c r="F36" s="28" t="str">
        <f t="shared" si="6"/>
        <v/>
      </c>
      <c r="H36" s="29" t="str">
        <f t="shared" si="7"/>
        <v/>
      </c>
      <c r="AE36" s="29" t="str">
        <f t="shared" si="8"/>
        <v/>
      </c>
      <c r="AF36" s="29" t="str">
        <f t="shared" si="8"/>
        <v/>
      </c>
    </row>
    <row r="37" spans="3:32" x14ac:dyDescent="0.2">
      <c r="C37" s="28"/>
      <c r="E37" s="28"/>
      <c r="F37" s="28" t="str">
        <f t="shared" si="6"/>
        <v/>
      </c>
      <c r="H37" s="29" t="str">
        <f t="shared" si="7"/>
        <v/>
      </c>
      <c r="AE37" s="29" t="str">
        <f t="shared" si="8"/>
        <v/>
      </c>
      <c r="AF37" s="29" t="str">
        <f t="shared" si="8"/>
        <v/>
      </c>
    </row>
    <row r="38" spans="3:32" x14ac:dyDescent="0.2">
      <c r="C38" s="28"/>
      <c r="E38" s="28"/>
      <c r="F38" s="28" t="str">
        <f t="shared" si="6"/>
        <v/>
      </c>
      <c r="H38" s="29" t="str">
        <f t="shared" si="7"/>
        <v/>
      </c>
      <c r="AE38" s="29" t="str">
        <f t="shared" si="8"/>
        <v/>
      </c>
      <c r="AF38" s="29" t="str">
        <f t="shared" si="8"/>
        <v/>
      </c>
    </row>
    <row r="39" spans="3:32" x14ac:dyDescent="0.2">
      <c r="C39" s="28"/>
      <c r="E39" s="28"/>
      <c r="F39" s="28" t="str">
        <f t="shared" si="6"/>
        <v/>
      </c>
      <c r="H39" s="29" t="str">
        <f t="shared" si="7"/>
        <v/>
      </c>
      <c r="AE39" s="29" t="str">
        <f t="shared" si="8"/>
        <v/>
      </c>
      <c r="AF39" s="29" t="str">
        <f t="shared" si="8"/>
        <v/>
      </c>
    </row>
    <row r="40" spans="3:32" x14ac:dyDescent="0.2">
      <c r="C40" s="28"/>
      <c r="E40" s="28"/>
      <c r="F40" s="28" t="str">
        <f t="shared" si="6"/>
        <v/>
      </c>
      <c r="H40" s="29" t="str">
        <f t="shared" si="7"/>
        <v/>
      </c>
      <c r="AE40" s="29" t="str">
        <f t="shared" si="8"/>
        <v/>
      </c>
      <c r="AF40" s="29" t="str">
        <f t="shared" si="8"/>
        <v/>
      </c>
    </row>
    <row r="41" spans="3:32" x14ac:dyDescent="0.2">
      <c r="C41" s="28"/>
      <c r="E41" s="28"/>
      <c r="F41" s="28" t="str">
        <f t="shared" si="6"/>
        <v/>
      </c>
      <c r="H41" s="29" t="str">
        <f t="shared" si="7"/>
        <v/>
      </c>
      <c r="AE41" s="29" t="str">
        <f t="shared" si="8"/>
        <v/>
      </c>
      <c r="AF41" s="29" t="str">
        <f t="shared" si="8"/>
        <v/>
      </c>
    </row>
    <row r="42" spans="3:32" x14ac:dyDescent="0.2">
      <c r="C42" s="28"/>
      <c r="E42" s="28"/>
      <c r="F42" s="28" t="str">
        <f t="shared" si="6"/>
        <v/>
      </c>
      <c r="H42" s="29" t="str">
        <f t="shared" si="7"/>
        <v/>
      </c>
      <c r="AE42" s="29" t="str">
        <f t="shared" si="8"/>
        <v/>
      </c>
      <c r="AF42" s="29" t="str">
        <f t="shared" si="8"/>
        <v/>
      </c>
    </row>
    <row r="43" spans="3:32" x14ac:dyDescent="0.2">
      <c r="C43" s="28"/>
      <c r="E43" s="28"/>
      <c r="F43" s="28" t="str">
        <f t="shared" si="6"/>
        <v/>
      </c>
      <c r="H43" s="29" t="str">
        <f t="shared" si="7"/>
        <v/>
      </c>
      <c r="AE43" s="29" t="str">
        <f t="shared" si="8"/>
        <v/>
      </c>
      <c r="AF43" s="29" t="str">
        <f t="shared" si="8"/>
        <v/>
      </c>
    </row>
    <row r="44" spans="3:32" x14ac:dyDescent="0.2">
      <c r="C44" s="28"/>
      <c r="E44" s="28"/>
      <c r="F44" s="28" t="str">
        <f t="shared" si="6"/>
        <v/>
      </c>
      <c r="H44" s="29" t="str">
        <f t="shared" si="7"/>
        <v/>
      </c>
      <c r="AE44" s="29" t="str">
        <f t="shared" si="8"/>
        <v/>
      </c>
      <c r="AF44" s="29" t="str">
        <f t="shared" si="8"/>
        <v/>
      </c>
    </row>
    <row r="45" spans="3:32" x14ac:dyDescent="0.2">
      <c r="C45" s="28"/>
      <c r="E45" s="28"/>
      <c r="F45" s="28" t="str">
        <f t="shared" si="6"/>
        <v/>
      </c>
      <c r="H45" s="29" t="str">
        <f t="shared" si="7"/>
        <v/>
      </c>
      <c r="AE45" s="29" t="str">
        <f t="shared" si="8"/>
        <v/>
      </c>
      <c r="AF45" s="29" t="str">
        <f t="shared" si="8"/>
        <v/>
      </c>
    </row>
    <row r="46" spans="3:32" x14ac:dyDescent="0.2">
      <c r="C46" s="28"/>
      <c r="E46" s="28"/>
      <c r="F46" s="28" t="str">
        <f t="shared" si="6"/>
        <v/>
      </c>
      <c r="H46" s="29" t="str">
        <f t="shared" si="7"/>
        <v/>
      </c>
      <c r="AE46" s="29" t="str">
        <f t="shared" si="8"/>
        <v/>
      </c>
      <c r="AF46" s="29" t="str">
        <f t="shared" si="8"/>
        <v/>
      </c>
    </row>
    <row r="47" spans="3:32" x14ac:dyDescent="0.2">
      <c r="C47" s="28"/>
      <c r="E47" s="28"/>
      <c r="F47" s="28" t="str">
        <f t="shared" si="6"/>
        <v/>
      </c>
      <c r="H47" s="29" t="str">
        <f t="shared" si="7"/>
        <v/>
      </c>
      <c r="AE47" s="29" t="str">
        <f t="shared" ref="AE47:AF65" si="9">IF(OR(AE$21="",$G47=""),"",AD47)</f>
        <v/>
      </c>
      <c r="AF47" s="29" t="str">
        <f t="shared" si="9"/>
        <v/>
      </c>
    </row>
    <row r="48" spans="3:32" x14ac:dyDescent="0.2">
      <c r="C48" s="28"/>
      <c r="E48" s="28"/>
      <c r="F48" s="28" t="str">
        <f t="shared" si="6"/>
        <v/>
      </c>
      <c r="H48" s="29" t="str">
        <f t="shared" si="7"/>
        <v/>
      </c>
      <c r="AE48" s="29" t="str">
        <f t="shared" si="9"/>
        <v/>
      </c>
      <c r="AF48" s="29" t="str">
        <f t="shared" si="9"/>
        <v/>
      </c>
    </row>
    <row r="49" spans="3:32" x14ac:dyDescent="0.2">
      <c r="C49" s="28"/>
      <c r="E49" s="28"/>
      <c r="F49" s="28" t="str">
        <f t="shared" si="6"/>
        <v/>
      </c>
      <c r="H49" s="29" t="str">
        <f t="shared" si="7"/>
        <v/>
      </c>
      <c r="AE49" s="29" t="str">
        <f t="shared" si="9"/>
        <v/>
      </c>
      <c r="AF49" s="29" t="str">
        <f t="shared" si="9"/>
        <v/>
      </c>
    </row>
    <row r="50" spans="3:32" x14ac:dyDescent="0.2">
      <c r="C50" s="28"/>
      <c r="E50" s="28"/>
      <c r="F50" s="28" t="str">
        <f t="shared" si="6"/>
        <v/>
      </c>
      <c r="H50" s="29" t="str">
        <f t="shared" si="7"/>
        <v/>
      </c>
      <c r="AE50" s="29" t="str">
        <f t="shared" si="9"/>
        <v/>
      </c>
      <c r="AF50" s="29" t="str">
        <f t="shared" si="9"/>
        <v/>
      </c>
    </row>
    <row r="51" spans="3:32" x14ac:dyDescent="0.2">
      <c r="C51" s="28"/>
      <c r="E51" s="28"/>
      <c r="F51" s="28" t="str">
        <f t="shared" si="6"/>
        <v/>
      </c>
      <c r="H51" s="29" t="str">
        <f t="shared" si="7"/>
        <v/>
      </c>
      <c r="AE51" s="29" t="str">
        <f t="shared" si="9"/>
        <v/>
      </c>
      <c r="AF51" s="29" t="str">
        <f t="shared" si="9"/>
        <v/>
      </c>
    </row>
    <row r="52" spans="3:32" x14ac:dyDescent="0.2">
      <c r="C52" s="28"/>
      <c r="E52" s="28"/>
      <c r="F52" s="28" t="str">
        <f t="shared" si="6"/>
        <v/>
      </c>
      <c r="H52" s="29" t="str">
        <f t="shared" si="7"/>
        <v/>
      </c>
      <c r="AE52" s="29" t="str">
        <f t="shared" si="9"/>
        <v/>
      </c>
      <c r="AF52" s="29" t="str">
        <f t="shared" si="9"/>
        <v/>
      </c>
    </row>
    <row r="53" spans="3:32" x14ac:dyDescent="0.2">
      <c r="C53" s="28"/>
      <c r="E53" s="28"/>
      <c r="F53" s="28" t="str">
        <f t="shared" si="6"/>
        <v/>
      </c>
      <c r="H53" s="29" t="str">
        <f t="shared" si="7"/>
        <v/>
      </c>
      <c r="AE53" s="29" t="str">
        <f t="shared" si="9"/>
        <v/>
      </c>
      <c r="AF53" s="29" t="str">
        <f t="shared" si="9"/>
        <v/>
      </c>
    </row>
    <row r="54" spans="3:32" x14ac:dyDescent="0.2">
      <c r="C54" s="28"/>
      <c r="E54" s="28"/>
      <c r="F54" s="28" t="str">
        <f t="shared" si="6"/>
        <v/>
      </c>
      <c r="H54" s="29" t="str">
        <f t="shared" si="7"/>
        <v/>
      </c>
      <c r="AE54" s="29" t="str">
        <f t="shared" si="9"/>
        <v/>
      </c>
      <c r="AF54" s="29" t="str">
        <f t="shared" si="9"/>
        <v/>
      </c>
    </row>
    <row r="55" spans="3:32" x14ac:dyDescent="0.2">
      <c r="C55" s="28"/>
      <c r="E55" s="28"/>
      <c r="F55" s="28" t="str">
        <f t="shared" si="6"/>
        <v/>
      </c>
      <c r="H55" s="29" t="str">
        <f t="shared" si="7"/>
        <v/>
      </c>
      <c r="AE55" s="29" t="str">
        <f t="shared" si="9"/>
        <v/>
      </c>
      <c r="AF55" s="29" t="str">
        <f t="shared" si="9"/>
        <v/>
      </c>
    </row>
    <row r="56" spans="3:32" x14ac:dyDescent="0.2">
      <c r="C56" s="28"/>
      <c r="E56" s="28"/>
      <c r="F56" s="28" t="str">
        <f t="shared" si="6"/>
        <v/>
      </c>
      <c r="H56" s="29" t="str">
        <f t="shared" si="7"/>
        <v/>
      </c>
      <c r="AE56" s="29" t="str">
        <f t="shared" si="9"/>
        <v/>
      </c>
      <c r="AF56" s="29" t="str">
        <f t="shared" si="9"/>
        <v/>
      </c>
    </row>
    <row r="57" spans="3:32" x14ac:dyDescent="0.2">
      <c r="C57" s="28"/>
      <c r="E57" s="28"/>
      <c r="F57" s="28" t="str">
        <f t="shared" si="6"/>
        <v/>
      </c>
      <c r="H57" s="29" t="str">
        <f t="shared" si="7"/>
        <v/>
      </c>
      <c r="AE57" s="29" t="str">
        <f t="shared" si="9"/>
        <v/>
      </c>
      <c r="AF57" s="29" t="str">
        <f t="shared" si="9"/>
        <v/>
      </c>
    </row>
    <row r="58" spans="3:32" x14ac:dyDescent="0.2">
      <c r="C58" s="28"/>
      <c r="E58" s="28"/>
      <c r="F58" s="28" t="str">
        <f t="shared" si="6"/>
        <v/>
      </c>
      <c r="H58" s="29" t="str">
        <f t="shared" si="7"/>
        <v/>
      </c>
      <c r="AE58" s="29" t="str">
        <f t="shared" si="9"/>
        <v/>
      </c>
      <c r="AF58" s="29" t="str">
        <f t="shared" si="9"/>
        <v/>
      </c>
    </row>
    <row r="59" spans="3:32" x14ac:dyDescent="0.2">
      <c r="C59" s="28"/>
      <c r="E59" s="28"/>
      <c r="F59" s="28" t="str">
        <f t="shared" si="6"/>
        <v/>
      </c>
      <c r="H59" s="29" t="str">
        <f t="shared" si="7"/>
        <v/>
      </c>
      <c r="AE59" s="29" t="str">
        <f t="shared" si="9"/>
        <v/>
      </c>
      <c r="AF59" s="29" t="str">
        <f t="shared" si="9"/>
        <v/>
      </c>
    </row>
    <row r="60" spans="3:32" x14ac:dyDescent="0.2">
      <c r="C60" s="28"/>
      <c r="E60" s="28"/>
      <c r="F60" s="28" t="str">
        <f t="shared" si="6"/>
        <v/>
      </c>
      <c r="H60" s="29" t="str">
        <f t="shared" si="7"/>
        <v/>
      </c>
      <c r="AE60" s="29" t="str">
        <f t="shared" si="9"/>
        <v/>
      </c>
      <c r="AF60" s="29" t="str">
        <f t="shared" si="9"/>
        <v/>
      </c>
    </row>
    <row r="61" spans="3:32" x14ac:dyDescent="0.2">
      <c r="C61" s="28"/>
      <c r="E61" s="28"/>
      <c r="F61" s="28" t="str">
        <f t="shared" si="6"/>
        <v/>
      </c>
      <c r="H61" s="29" t="str">
        <f t="shared" si="7"/>
        <v/>
      </c>
      <c r="AE61" s="29" t="str">
        <f t="shared" si="9"/>
        <v/>
      </c>
      <c r="AF61" s="29" t="str">
        <f t="shared" si="9"/>
        <v/>
      </c>
    </row>
    <row r="62" spans="3:32" x14ac:dyDescent="0.2">
      <c r="C62" s="28"/>
      <c r="E62" s="28"/>
      <c r="F62" s="28" t="str">
        <f t="shared" si="6"/>
        <v/>
      </c>
      <c r="H62" s="29" t="str">
        <f t="shared" si="7"/>
        <v/>
      </c>
      <c r="I62" s="29" t="str">
        <f t="shared" si="7"/>
        <v/>
      </c>
      <c r="J62" s="29" t="str">
        <f t="shared" si="7"/>
        <v/>
      </c>
      <c r="K62" s="29" t="str">
        <f t="shared" si="7"/>
        <v/>
      </c>
      <c r="L62" s="29" t="str">
        <f t="shared" si="7"/>
        <v/>
      </c>
      <c r="M62" s="29" t="str">
        <f t="shared" si="7"/>
        <v/>
      </c>
      <c r="N62" s="29" t="str">
        <f t="shared" si="7"/>
        <v/>
      </c>
      <c r="O62" s="29" t="str">
        <f t="shared" si="7"/>
        <v/>
      </c>
      <c r="P62" s="29" t="str">
        <f t="shared" si="7"/>
        <v/>
      </c>
      <c r="Q62" s="29" t="str">
        <f t="shared" si="7"/>
        <v/>
      </c>
      <c r="R62" s="29" t="str">
        <f t="shared" si="7"/>
        <v/>
      </c>
      <c r="S62" s="29" t="str">
        <f t="shared" si="7"/>
        <v/>
      </c>
      <c r="T62" s="29" t="str">
        <f t="shared" si="7"/>
        <v/>
      </c>
      <c r="U62" s="29" t="str">
        <f t="shared" si="7"/>
        <v/>
      </c>
      <c r="V62" s="29" t="str">
        <f t="shared" si="7"/>
        <v/>
      </c>
      <c r="W62" s="29" t="str">
        <f t="shared" si="7"/>
        <v/>
      </c>
      <c r="X62" s="29" t="str">
        <f t="shared" ref="X62:AD63" si="10">IF(OR(X$21="",$G62=""),"",W62)</f>
        <v/>
      </c>
      <c r="Y62" s="29" t="str">
        <f t="shared" si="10"/>
        <v/>
      </c>
      <c r="Z62" s="29" t="str">
        <f t="shared" si="10"/>
        <v/>
      </c>
      <c r="AA62" s="29" t="str">
        <f t="shared" si="10"/>
        <v/>
      </c>
      <c r="AB62" s="29" t="str">
        <f t="shared" si="10"/>
        <v/>
      </c>
      <c r="AC62" s="29" t="str">
        <f t="shared" si="10"/>
        <v/>
      </c>
      <c r="AD62" s="29" t="str">
        <f t="shared" si="10"/>
        <v/>
      </c>
      <c r="AE62" s="29" t="str">
        <f t="shared" si="9"/>
        <v/>
      </c>
      <c r="AF62" s="29" t="str">
        <f t="shared" si="9"/>
        <v/>
      </c>
    </row>
    <row r="63" spans="3:32" x14ac:dyDescent="0.2">
      <c r="C63" s="28"/>
      <c r="E63" s="28"/>
      <c r="F63" s="28" t="str">
        <f t="shared" si="6"/>
        <v/>
      </c>
      <c r="H63" s="29" t="str">
        <f t="shared" si="7"/>
        <v/>
      </c>
      <c r="I63" s="29" t="str">
        <f t="shared" si="7"/>
        <v/>
      </c>
      <c r="J63" s="29" t="str">
        <f t="shared" si="7"/>
        <v/>
      </c>
      <c r="K63" s="29" t="str">
        <f t="shared" si="7"/>
        <v/>
      </c>
      <c r="L63" s="29" t="str">
        <f t="shared" si="7"/>
        <v/>
      </c>
      <c r="M63" s="29" t="str">
        <f t="shared" si="7"/>
        <v/>
      </c>
      <c r="N63" s="29" t="str">
        <f t="shared" si="7"/>
        <v/>
      </c>
      <c r="O63" s="29" t="str">
        <f t="shared" si="7"/>
        <v/>
      </c>
      <c r="P63" s="29" t="str">
        <f t="shared" si="7"/>
        <v/>
      </c>
      <c r="Q63" s="29" t="str">
        <f t="shared" si="7"/>
        <v/>
      </c>
      <c r="R63" s="29" t="str">
        <f t="shared" si="7"/>
        <v/>
      </c>
      <c r="S63" s="29" t="str">
        <f t="shared" si="7"/>
        <v/>
      </c>
      <c r="T63" s="29" t="str">
        <f t="shared" si="7"/>
        <v/>
      </c>
      <c r="U63" s="29" t="str">
        <f t="shared" si="7"/>
        <v/>
      </c>
      <c r="V63" s="29" t="str">
        <f t="shared" si="7"/>
        <v/>
      </c>
      <c r="W63" s="29" t="str">
        <f t="shared" si="7"/>
        <v/>
      </c>
      <c r="X63" s="29" t="str">
        <f t="shared" si="10"/>
        <v/>
      </c>
      <c r="Y63" s="29" t="str">
        <f t="shared" si="10"/>
        <v/>
      </c>
      <c r="Z63" s="29" t="str">
        <f t="shared" si="10"/>
        <v/>
      </c>
      <c r="AA63" s="29" t="str">
        <f t="shared" si="10"/>
        <v/>
      </c>
      <c r="AB63" s="29" t="str">
        <f t="shared" si="10"/>
        <v/>
      </c>
      <c r="AC63" s="29" t="str">
        <f t="shared" si="10"/>
        <v/>
      </c>
      <c r="AD63" s="29" t="str">
        <f t="shared" si="10"/>
        <v/>
      </c>
      <c r="AE63" s="29" t="str">
        <f t="shared" si="9"/>
        <v/>
      </c>
      <c r="AF63" s="29" t="str">
        <f t="shared" si="9"/>
        <v/>
      </c>
    </row>
    <row r="64" spans="3:32" x14ac:dyDescent="0.2">
      <c r="C64" s="28"/>
      <c r="E64" s="28"/>
      <c r="F64" s="28" t="s">
        <v>35</v>
      </c>
      <c r="H64" s="29" t="str">
        <f t="shared" si="7"/>
        <v/>
      </c>
      <c r="AE64" s="29" t="str">
        <f t="shared" si="9"/>
        <v/>
      </c>
      <c r="AF64" s="29" t="str">
        <f t="shared" si="9"/>
        <v/>
      </c>
    </row>
    <row r="65" spans="3:32" x14ac:dyDescent="0.2">
      <c r="C65" s="28"/>
      <c r="E65" s="28"/>
      <c r="F65" s="28" t="s">
        <v>36</v>
      </c>
      <c r="H65" s="29" t="str">
        <f t="shared" si="7"/>
        <v/>
      </c>
      <c r="AE65" s="29" t="str">
        <f t="shared" si="9"/>
        <v/>
      </c>
      <c r="AF65" s="29" t="str">
        <f t="shared" si="9"/>
        <v/>
      </c>
    </row>
    <row r="66" spans="3:32" x14ac:dyDescent="0.2">
      <c r="F66" t="s">
        <v>37</v>
      </c>
      <c r="H66" s="29" t="str">
        <f t="shared" si="7"/>
        <v/>
      </c>
    </row>
    <row r="71" spans="3:32" s="29" customFormat="1" x14ac:dyDescent="0.2">
      <c r="F71" s="29" t="str">
        <f>IF(C71&lt;&gt;"","Planned","")</f>
        <v/>
      </c>
    </row>
  </sheetData>
  <mergeCells count="3">
    <mergeCell ref="D3:H3"/>
    <mergeCell ref="D4:H4"/>
    <mergeCell ref="D5:H5"/>
  </mergeCells>
  <conditionalFormatting sqref="C31:AF65 C25:P29 L22:P24">
    <cfRule type="expression" dxfId="9" priority="1">
      <formula>$F22="Done"</formula>
    </cfRule>
    <cfRule type="expression" dxfId="8" priority="2">
      <formula>$F22="Ongoing"</formula>
    </cfRule>
  </conditionalFormatting>
  <conditionalFormatting sqref="B31:AF65 B22:P29">
    <cfRule type="expression" dxfId="7" priority="3">
      <formula>$F22="Terminado"</formula>
    </cfRule>
    <cfRule type="expression" dxfId="6" priority="4">
      <formula>$F22="En Progreso"</formula>
    </cfRule>
  </conditionalFormatting>
  <conditionalFormatting sqref="Q22:AF29">
    <cfRule type="expression" dxfId="5" priority="5">
      <formula>$F22="Done"</formula>
    </cfRule>
    <cfRule type="expression" dxfId="4" priority="6">
      <formula>$F22="Ongoing"</formula>
    </cfRule>
  </conditionalFormatting>
  <conditionalFormatting sqref="Q22:AF29">
    <cfRule type="expression" dxfId="3" priority="7">
      <formula>$F22="Terminado"</formula>
    </cfRule>
    <cfRule type="expression" dxfId="2" priority="8">
      <formula>$F22="En Progreso"</formula>
    </cfRule>
  </conditionalFormatting>
  <dataValidations count="1">
    <dataValidation type="list" allowBlank="1" showInputMessage="1" sqref="F10:F15 F22:F29 F31:F71" xr:uid="{255AD96F-52BC-4D2B-AF19-8E6AFD9709BF}">
      <formula1>"Por Hacer,En Progreso,Terminado"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5C51-4F30-4EE5-AA9C-D282F95854F6}">
  <dimension ref="E14:K21"/>
  <sheetViews>
    <sheetView tabSelected="1" topLeftCell="A18" zoomScale="60" zoomScaleNormal="60" workbookViewId="0">
      <selection activeCell="E15" sqref="E15:K21"/>
    </sheetView>
  </sheetViews>
  <sheetFormatPr baseColWidth="10" defaultRowHeight="12.75" x14ac:dyDescent="0.2"/>
  <cols>
    <col min="7" max="7" width="17.42578125" customWidth="1"/>
    <col min="8" max="8" width="23.28515625" customWidth="1"/>
    <col min="9" max="9" width="22.42578125" customWidth="1"/>
    <col min="10" max="10" width="22.5703125" customWidth="1"/>
    <col min="11" max="11" width="28.140625" customWidth="1"/>
  </cols>
  <sheetData>
    <row r="14" spans="5:11" ht="13.5" thickBot="1" x14ac:dyDescent="0.25"/>
    <row r="15" spans="5:11" ht="79.5" thickBot="1" x14ac:dyDescent="0.25">
      <c r="E15" s="42" t="s">
        <v>67</v>
      </c>
      <c r="F15" s="43" t="s">
        <v>68</v>
      </c>
      <c r="G15" s="43" t="s">
        <v>69</v>
      </c>
      <c r="H15" s="43" t="s">
        <v>70</v>
      </c>
      <c r="I15" s="43" t="s">
        <v>71</v>
      </c>
      <c r="J15" s="43" t="s">
        <v>72</v>
      </c>
      <c r="K15" s="43" t="s">
        <v>73</v>
      </c>
    </row>
    <row r="16" spans="5:11" ht="129" customHeight="1" x14ac:dyDescent="0.2">
      <c r="E16" s="54" t="s">
        <v>74</v>
      </c>
      <c r="F16" s="56" t="s">
        <v>75</v>
      </c>
      <c r="G16" s="56" t="s">
        <v>76</v>
      </c>
      <c r="H16" s="56" t="s">
        <v>77</v>
      </c>
      <c r="I16" s="56" t="s">
        <v>78</v>
      </c>
      <c r="J16" s="44" t="s">
        <v>79</v>
      </c>
      <c r="K16" s="56" t="s">
        <v>81</v>
      </c>
    </row>
    <row r="17" spans="5:11" ht="15.75" hidden="1" thickBot="1" x14ac:dyDescent="0.25">
      <c r="E17" s="55"/>
      <c r="F17" s="57"/>
      <c r="G17" s="57"/>
      <c r="H17" s="57"/>
      <c r="I17" s="57"/>
      <c r="J17" s="45" t="s">
        <v>80</v>
      </c>
      <c r="K17" s="57"/>
    </row>
    <row r="18" spans="5:11" ht="45.75" thickBot="1" x14ac:dyDescent="0.25">
      <c r="E18" s="46" t="s">
        <v>82</v>
      </c>
      <c r="F18" s="47" t="s">
        <v>83</v>
      </c>
      <c r="G18" s="48" t="s">
        <v>84</v>
      </c>
      <c r="H18" s="48" t="s">
        <v>85</v>
      </c>
      <c r="I18" s="48" t="s">
        <v>78</v>
      </c>
      <c r="J18" s="48" t="s">
        <v>86</v>
      </c>
      <c r="K18" s="48" t="s">
        <v>87</v>
      </c>
    </row>
    <row r="19" spans="5:11" ht="137.25" customHeight="1" thickBot="1" x14ac:dyDescent="0.25">
      <c r="E19" s="46" t="s">
        <v>88</v>
      </c>
      <c r="F19" s="49" t="s">
        <v>89</v>
      </c>
      <c r="G19" s="45" t="s">
        <v>89</v>
      </c>
      <c r="H19" s="45" t="s">
        <v>90</v>
      </c>
      <c r="I19" s="45" t="s">
        <v>91</v>
      </c>
      <c r="J19" s="45" t="s">
        <v>92</v>
      </c>
      <c r="K19" s="45" t="s">
        <v>93</v>
      </c>
    </row>
    <row r="20" spans="5:11" ht="94.5" customHeight="1" thickBot="1" x14ac:dyDescent="0.25">
      <c r="E20" s="46" t="s">
        <v>94</v>
      </c>
      <c r="F20" s="50" t="s">
        <v>95</v>
      </c>
      <c r="G20" s="51" t="s">
        <v>95</v>
      </c>
      <c r="H20" s="51" t="s">
        <v>96</v>
      </c>
      <c r="I20" s="51" t="s">
        <v>97</v>
      </c>
      <c r="J20" s="51" t="s">
        <v>98</v>
      </c>
      <c r="K20" s="51" t="s">
        <v>99</v>
      </c>
    </row>
    <row r="21" spans="5:11" ht="119.25" customHeight="1" thickBot="1" x14ac:dyDescent="0.25">
      <c r="E21" s="46" t="s">
        <v>100</v>
      </c>
      <c r="F21" s="52" t="s">
        <v>101</v>
      </c>
      <c r="G21" s="53" t="s">
        <v>102</v>
      </c>
      <c r="H21" s="53" t="s">
        <v>103</v>
      </c>
      <c r="I21" s="53" t="s">
        <v>103</v>
      </c>
      <c r="J21" s="53" t="s">
        <v>104</v>
      </c>
      <c r="K21" s="53" t="s">
        <v>105</v>
      </c>
    </row>
  </sheetData>
  <mergeCells count="6">
    <mergeCell ref="E16:E17"/>
    <mergeCell ref="F16:F17"/>
    <mergeCell ref="G16:G17"/>
    <mergeCell ref="H16:H17"/>
    <mergeCell ref="I16:I17"/>
    <mergeCell ref="K16:K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40</vt:i4>
      </vt:variant>
    </vt:vector>
  </HeadingPairs>
  <TitlesOfParts>
    <vt:vector size="46" baseType="lpstr">
      <vt:lpstr>Sprint 1</vt:lpstr>
      <vt:lpstr>Sprint 2</vt:lpstr>
      <vt:lpstr>Sprint 3</vt:lpstr>
      <vt:lpstr>Sprint 4</vt:lpstr>
      <vt:lpstr>Sprint 5</vt:lpstr>
      <vt:lpstr>Sprint </vt:lpstr>
      <vt:lpstr>'Sprint 1'!DoneDays</vt:lpstr>
      <vt:lpstr>'Sprint 2'!DoneDays</vt:lpstr>
      <vt:lpstr>'Sprint 3'!DoneDays</vt:lpstr>
      <vt:lpstr>'Sprint 4'!DoneDays</vt:lpstr>
      <vt:lpstr>'Sprint 5'!DoneDays</vt:lpstr>
      <vt:lpstr>'Sprint 1'!ImplementationDays</vt:lpstr>
      <vt:lpstr>'Sprint 2'!ImplementationDays</vt:lpstr>
      <vt:lpstr>'Sprint 3'!ImplementationDays</vt:lpstr>
      <vt:lpstr>'Sprint 4'!ImplementationDays</vt:lpstr>
      <vt:lpstr>'Sprint 5'!ImplementationDays</vt:lpstr>
      <vt:lpstr>'Sprint 1'!SprintTasks</vt:lpstr>
      <vt:lpstr>'Sprint 2'!SprintTasks</vt:lpstr>
      <vt:lpstr>'Sprint 3'!SprintTasks</vt:lpstr>
      <vt:lpstr>'Sprint 4'!SprintTasks</vt:lpstr>
      <vt:lpstr>'Sprint 5'!SprintTasks</vt:lpstr>
      <vt:lpstr>'Sprint 1'!TaskRows</vt:lpstr>
      <vt:lpstr>'Sprint 2'!TaskRows</vt:lpstr>
      <vt:lpstr>'Sprint 3'!TaskRows</vt:lpstr>
      <vt:lpstr>'Sprint 4'!TaskRows</vt:lpstr>
      <vt:lpstr>'Sprint 5'!TaskRows</vt:lpstr>
      <vt:lpstr>'Sprint 1'!TaskStatus</vt:lpstr>
      <vt:lpstr>'Sprint 2'!TaskStatus</vt:lpstr>
      <vt:lpstr>'Sprint 3'!TaskStatus</vt:lpstr>
      <vt:lpstr>'Sprint 4'!TaskStatus</vt:lpstr>
      <vt:lpstr>'Sprint 5'!TaskStatus</vt:lpstr>
      <vt:lpstr>'Sprint 1'!TaskStoryID</vt:lpstr>
      <vt:lpstr>'Sprint 2'!TaskStoryID</vt:lpstr>
      <vt:lpstr>'Sprint 3'!TaskStoryID</vt:lpstr>
      <vt:lpstr>'Sprint 4'!TaskStoryID</vt:lpstr>
      <vt:lpstr>'Sprint 5'!TaskStoryID</vt:lpstr>
      <vt:lpstr>'Sprint 1'!TotalEffort</vt:lpstr>
      <vt:lpstr>'Sprint 2'!TotalEffort</vt:lpstr>
      <vt:lpstr>'Sprint 3'!TotalEffort</vt:lpstr>
      <vt:lpstr>'Sprint 4'!TotalEffort</vt:lpstr>
      <vt:lpstr>'Sprint 5'!TotalEffort</vt:lpstr>
      <vt:lpstr>'Sprint 1'!TrendDays</vt:lpstr>
      <vt:lpstr>'Sprint 2'!TrendDays</vt:lpstr>
      <vt:lpstr>'Sprint 3'!TrendDays</vt:lpstr>
      <vt:lpstr>'Sprint 4'!TrendDays</vt:lpstr>
      <vt:lpstr>'Sprint 5'!TrendDays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dc:description>Template versio 1.0 Approval</dc:description>
  <cp:lastModifiedBy>Wilfrido Saures Guillén</cp:lastModifiedBy>
  <cp:revision>5</cp:revision>
  <cp:lastPrinted>2006-09-01T14:59:00Z</cp:lastPrinted>
  <dcterms:created xsi:type="dcterms:W3CDTF">1998-06-05T11:20:44Z</dcterms:created>
  <dcterms:modified xsi:type="dcterms:W3CDTF">2021-11-21T06:42:29Z</dcterms:modified>
  <cp:category>SysOpen Digia Standard Template</cp:category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