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mcdonald/Desktop/"/>
    </mc:Choice>
  </mc:AlternateContent>
  <xr:revisionPtr revIDLastSave="0" documentId="13_ncr:1_{DE3A49A3-F541-9348-8AE0-8205F34CDFAE}" xr6:coauthVersionLast="47" xr6:coauthVersionMax="47" xr10:uidLastSave="{00000000-0000-0000-0000-000000000000}"/>
  <bookViews>
    <workbookView xWindow="0" yWindow="500" windowWidth="22780" windowHeight="14480" xr2:uid="{00000000-000D-0000-FFFF-FFFF00000000}"/>
  </bookViews>
  <sheets>
    <sheet name="Crowdfunding" sheetId="1" r:id="rId1"/>
    <sheet name="Pivot Table 1" sheetId="2" r:id="rId2"/>
    <sheet name="Pivot Table 2" sheetId="3" r:id="rId3"/>
    <sheet name="Pivot Table 3" sheetId="5" r:id="rId4"/>
    <sheet name="Crowdfunding Goal Analysis" sheetId="4" r:id="rId5"/>
  </sheets>
  <definedNames>
    <definedName name="_xlnm._FilterDatabase" localSheetId="0" hidden="1">Crowdfunding!$A$1:$T$1001</definedName>
    <definedName name="crowdfunding">Crowdfunding!$A$1:$R$1001</definedName>
    <definedName name="crowdfunding_Set">Crowdfunding!$A$1:$T$1001</definedName>
    <definedName name="Goal">Crowdfunding!$D:$D</definedName>
    <definedName name="Outcome">Crowdfunding!$G:$G</definedName>
  </definedNames>
  <calcPr calcId="191029"/>
  <pivotCaches>
    <pivotCache cacheId="4" r:id="rId6"/>
    <pivotCache cacheId="12" r:id="rId7"/>
    <pivotCache cacheId="1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4" l="1"/>
  <c r="H3" i="4"/>
  <c r="H4" i="4"/>
  <c r="H5" i="4"/>
  <c r="H6" i="4"/>
  <c r="H7" i="4"/>
  <c r="H8" i="4"/>
  <c r="H9" i="4"/>
  <c r="H11" i="4"/>
  <c r="H12" i="4"/>
  <c r="H13" i="4"/>
  <c r="H2" i="4"/>
  <c r="G3" i="4"/>
  <c r="G4" i="4"/>
  <c r="G5" i="4"/>
  <c r="G6" i="4"/>
  <c r="G7" i="4"/>
  <c r="G8" i="4"/>
  <c r="G9" i="4"/>
  <c r="G11" i="4"/>
  <c r="G12" i="4"/>
  <c r="G13" i="4"/>
  <c r="G2" i="4"/>
  <c r="F3" i="4"/>
  <c r="F4" i="4"/>
  <c r="F5" i="4"/>
  <c r="F6" i="4"/>
  <c r="F7" i="4"/>
  <c r="F8" i="4"/>
  <c r="F9" i="4"/>
  <c r="F11" i="4"/>
  <c r="F12" i="4"/>
  <c r="F13" i="4"/>
  <c r="F2" i="4"/>
  <c r="E3" i="4"/>
  <c r="E4" i="4"/>
  <c r="E5" i="4"/>
  <c r="E6" i="4"/>
  <c r="E7" i="4"/>
  <c r="E8" i="4"/>
  <c r="E9" i="4"/>
  <c r="E11" i="4"/>
  <c r="E12" i="4"/>
  <c r="E13" i="4"/>
  <c r="E2" i="4"/>
  <c r="D13" i="4"/>
  <c r="C13" i="4"/>
  <c r="B13" i="4"/>
  <c r="D12" i="4"/>
  <c r="C12" i="4"/>
  <c r="B12" i="4"/>
  <c r="D11" i="4"/>
  <c r="C11" i="4"/>
  <c r="B11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2" i="1"/>
  <c r="H10" i="4" l="1"/>
  <c r="E10" i="4"/>
  <c r="G10" i="4" l="1"/>
  <c r="F10" i="4"/>
</calcChain>
</file>

<file path=xl/sharedStrings.xml><?xml version="1.0" encoding="utf-8"?>
<sst xmlns="http://schemas.openxmlformats.org/spreadsheetml/2006/main" count="8120" uniqueCount="2106">
  <si>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</si>
  <si>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</si>
  <si>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</si>
  <si>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</si>
  <si>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</si>
  <si>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</si>
  <si>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</si>
  <si>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</si>
  <si>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</si>
  <si>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</si>
  <si>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</si>
  <si>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</si>
  <si>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</si>
  <si>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</si>
  <si>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</si>
  <si>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</si>
  <si>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</si>
  <si>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</si>
  <si>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</si>
  <si>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</si>
  <si>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</si>
  <si>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</si>
  <si>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</si>
  <si>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</si>
  <si>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</si>
  <si>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</si>
  <si>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</si>
  <si>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</si>
  <si>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</si>
  <si>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</si>
  <si>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</si>
  <si>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</si>
  <si>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</si>
  <si>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</si>
  <si>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</si>
  <si>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</si>
  <si>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</si>
  <si>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</si>
  <si>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</si>
  <si>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</si>
  <si>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</si>
  <si>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</si>
  <si>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</si>
  <si>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</si>
  <si>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</si>
  <si>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</si>
  <si>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</si>
  <si>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</si>
  <si>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</si>
  <si>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</si>
  <si>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</si>
  <si>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</si>
  <si>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</si>
  <si>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</si>
  <si>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</si>
  <si>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</si>
  <si>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</si>
  <si>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</si>
  <si>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</si>
  <si>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</si>
  <si>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</si>
  <si>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</si>
  <si>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</si>
  <si>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</si>
  <si>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</si>
  <si>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</si>
  <si>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</si>
  <si>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</si>
  <si>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</si>
  <si>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</si>
  <si>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</si>
  <si>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</si>
  <si>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</si>
  <si>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</si>
  <si>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</si>
  <si>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</si>
  <si>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</si>
  <si>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</si>
  <si>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</si>
  <si>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</si>
  <si>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</si>
  <si>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</si>
  <si>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</si>
  <si>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</si>
  <si>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</si>
  <si>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</si>
  <si>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</si>
  <si>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</si>
  <si>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</si>
  <si>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</si>
  <si>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</si>
  <si>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</si>
  <si>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</si>
  <si>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</si>
  <si>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</si>
  <si>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</si>
  <si>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</si>
  <si>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</si>
  <si>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</si>
  <si>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</si>
  <si>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</si>
  <si>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</si>
  <si>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</si>
  <si>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</si>
  <si>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</si>
  <si>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</si>
  <si>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</si>
  <si>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</si>
  <si>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</si>
  <si>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</si>
  <si>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</si>
  <si>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</si>
  <si>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</si>
  <si>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</si>
  <si>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</si>
  <si>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</si>
  <si>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</si>
  <si>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</si>
  <si>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</si>
  <si>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</si>
  <si>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</si>
  <si>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</si>
  <si>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</si>
  <si>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</si>
  <si>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</si>
  <si>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</si>
  <si>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</si>
  <si>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</si>
  <si>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</si>
  <si>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</si>
  <si>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</si>
  <si>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</si>
  <si>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</si>
  <si>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</si>
  <si>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</si>
  <si>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</si>
  <si>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</si>
  <si>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</si>
  <si>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</si>
  <si>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</si>
  <si>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</si>
  <si>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</si>
  <si>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</si>
  <si>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</si>
  <si>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</si>
  <si>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</si>
  <si>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</si>
  <si>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</si>
  <si>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</si>
  <si>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</si>
  <si>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</si>
  <si>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</si>
  <si>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</si>
  <si>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</si>
  <si>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</si>
  <si>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</si>
  <si>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</si>
  <si>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</si>
  <si>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</si>
  <si>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</si>
  <si>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</si>
  <si>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</si>
  <si>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</si>
  <si>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</si>
  <si>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</si>
  <si>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</si>
  <si>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</si>
  <si>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</si>
  <si>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</si>
  <si>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</si>
  <si>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</si>
  <si>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</si>
  <si>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</si>
  <si>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</si>
  <si>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</si>
  <si>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</si>
  <si>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</si>
  <si>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</si>
  <si>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</si>
  <si>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</si>
  <si>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</si>
  <si>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</si>
  <si>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</si>
  <si>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</si>
  <si>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</si>
  <si>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</si>
  <si>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</si>
  <si>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</si>
  <si>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</si>
  <si>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</si>
  <si>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</si>
  <si>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</si>
  <si>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</si>
  <si>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</si>
  <si>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</si>
  <si>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</si>
  <si>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</si>
  <si>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</si>
  <si>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</si>
  <si>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</si>
  <si>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</si>
  <si>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</si>
  <si>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</si>
  <si>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</si>
  <si>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</si>
  <si>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</si>
  <si>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</si>
  <si>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</si>
  <si>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</si>
  <si>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</si>
  <si>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</si>
  <si>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</si>
  <si>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</si>
  <si>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</si>
  <si>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</si>
  <si>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</si>
  <si>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</si>
  <si>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</si>
  <si>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</si>
  <si>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</si>
  <si>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</si>
  <si>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</si>
  <si>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</si>
  <si>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</si>
  <si>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</si>
  <si>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</si>
  <si>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</si>
  <si>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</si>
  <si>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</si>
  <si>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</si>
  <si>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</si>
  <si>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</si>
  <si>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</si>
  <si>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</si>
  <si>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</si>
  <si>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</si>
  <si>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</si>
  <si>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</si>
  <si>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</si>
  <si>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</si>
  <si>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</si>
  <si>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</si>
  <si>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</si>
  <si>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</si>
  <si>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</si>
  <si>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</si>
  <si>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</si>
  <si>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</si>
  <si>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</si>
  <si>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</si>
  <si>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</si>
  <si>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</si>
  <si>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</si>
  <si>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</si>
  <si>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</si>
  <si>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</si>
  <si>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</si>
  <si>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</si>
  <si>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</si>
  <si>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</si>
  <si>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</si>
  <si>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</si>
  <si>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</si>
  <si>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</si>
  <si>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</si>
  <si>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</si>
  <si>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</si>
  <si>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</si>
  <si>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</si>
  <si>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</si>
  <si>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</si>
  <si>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</si>
  <si>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</si>
  <si>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</si>
  <si>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</si>
  <si>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</si>
  <si>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</si>
  <si>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</si>
  <si>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</si>
  <si>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</si>
  <si>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</si>
  <si>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</si>
  <si>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</si>
  <si>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</si>
  <si>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</si>
  <si>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</si>
  <si>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</si>
  <si>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</si>
  <si>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</si>
  <si>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</si>
  <si>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</si>
  <si>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</si>
  <si>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</si>
  <si>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</si>
  <si>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</si>
  <si>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</si>
  <si>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</si>
  <si>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</si>
  <si>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</si>
  <si>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</si>
  <si>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</si>
  <si>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</si>
  <si>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</si>
  <si>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</si>
  <si>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</si>
  <si>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</si>
  <si>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</si>
  <si>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</si>
  <si>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</si>
  <si>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</si>
  <si>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</si>
  <si>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</si>
  <si>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</si>
  <si>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</si>
  <si>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</si>
  <si>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</si>
  <si>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</si>
  <si>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</si>
  <si>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</si>
  <si>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</si>
  <si>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</si>
  <si>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</si>
  <si>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</si>
  <si>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</si>
  <si>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</si>
  <si>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</si>
  <si>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</si>
  <si>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</si>
  <si>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</si>
  <si>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</si>
  <si>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</si>
  <si>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</si>
  <si>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</si>
  <si>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</si>
  <si>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</si>
  <si>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</si>
  <si>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</si>
  <si>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</si>
  <si>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</si>
  <si>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</si>
  <si>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</si>
  <si>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</si>
  <si>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</si>
  <si>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</si>
  <si>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</si>
  <si>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</si>
  <si>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</si>
  <si>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</si>
  <si>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</si>
  <si>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</si>
  <si>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</si>
  <si>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</si>
  <si>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</si>
  <si>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</si>
  <si>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</si>
  <si>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</si>
  <si>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</si>
  <si>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</si>
  <si>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</si>
  <si>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</si>
  <si>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</si>
  <si>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</si>
  <si>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</si>
  <si>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</si>
  <si>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</si>
  <si>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</si>
  <si>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</si>
  <si>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</si>
  <si>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</si>
  <si>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</si>
  <si>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</si>
  <si>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</si>
  <si>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</si>
  <si>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</si>
  <si>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</si>
  <si>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</si>
  <si>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</si>
  <si>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</si>
  <si>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</si>
  <si>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</si>
  <si>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</si>
  <si>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</si>
  <si>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</si>
  <si>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</si>
  <si>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</si>
  <si>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</si>
  <si>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</si>
  <si>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</si>
  <si>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</si>
  <si>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</si>
  <si>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</si>
  <si>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</si>
  <si>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</si>
  <si>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</si>
  <si>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</si>
  <si>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</si>
  <si>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</si>
  <si>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</si>
  <si>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</si>
  <si>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</si>
  <si>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</si>
  <si>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</si>
  <si>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</si>
  <si>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</si>
  <si>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</si>
  <si>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</si>
  <si>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</si>
  <si>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</si>
  <si>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</si>
  <si>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</si>
  <si>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</si>
  <si>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</si>
  <si>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</si>
  <si>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</si>
  <si>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</si>
  <si>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</si>
  <si>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</si>
  <si>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</si>
  <si>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</si>
  <si>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</si>
  <si>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</si>
  <si>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</si>
  <si>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</si>
  <si>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</si>
  <si>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</si>
  <si>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</si>
  <si>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</si>
  <si>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</si>
  <si>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</si>
  <si>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</si>
  <si>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</si>
  <si>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</si>
  <si>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</si>
  <si>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</si>
  <si>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</si>
  <si>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</si>
  <si>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</si>
  <si>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</si>
  <si>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</si>
  <si>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</si>
  <si>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</si>
  <si>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</si>
  <si>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</si>
  <si>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</si>
  <si>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</si>
  <si>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</si>
  <si>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</si>
  <si>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</si>
  <si>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</si>
  <si>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</si>
  <si>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</si>
  <si>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</si>
  <si>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</si>
  <si>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</si>
  <si>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</si>
  <si>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</si>
  <si>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</si>
  <si>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</si>
  <si>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</si>
  <si>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</si>
  <si>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</si>
  <si>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</si>
  <si>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</si>
  <si>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</si>
  <si>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</si>
  <si>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</si>
  <si>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</si>
  <si>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</si>
  <si>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</si>
  <si>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</si>
  <si>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</si>
  <si>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</si>
  <si>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</si>
  <si>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</si>
  <si>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</si>
  <si>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</si>
  <si>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</si>
  <si>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</si>
  <si>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</si>
  <si>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</si>
  <si>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</si>
  <si>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</si>
  <si>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</si>
  <si>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</si>
  <si>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</si>
  <si>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</si>
  <si>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</si>
  <si>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</si>
  <si>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</si>
  <si>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</si>
  <si>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</si>
  <si>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</si>
  <si>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</si>
  <si>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</si>
  <si>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</si>
  <si>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</si>
  <si>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</si>
  <si>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</si>
  <si>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</si>
  <si>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</si>
  <si>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</si>
  <si>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</si>
  <si>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</si>
  <si>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</si>
  <si>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</si>
  <si>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</si>
  <si>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</si>
  <si>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</si>
  <si>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</si>
  <si>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</si>
  <si>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</si>
  <si>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</si>
  <si>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</si>
  <si>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</si>
  <si>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</si>
  <si>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</si>
  <si>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</si>
  <si>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</si>
  <si>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</si>
  <si>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</si>
  <si>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</si>
  <si>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</si>
  <si>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</si>
  <si>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</si>
  <si>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</si>
  <si>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</si>
  <si>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</si>
  <si>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</si>
  <si>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</si>
  <si>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</si>
  <si>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</si>
  <si>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</si>
  <si>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</si>
  <si>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</si>
  <si>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</si>
  <si>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</si>
  <si>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</si>
  <si>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</si>
  <si>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</si>
  <si>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</si>
  <si>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</si>
  <si>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</si>
  <si>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</si>
  <si>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</si>
  <si>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</si>
  <si>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</si>
  <si>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</si>
  <si>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</si>
  <si>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</si>
  <si>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</si>
  <si>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</si>
  <si>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</si>
  <si>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</si>
  <si>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</si>
  <si>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</si>
  <si>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</si>
  <si>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</si>
  <si>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</si>
  <si>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</si>
  <si>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</si>
  <si>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</si>
  <si>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</si>
  <si>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</si>
  <si>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</si>
  <si>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</si>
  <si>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</si>
  <si>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</si>
  <si>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</si>
  <si>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</si>
  <si>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</si>
  <si>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</si>
  <si>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</si>
  <si>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</si>
  <si>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</si>
  <si>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</si>
  <si>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</si>
  <si>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</si>
  <si>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</si>
  <si>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</si>
  <si>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</si>
  <si>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</si>
  <si>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</si>
  <si>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</si>
  <si>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</si>
  <si>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</si>
  <si>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</si>
  <si>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</si>
  <si>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</si>
  <si>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</si>
  <si>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</si>
  <si>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</si>
  <si>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</si>
  <si>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</si>
  <si>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</si>
  <si>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</si>
  <si>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</si>
  <si>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</si>
  <si>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</si>
  <si>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</si>
  <si>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</si>
  <si>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</si>
  <si>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</si>
  <si>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</si>
  <si>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</si>
  <si>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</si>
  <si>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</si>
  <si>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</si>
  <si>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</si>
  <si>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</si>
  <si>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</si>
  <si>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</si>
  <si>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</si>
  <si>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</si>
  <si>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</si>
  <si>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</si>
  <si>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</si>
  <si>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</si>
  <si>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</si>
  <si>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</si>
  <si>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</si>
  <si>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</si>
  <si>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</si>
  <si>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</si>
  <si>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</si>
  <si>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</si>
  <si>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</si>
  <si>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</si>
  <si>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</si>
  <si>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</si>
  <si>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</si>
  <si>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</si>
  <si>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</si>
  <si>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</si>
  <si>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</si>
  <si>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</si>
  <si>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</si>
  <si>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</si>
  <si>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</si>
  <si>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</si>
  <si>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</si>
  <si>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</si>
  <si>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</si>
  <si>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</si>
  <si>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</si>
  <si>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</si>
  <si>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</si>
  <si>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</si>
  <si>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</si>
  <si>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</si>
  <si>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</si>
  <si>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</si>
  <si>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</si>
  <si>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</si>
  <si>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</si>
  <si>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</si>
  <si>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</si>
  <si>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</si>
  <si>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</si>
  <si>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</si>
  <si>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</si>
  <si>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</si>
  <si>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</si>
  <si>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</si>
  <si>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</si>
  <si>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</si>
  <si>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</si>
  <si>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</si>
  <si>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</si>
  <si>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</si>
  <si>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</si>
  <si>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</si>
  <si>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</si>
  <si>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</si>
  <si>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</si>
  <si>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</si>
  <si>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</si>
  <si>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</si>
  <si>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</si>
  <si>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</si>
  <si>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</si>
  <si>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</si>
  <si>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</si>
  <si>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</si>
  <si>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</si>
  <si>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</si>
  <si>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</si>
  <si>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</si>
  <si>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</si>
  <si>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</si>
  <si>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</si>
  <si>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</si>
  <si>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</si>
  <si>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</si>
  <si>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</si>
  <si>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</si>
  <si>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</si>
  <si>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</si>
  <si>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</si>
  <si>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</si>
  <si>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</si>
  <si>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</si>
  <si>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</si>
  <si>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</si>
  <si>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</si>
  <si>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</si>
  <si>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</si>
  <si>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</si>
  <si>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</si>
  <si>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</si>
  <si>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</si>
  <si>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</si>
  <si>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</si>
  <si>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</si>
  <si>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</si>
  <si>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</si>
  <si>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</si>
  <si>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</si>
  <si>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</si>
  <si>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</si>
  <si>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</si>
  <si>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</si>
  <si>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</si>
  <si>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</si>
  <si>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</si>
  <si>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</si>
  <si>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</si>
  <si>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</si>
  <si>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</si>
  <si>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</si>
  <si>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</si>
  <si>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</si>
  <si>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</si>
  <si>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</si>
  <si>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</si>
  <si>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</si>
  <si>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</si>
  <si>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</si>
  <si>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</si>
  <si>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</si>
  <si>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</si>
  <si>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</si>
  <si>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</si>
  <si>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</si>
  <si>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</si>
  <si>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</si>
  <si>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</si>
  <si>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</si>
  <si>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</si>
  <si>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</si>
  <si>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</si>
  <si>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</si>
  <si>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</si>
  <si>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</si>
  <si>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</si>
  <si>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</si>
  <si>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</si>
  <si>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</si>
  <si>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</si>
  <si>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</si>
  <si>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</si>
  <si>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</si>
  <si>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</si>
  <si>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</si>
  <si>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</si>
  <si>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</si>
  <si>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</si>
  <si>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</si>
  <si>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</si>
  <si>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</si>
  <si>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</si>
  <si>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</si>
  <si>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</si>
  <si>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</si>
  <si>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</si>
  <si>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</si>
  <si>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</si>
  <si>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</si>
  <si>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</si>
  <si>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</si>
  <si>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</si>
  <si>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</si>
  <si>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</si>
  <si>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</si>
  <si>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</si>
  <si>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</si>
  <si>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</si>
  <si>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</si>
  <si>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</si>
  <si>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</si>
  <si>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</si>
  <si>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</si>
  <si>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</si>
  <si>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</si>
  <si>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</si>
  <si>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</si>
  <si>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</si>
  <si>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</si>
  <si>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</si>
  <si>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</si>
  <si>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</si>
  <si>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</si>
  <si>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</si>
  <si>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</si>
  <si>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</si>
  <si>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</si>
  <si>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</si>
  <si>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</si>
  <si>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</si>
  <si>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</si>
  <si>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</si>
  <si>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</si>
  <si>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</si>
  <si>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</si>
  <si>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</si>
  <si>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</si>
  <si>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</si>
  <si>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</si>
  <si>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</si>
  <si>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</si>
  <si>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</si>
  <si>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</si>
  <si>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</si>
  <si>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</si>
  <si>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</si>
  <si>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</si>
  <si>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</si>
  <si>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</si>
  <si>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</si>
  <si>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</si>
  <si>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</si>
  <si>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</si>
  <si>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</si>
  <si>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</si>
  <si>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</si>
  <si>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</si>
  <si>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</si>
  <si>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</si>
  <si>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</si>
  <si>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</si>
  <si>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</si>
  <si>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</si>
  <si>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</si>
  <si>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</si>
  <si>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</si>
  <si>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</si>
  <si>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</si>
  <si>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</si>
  <si>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</si>
  <si>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</si>
  <si>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</si>
  <si>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</si>
  <si>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</si>
  <si>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</si>
  <si>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</si>
  <si>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</si>
  <si>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</si>
  <si>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</si>
  <si>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</si>
  <si>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</si>
  <si>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</si>
  <si>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</si>
  <si>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</si>
  <si>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</si>
  <si>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</si>
  <si>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</si>
  <si>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</si>
  <si>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</si>
  <si>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</si>
  <si>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</si>
  <si>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</si>
  <si>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</si>
  <si>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</si>
  <si>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</si>
  <si>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</si>
  <si>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</si>
  <si>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</si>
  <si>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</si>
  <si>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</si>
  <si>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</si>
  <si>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</si>
  <si>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</si>
  <si>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</si>
  <si>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</si>
  <si>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</si>
  <si>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</si>
  <si>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</si>
  <si>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</si>
  <si>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</si>
  <si>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</si>
  <si>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</si>
  <si>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</si>
  <si>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</si>
  <si>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</si>
  <si>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</si>
  <si>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</si>
  <si>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</si>
  <si>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</si>
  <si>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</si>
  <si>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</si>
  <si>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</si>
  <si>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</si>
  <si>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</si>
  <si>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</si>
  <si>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</si>
  <si>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</si>
  <si>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</si>
  <si>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</si>
  <si>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</si>
  <si>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</si>
  <si>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</si>
  <si>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</si>
  <si>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</si>
  <si>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</si>
  <si>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</si>
  <si>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</si>
  <si>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</si>
  <si>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</si>
  <si>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</si>
  <si>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</si>
  <si>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</si>
  <si>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</si>
  <si>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</si>
  <si>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</si>
  <si>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</si>
  <si>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</si>
  <si>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</si>
  <si>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</si>
  <si>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</si>
  <si>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</si>
  <si>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</si>
  <si>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</si>
  <si>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</si>
  <si>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</si>
  <si>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</si>
  <si>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</si>
  <si>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</si>
  <si>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</si>
  <si>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</si>
  <si>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</si>
  <si>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</si>
  <si>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</si>
  <si>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</si>
  <si>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</si>
  <si>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</si>
  <si>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</si>
  <si>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</si>
  <si>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</si>
  <si>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</si>
  <si>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</si>
  <si>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</si>
  <si>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</si>
  <si>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</si>
  <si>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</si>
  <si>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</si>
  <si>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</si>
  <si>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</si>
  <si>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</si>
  <si>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</si>
  <si>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</si>
  <si>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</si>
  <si>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</si>
  <si>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</si>
  <si>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</si>
  <si>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</si>
  <si>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</si>
  <si>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</si>
  <si>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</si>
  <si>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</si>
  <si>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</si>
  <si>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</si>
  <si>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</si>
  <si>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</si>
  <si>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</si>
  <si>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</si>
  <si>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</si>
  <si>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</si>
  <si>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</si>
  <si>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</si>
  <si>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</si>
  <si>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</si>
  <si>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</si>
  <si>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</si>
  <si>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</si>
  <si>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</si>
  <si>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</si>
  <si>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</si>
  <si>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</si>
  <si>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</si>
  <si>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</si>
  <si>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</si>
  <si>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</si>
  <si>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</si>
  <si>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</si>
  <si>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</si>
  <si>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</si>
  <si>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</si>
  <si>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</si>
  <si>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</si>
  <si>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</si>
  <si>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</si>
  <si>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</si>
  <si>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</si>
  <si>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</si>
  <si>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</si>
  <si>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</si>
  <si>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</si>
  <si>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</si>
  <si>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</si>
  <si>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</si>
  <si>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</si>
  <si>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</si>
  <si>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</si>
  <si>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</si>
  <si>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</si>
  <si>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</si>
  <si>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</si>
  <si>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</si>
  <si>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</si>
  <si>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</si>
  <si>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</si>
  <si>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</si>
  <si>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</si>
  <si>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</si>
  <si>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</si>
  <si>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</si>
  <si>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</si>
  <si>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</si>
  <si>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</si>
  <si>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</si>
  <si>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</si>
  <si>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</si>
  <si>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</si>
  <si>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</si>
  <si>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</si>
  <si>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</si>
  <si>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</si>
  <si>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</si>
  <si>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</si>
  <si>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</si>
  <si>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</si>
  <si>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</si>
  <si>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</si>
  <si>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</si>
  <si>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</si>
  <si>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</si>
  <si>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</si>
  <si>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</si>
  <si>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</si>
  <si>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</si>
  <si>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</si>
  <si>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</si>
  <si>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</si>
  <si>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</si>
  <si>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</si>
  <si>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</si>
  <si>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</si>
  <si>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</si>
  <si>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</si>
  <si>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</si>
  <si>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</si>
  <si>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</si>
  <si>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</si>
  <si>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</si>
  <si>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</si>
  <si>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</si>
  <si>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</si>
  <si>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</si>
  <si>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</si>
  <si>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</si>
  <si>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</si>
  <si>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</si>
  <si>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</si>
  <si>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</si>
  <si>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</si>
  <si>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</si>
  <si>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</si>
  <si>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</si>
  <si>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</si>
  <si>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</si>
  <si>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</si>
  <si>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</si>
  <si>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</si>
  <si>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</si>
  <si>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</si>
  <si>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</si>
  <si>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</si>
  <si>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</si>
  <si>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</si>
  <si>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</si>
  <si>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</si>
  <si>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</si>
  <si>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</si>
  <si>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</si>
  <si>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</si>
  <si>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</si>
  <si>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</si>
  <si>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</si>
  <si>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</si>
  <si>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</si>
  <si>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</si>
  <si>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</si>
  <si>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</si>
  <si>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</si>
  <si>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</si>
  <si>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</si>
  <si>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</si>
  <si>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</si>
  <si>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</si>
  <si>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</si>
  <si>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</si>
  <si>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</si>
  <si>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</si>
  <si>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</si>
  <si>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</si>
  <si>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</si>
  <si>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</si>
  <si>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</si>
  <si>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</si>
  <si>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</si>
  <si>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</si>
  <si>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</si>
  <si>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</si>
  <si>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</si>
  <si>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</si>
  <si>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</si>
  <si>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</si>
  <si>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</si>
  <si>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</si>
  <si>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</si>
  <si>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</si>
  <si>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</si>
  <si>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</si>
  <si>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</si>
  <si>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</si>
  <si>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</si>
  <si>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</si>
  <si>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</si>
  <si>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</si>
  <si>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</si>
  <si>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</si>
  <si>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</si>
  <si>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</si>
  <si>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</si>
  <si>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</si>
  <si>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</si>
  <si>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</si>
  <si>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</si>
  <si>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</si>
  <si>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</si>
  <si>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</si>
  <si>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</si>
  <si>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</si>
  <si>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</si>
  <si>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</si>
  <si>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</si>
  <si>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</si>
  <si>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</si>
  <si>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</si>
  <si>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</si>
  <si>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</si>
  <si>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</si>
  <si>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</si>
  <si>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</si>
  <si>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</si>
  <si>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</si>
  <si>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</si>
  <si>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</si>
  <si>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</si>
  <si>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</si>
  <si>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</si>
  <si>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</si>
  <si>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</si>
  <si>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</si>
  <si>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</si>
  <si>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</si>
  <si>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</si>
  <si>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</si>
  <si>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</si>
  <si>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</si>
  <si>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</si>
  <si>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</si>
  <si>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</si>
  <si>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</si>
  <si>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</si>
  <si>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</si>
  <si>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</si>
  <si>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</si>
  <si>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</si>
  <si>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</si>
  <si>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</si>
  <si>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</si>
  <si>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</si>
  <si>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</si>
  <si>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</si>
  <si>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</si>
  <si>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</si>
  <si>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</si>
  <si>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</si>
  <si>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</si>
  <si>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</si>
  <si>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</si>
  <si>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</si>
  <si>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</si>
  <si>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</si>
  <si>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</si>
  <si>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</si>
  <si>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</si>
  <si>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</si>
  <si>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</si>
  <si>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</si>
  <si>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</si>
  <si>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</si>
  <si>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</si>
  <si>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</si>
  <si>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</si>
  <si>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</si>
  <si>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</si>
  <si>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</si>
  <si>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</si>
  <si>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</si>
  <si>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</si>
  <si>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</si>
  <si>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</si>
  <si>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</si>
  <si>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</si>
  <si>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</si>
  <si>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</si>
  <si>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</si>
  <si>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</si>
  <si>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</si>
  <si>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</si>
  <si>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</si>
  <si>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</si>
  <si>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</si>
  <si>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</si>
  <si>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</si>
  <si>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</si>
  <si>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</si>
  <si>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</si>
  <si>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</si>
  <si>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</si>
  <si>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</si>
  <si>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</si>
  <si>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</si>
  <si>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</si>
  <si>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</si>
  <si>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</si>
  <si>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</si>
  <si>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</si>
  <si>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</si>
  <si>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</si>
  <si>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</si>
  <si>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</si>
  <si>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</si>
  <si>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</si>
  <si>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</si>
  <si>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</si>
  <si>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</si>
  <si>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</si>
  <si>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</si>
  <si>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</si>
  <si>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</si>
  <si>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</si>
  <si>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</si>
  <si>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</si>
  <si>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</si>
  <si>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</si>
  <si>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</si>
  <si>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</si>
  <si>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</si>
  <si>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</si>
  <si>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</si>
  <si>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</si>
  <si>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</si>
  <si>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</si>
  <si>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</si>
  <si>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</si>
  <si>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</si>
  <si>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</si>
  <si>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</si>
  <si>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</si>
  <si>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</si>
  <si>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</si>
  <si>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</si>
  <si>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</si>
  <si>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</si>
  <si>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</si>
  <si>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</si>
  <si>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</si>
  <si>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</si>
  <si>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</si>
  <si>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</si>
  <si>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</si>
  <si>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</si>
  <si>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</si>
  <si>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</si>
  <si>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</si>
  <si>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</si>
  <si>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</si>
  <si>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</si>
  <si>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</si>
  <si>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</si>
  <si>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</si>
  <si>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</si>
  <si>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</si>
  <si>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</si>
  <si>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</si>
  <si>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</si>
  <si>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</si>
  <si>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</si>
  <si>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</si>
  <si>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</si>
  <si>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</si>
  <si>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</si>
  <si>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</si>
  <si>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</si>
  <si>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</si>
  <si>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</si>
  <si>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</si>
  <si>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</si>
  <si>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</si>
  <si>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</si>
  <si>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</si>
  <si>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</si>
  <si>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</si>
  <si>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</si>
  <si>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</si>
  <si>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</si>
  <si>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</si>
  <si>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</si>
  <si>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</si>
  <si>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</si>
  <si>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</si>
  <si>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</si>
  <si>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</si>
  <si>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</si>
  <si>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</si>
  <si>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</si>
  <si>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</si>
  <si>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</si>
  <si>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</si>
  <si>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</si>
  <si>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</si>
  <si>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</si>
  <si>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</si>
  <si>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</si>
  <si>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</si>
  <si>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</si>
  <si>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</si>
  <si>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</si>
  <si>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</si>
  <si>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</si>
  <si>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</si>
  <si>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</si>
  <si>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</si>
  <si>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</si>
  <si>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</si>
  <si>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</si>
  <si>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</si>
  <si>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</si>
  <si>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</si>
  <si>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</si>
  <si>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</si>
  <si>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</si>
  <si>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</si>
  <si>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</si>
  <si>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</si>
  <si>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</si>
  <si>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</si>
  <si>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</si>
  <si>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</si>
  <si>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</si>
  <si>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</si>
  <si>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</si>
  <si>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</si>
  <si>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</si>
  <si>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</si>
  <si>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</si>
  <si>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</si>
  <si>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</si>
  <si>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</si>
  <si>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</si>
  <si>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</si>
  <si>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</si>
  <si>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</si>
  <si>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</si>
  <si>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</si>
  <si>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</si>
  <si>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</si>
  <si>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</si>
  <si>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</si>
  <si>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</si>
  <si>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</si>
  <si>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</si>
  <si>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</si>
  <si>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</si>
  <si>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</si>
  <si>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</si>
  <si>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</si>
  <si>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</si>
  <si>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</si>
  <si>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</si>
  <si>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</si>
  <si>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</si>
  <si>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</si>
  <si>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</si>
  <si>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</si>
  <si>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</si>
  <si>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</si>
  <si>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</si>
  <si>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</si>
  <si>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</si>
  <si>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</si>
  <si>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</si>
  <si>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</si>
  <si>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</si>
  <si>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</si>
  <si>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</si>
  <si>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</si>
  <si>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</si>
  <si>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</si>
  <si>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</si>
  <si>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</si>
  <si>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</si>
  <si>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</si>
  <si>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</si>
  <si>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</si>
  <si>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</si>
  <si>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</si>
  <si>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</si>
  <si>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</si>
  <si>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</si>
  <si>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</si>
  <si>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</si>
  <si>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</si>
  <si>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</si>
  <si>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</si>
  <si>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</si>
  <si>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</si>
  <si>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</si>
  <si>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</si>
  <si>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</si>
  <si>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</si>
  <si>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</si>
  <si>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</si>
  <si>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</si>
  <si>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</si>
  <si>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</si>
  <si>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</si>
  <si>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</si>
  <si>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</si>
  <si>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</si>
  <si>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</si>
  <si>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</si>
  <si>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</si>
  <si>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</si>
  <si>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</si>
  <si>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</si>
  <si>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</si>
  <si>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</si>
  <si>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</si>
  <si>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</si>
  <si>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</si>
  <si>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</si>
  <si>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</si>
  <si>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</si>
  <si>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</si>
  <si>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</si>
  <si>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</si>
  <si>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</si>
  <si>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</si>
  <si>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</si>
  <si>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</si>
  <si>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</si>
  <si>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</si>
  <si>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</si>
  <si>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</si>
  <si>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</si>
  <si>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</si>
  <si>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</si>
  <si>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</si>
  <si>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</si>
  <si>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</si>
  <si>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</si>
  <si>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</si>
  <si>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</si>
  <si>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</si>
  <si>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</si>
  <si>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</si>
  <si>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</si>
  <si>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</si>
  <si>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</si>
  <si>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</si>
  <si>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</si>
  <si>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</si>
  <si>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</si>
  <si>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</si>
  <si>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</si>
  <si>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</si>
  <si>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</si>
  <si>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</si>
  <si>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</si>
  <si>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</si>
  <si>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</si>
  <si>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</si>
  <si>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</si>
  <si>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</si>
  <si>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</si>
  <si>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</si>
  <si>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</si>
  <si>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</si>
  <si>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</si>
  <si>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</si>
  <si>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</si>
  <si>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</si>
  <si>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</si>
  <si>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</si>
  <si>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</si>
  <si>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</si>
  <si>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</si>
  <si>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</si>
  <si>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</si>
  <si>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</si>
  <si>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</si>
  <si>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</si>
  <si>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</si>
  <si>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</si>
  <si>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</si>
  <si>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</si>
  <si>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</si>
  <si>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</si>
  <si>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</si>
  <si>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</si>
  <si>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</si>
  <si>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</si>
  <si>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</si>
  <si>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</si>
  <si>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</si>
  <si>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</si>
  <si>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</si>
  <si>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</si>
  <si>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</si>
  <si>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</si>
  <si>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</si>
  <si>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</si>
  <si>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</si>
  <si>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</si>
  <si>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</si>
  <si>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</si>
  <si>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</si>
  <si>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</si>
  <si>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</si>
  <si>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</si>
  <si>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</si>
  <si>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</si>
  <si>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</si>
  <si>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</si>
  <si>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</si>
  <si>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</si>
  <si>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</si>
  <si>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</si>
  <si>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</si>
  <si>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</si>
  <si>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</si>
  <si>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</si>
  <si>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</si>
  <si>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</si>
  <si>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</si>
  <si>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</si>
  <si>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</si>
  <si>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</si>
  <si>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</si>
  <si>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</si>
  <si>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</si>
  <si>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</si>
  <si>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</si>
  <si>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</si>
  <si>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</si>
  <si>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</si>
  <si>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</si>
  <si>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</si>
  <si>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</si>
  <si>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</si>
  <si>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</si>
  <si>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</si>
  <si>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</si>
  <si>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</si>
  <si>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</si>
  <si>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</si>
  <si>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</si>
  <si>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</si>
  <si>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</si>
  <si>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</si>
  <si>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</si>
  <si>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</si>
  <si>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</si>
  <si>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</si>
  <si>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</si>
  <si>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</si>
  <si>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</si>
  <si>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</si>
  <si>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</si>
  <si>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</si>
  <si>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</si>
  <si>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</si>
  <si>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</si>
  <si>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</si>
  <si>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</si>
  <si>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</si>
  <si>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</si>
  <si>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</si>
  <si>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</si>
  <si>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</si>
  <si>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</si>
  <si>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</si>
  <si>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</si>
  <si>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</si>
  <si>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</si>
  <si>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</si>
  <si>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</si>
  <si>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</si>
  <si>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</si>
  <si>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</si>
  <si>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</si>
  <si>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</si>
  <si>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</si>
  <si>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</si>
  <si>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</si>
  <si>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</si>
  <si>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</si>
  <si>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</si>
  <si>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</si>
  <si>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</si>
  <si>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</si>
  <si>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</si>
  <si>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</si>
  <si>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</si>
  <si>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</si>
  <si>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</si>
  <si>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</si>
  <si>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</si>
  <si>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</si>
  <si>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</si>
  <si>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</si>
  <si>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</si>
  <si>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</si>
  <si>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</si>
  <si>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</si>
  <si>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</si>
  <si>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</si>
  <si>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</si>
  <si>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</si>
  <si>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</si>
  <si>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</si>
  <si>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</si>
  <si>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</si>
  <si>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</si>
  <si>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</si>
  <si>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</si>
  <si>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</si>
  <si>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</si>
  <si>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</si>
  <si>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</si>
  <si>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</si>
  <si>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</si>
  <si>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</si>
  <si>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</si>
  <si>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</si>
  <si>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</si>
  <si>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</si>
  <si>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</si>
  <si>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</si>
  <si>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</si>
  <si>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</si>
  <si>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</si>
  <si>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</si>
  <si>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</si>
  <si>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</si>
  <si>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</si>
  <si>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</si>
  <si>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</si>
  <si>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</si>
  <si>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</si>
  <si>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</si>
  <si>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</si>
  <si>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</si>
  <si>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</si>
  <si>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</si>
  <si>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</si>
  <si>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</si>
  <si>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</si>
  <si>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</si>
  <si>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</si>
  <si>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</si>
  <si>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</si>
  <si>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</si>
  <si>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</si>
  <si>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</si>
  <si>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</si>
  <si>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</si>
  <si>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</si>
  <si>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</si>
  <si>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</si>
  <si>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</si>
  <si>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</si>
  <si>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</si>
  <si>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</si>
  <si>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</si>
  <si>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</si>
  <si>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</si>
  <si>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</si>
  <si>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</si>
  <si>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</si>
  <si>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</si>
  <si>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</si>
  <si>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</si>
  <si>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</si>
  <si>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</si>
  <si>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</si>
  <si>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</si>
  <si>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</si>
  <si>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</si>
  <si>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</si>
  <si>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</si>
  <si>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</si>
  <si>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</si>
  <si>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</si>
  <si>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</si>
  <si>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</si>
  <si>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</si>
  <si>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</si>
  <si>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</si>
  <si>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</si>
  <si>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</si>
  <si>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</si>
  <si>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</si>
  <si>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</si>
  <si>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</si>
  <si>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</si>
  <si>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</si>
  <si>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</si>
  <si>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</si>
  <si>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</si>
  <si>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</si>
  <si>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</si>
  <si>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</si>
  <si>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</si>
  <si>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</si>
  <si>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</si>
  <si>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</si>
  <si>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</si>
  <si>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</si>
  <si>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</si>
  <si>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</si>
  <si>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</si>
  <si>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</si>
  <si>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</si>
  <si>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</si>
  <si>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</si>
  <si>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</si>
  <si>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</si>
  <si>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</si>
  <si>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</si>
  <si>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</si>
  <si>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</si>
  <si>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</si>
  <si>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</si>
  <si>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</si>
  <si>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</si>
  <si>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</si>
  <si>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</si>
  <si>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</si>
  <si>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</si>
  <si>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</si>
  <si>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</si>
  <si>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</si>
  <si>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</si>
  <si>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</si>
  <si>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</si>
  <si>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</si>
  <si>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</si>
  <si>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</si>
  <si>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</si>
  <si>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</si>
  <si>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</si>
  <si>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</si>
  <si>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</si>
  <si>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</si>
  <si>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</si>
  <si>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</si>
  <si>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</si>
  <si>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</si>
  <si>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</si>
  <si>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</si>
  <si>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</si>
  <si>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</si>
  <si>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</si>
  <si>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</si>
  <si>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</si>
  <si>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</si>
  <si>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</si>
  <si>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</si>
  <si>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</si>
  <si>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</si>
  <si>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</si>
  <si>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</si>
  <si>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</si>
  <si>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</si>
  <si>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</si>
  <si>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</si>
  <si>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</si>
  <si>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</si>
  <si>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</si>
  <si>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</si>
  <si>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</si>
  <si>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</si>
  <si>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</si>
  <si>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</si>
  <si>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</si>
  <si>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</si>
  <si>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</si>
  <si>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</si>
  <si>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</si>
  <si>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</si>
  <si>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</si>
  <si>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</si>
  <si>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</si>
  <si>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</si>
  <si>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</si>
  <si>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</si>
  <si>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</si>
  <si>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</si>
  <si>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</si>
  <si>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</si>
  <si>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</si>
  <si>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</si>
  <si>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</si>
  <si>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</si>
  <si>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</si>
  <si>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</si>
  <si>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</si>
  <si>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</si>
  <si>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</si>
  <si>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</si>
  <si>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</si>
  <si>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</si>
  <si>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</si>
  <si>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</si>
  <si>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</si>
  <si>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</si>
  <si>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</si>
  <si>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</si>
  <si>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</si>
  <si>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</si>
  <si>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</si>
  <si>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</si>
  <si>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</si>
  <si>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</si>
  <si>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</si>
  <si>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</si>
  <si>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</si>
  <si>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</si>
  <si>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</si>
  <si>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</si>
  <si>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</si>
  <si>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</si>
  <si>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</si>
  <si>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</si>
  <si>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</si>
  <si>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</si>
  <si>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</si>
  <si>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</si>
  <si>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</si>
  <si>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</si>
  <si>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</si>
  <si>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</si>
  <si>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</si>
  <si>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</si>
  <si>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</si>
  <si>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</si>
  <si>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</si>
  <si>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</si>
  <si>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</si>
  <si>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</si>
  <si>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</si>
  <si>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</si>
  <si>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</si>
  <si>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</si>
  <si>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</si>
  <si>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</si>
  <si>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</si>
  <si>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</si>
  <si>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</si>
  <si>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</si>
  <si>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</si>
  <si>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</si>
  <si>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</si>
  <si>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</si>
  <si>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</si>
  <si>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</si>
  <si>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</si>
  <si>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</si>
  <si>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</si>
  <si>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</si>
  <si>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</si>
  <si>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</si>
  <si>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</si>
  <si>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</si>
  <si>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</si>
  <si>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</si>
  <si>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</si>
  <si>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</si>
  <si>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</si>
  <si>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</si>
  <si>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</si>
  <si>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</si>
  <si>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</si>
  <si>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</si>
  <si>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</si>
  <si>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</si>
  <si>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</si>
  <si>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</si>
  <si>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</si>
  <si>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</si>
  <si>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</si>
  <si>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</si>
  <si>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</si>
  <si>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</si>
  <si>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</si>
  <si>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</si>
  <si>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</si>
  <si>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</si>
  <si>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</si>
  <si>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</si>
  <si>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</si>
  <si>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</si>
  <si>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</si>
  <si>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</si>
  <si>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</si>
  <si>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</si>
  <si>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</si>
  <si>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</si>
  <si>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</si>
  <si>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</si>
  <si>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</si>
  <si>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</si>
  <si>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</si>
  <si>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</si>
  <si>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</si>
  <si>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</si>
  <si>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</si>
  <si>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</si>
  <si>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</si>
  <si>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</si>
  <si>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</si>
  <si>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</si>
  <si>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</si>
  <si>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</si>
  <si>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</si>
  <si>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</si>
  <si>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</si>
  <si>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</si>
  <si>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</si>
  <si>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</si>
  <si>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</si>
  <si>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</si>
  <si>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</si>
  <si>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</si>
  <si>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</si>
  <si>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</si>
  <si>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</si>
  <si>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</si>
  <si>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</si>
  <si>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</si>
  <si>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</si>
  <si>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</si>
  <si>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</si>
  <si>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</si>
  <si>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</si>
  <si>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</si>
  <si>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</si>
  <si>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</si>
  <si>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</si>
  <si>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</si>
  <si>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</si>
  <si>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</si>
  <si>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</si>
  <si>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</si>
  <si>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</si>
  <si>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</si>
  <si>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</si>
  <si>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</si>
  <si>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</si>
  <si>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</si>
  <si>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</si>
  <si>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</si>
  <si>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</si>
  <si>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</si>
  <si>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</si>
  <si>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</si>
  <si>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</si>
  <si>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</si>
  <si>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</si>
  <si>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</si>
  <si>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</si>
  <si>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</si>
  <si>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</si>
  <si>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</si>
  <si>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</si>
  <si>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</si>
  <si>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</si>
  <si>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</si>
  <si>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</si>
  <si>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</si>
  <si>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</si>
  <si>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</si>
  <si>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</si>
  <si>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</si>
  <si>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</si>
  <si>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</si>
  <si>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</si>
  <si>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</si>
  <si>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</si>
  <si>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</si>
  <si>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</si>
  <si>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</si>
  <si>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</si>
  <si>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</si>
  <si>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</si>
  <si>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</si>
  <si>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</si>
  <si>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</si>
  <si>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</si>
  <si>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</si>
  <si>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</si>
  <si>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</si>
  <si>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</si>
  <si>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</si>
  <si>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</si>
  <si>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</si>
  <si>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</si>
  <si>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</si>
  <si>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</si>
  <si>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</si>
  <si>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</si>
  <si>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</si>
  <si>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</si>
  <si>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</si>
  <si>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</si>
  <si>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</si>
  <si>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</si>
  <si>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</si>
  <si>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</si>
  <si>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</si>
  <si>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</si>
  <si>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</si>
  <si>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</si>
  <si>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</si>
  <si>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</si>
  <si>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</si>
  <si>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</si>
  <si>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</si>
  <si>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</si>
  <si>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</si>
  <si>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</si>
  <si>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</si>
  <si>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</si>
  <si>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</si>
  <si>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</si>
  <si>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</si>
  <si>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</si>
  <si>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 xml:space="preserve">Date Ended Conversion </t>
  </si>
  <si>
    <t xml:space="preserve">Date Created Conversion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</si>
  <si>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</si>
  <si>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</si>
  <si>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</si>
  <si>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</si>
  <si>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</si>
  <si>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</si>
  <si>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</si>
  <si>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</si>
  <si>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</si>
  <si>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</si>
  <si>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</si>
  <si>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</si>
  <si>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</si>
  <si>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</si>
  <si>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</si>
  <si>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</si>
  <si>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</si>
  <si>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</si>
  <si>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</si>
  <si>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Canceled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</si>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</sst>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mmmm\ d\,\ 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65" fontId="0" fillId="0" borderId="0" xfId="0" applyNumberFormat="1" applyAlignment="1">
      <alignment horizontal="left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8" tint="-0.499984740745262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.xlsx]Pivot Table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1'!$B$1:$B$2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1'!$B$3:$B$12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1-8B40-8643-6EC18AEC4319}"/>
            </c:ext>
          </c:extLst>
        </c:ser>
        <c:ser>
          <c:idx val="1"/>
          <c:order val="1"/>
          <c:tx>
            <c:strRef>
              <c:f>'Pivot Table 1'!$C$1:$C$2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1'!$C$3:$C$12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1-8B40-8643-6EC18AEC4319}"/>
            </c:ext>
          </c:extLst>
        </c:ser>
        <c:ser>
          <c:idx val="2"/>
          <c:order val="2"/>
          <c:tx>
            <c:strRef>
              <c:f>'Pivot Table 1'!$D$1:$D$2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1'!$D$3:$D$12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1-8B40-8643-6EC18AEC4319}"/>
            </c:ext>
          </c:extLst>
        </c:ser>
        <c:ser>
          <c:idx val="3"/>
          <c:order val="3"/>
          <c:tx>
            <c:strRef>
              <c:f>'Pivot Table 1'!$E$1:$E$2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1'!$E$3:$E$12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1-8B40-8643-6EC18AEC4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022048"/>
        <c:axId val="641024048"/>
      </c:barChart>
      <c:catAx>
        <c:axId val="64102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24048"/>
        <c:crosses val="autoZero"/>
        <c:auto val="1"/>
        <c:lblAlgn val="ctr"/>
        <c:lblOffset val="100"/>
        <c:noMultiLvlLbl val="0"/>
      </c:catAx>
      <c:valAx>
        <c:axId val="6410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.xlsx]Pivot Table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7-3149-93EC-8A395D4A9FE2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7-3149-93EC-8A395D4A9FE2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7-3149-93EC-8A395D4A9FE2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D7-3149-93EC-8A395D4A9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7248"/>
        <c:axId val="644728976"/>
      </c:barChart>
      <c:catAx>
        <c:axId val="64472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28976"/>
        <c:crosses val="autoZero"/>
        <c:auto val="1"/>
        <c:lblAlgn val="ctr"/>
        <c:lblOffset val="100"/>
        <c:noMultiLvlLbl val="0"/>
      </c:catAx>
      <c:valAx>
        <c:axId val="6447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.xlsx]Pivot Table 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6-4247-933C-4A414A9017F6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6-4247-933C-4A414A9017F6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6-4247-933C-4A414A9017F6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C6-4247-933C-4A414A901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793344"/>
        <c:axId val="697795072"/>
      </c:lineChart>
      <c:catAx>
        <c:axId val="69779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95072"/>
        <c:crosses val="autoZero"/>
        <c:auto val="1"/>
        <c:lblAlgn val="ctr"/>
        <c:lblOffset val="100"/>
        <c:noMultiLvlLbl val="0"/>
      </c:catAx>
      <c:valAx>
        <c:axId val="6977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9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D-5245-9AC4-CAEB184AB490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D-5245-9AC4-CAEB184AB490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D-5245-9AC4-CAEB184AB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980064"/>
        <c:axId val="713834704"/>
      </c:lineChart>
      <c:catAx>
        <c:axId val="73198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34704"/>
        <c:crosses val="autoZero"/>
        <c:auto val="1"/>
        <c:lblAlgn val="ctr"/>
        <c:lblOffset val="100"/>
        <c:noMultiLvlLbl val="0"/>
      </c:catAx>
      <c:valAx>
        <c:axId val="7138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146050</xdr:rowOff>
    </xdr:from>
    <xdr:to>
      <xdr:col>11</xdr:col>
      <xdr:colOff>749300</xdr:colOff>
      <xdr:row>15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A96590-60BD-50D1-9C18-D3F4C4EBF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3</xdr:row>
      <xdr:rowOff>6350</xdr:rowOff>
    </xdr:from>
    <xdr:to>
      <xdr:col>11</xdr:col>
      <xdr:colOff>755650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DF542-BB3F-5024-32EE-9F01A66BA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</xdr:row>
      <xdr:rowOff>82550</xdr:rowOff>
    </xdr:from>
    <xdr:to>
      <xdr:col>12</xdr:col>
      <xdr:colOff>146050</xdr:colOff>
      <xdr:row>14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A6CF2A-2F84-7D9D-CFD6-3A350C484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13</xdr:row>
      <xdr:rowOff>196850</xdr:rowOff>
    </xdr:from>
    <xdr:to>
      <xdr:col>2</xdr:col>
      <xdr:colOff>609600</xdr:colOff>
      <xdr:row>27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C8BE38-4CB1-8ED7-8460-0E20EC887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 McDonald" refreshedDate="44990.718114583331" createdVersion="8" refreshedVersion="8" minRefreshableVersion="3" recordCount="1000" xr:uid="{48C301CC-4842-504B-94A8-687D94B943C1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 McDonald" refreshedDate="44990.726223958336" createdVersion="8" refreshedVersion="8" minRefreshableVersion="3" recordCount="1000" xr:uid="{CBCAA13F-1482-944C-B1E2-0D8CF6C27A5B}">
  <cacheSource type="worksheet">
    <worksheetSource name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 McDonald" refreshedDate="44990.742670833337" createdVersion="8" refreshedVersion="8" minRefreshableVersion="3" recordCount="1000" xr:uid="{0D46C64F-1447-264D-AA4F-DF3999D3300F}">
  <cacheSource type="worksheet">
    <worksheetSource name="crowdfunding_Set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 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 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x v="0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x v="1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x v="2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x v="1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x v="3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x v="3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x v="4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x v="3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x v="3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x v="5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x v="6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x v="3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x v="6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x v="7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x v="7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x v="8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x v="9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x v="10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x v="3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x v="3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x v="6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x v="3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x v="3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x v="4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x v="8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x v="11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x v="3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x v="1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x v="3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x v="12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x v="10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x v="11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x v="4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x v="3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x v="4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x v="6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x v="3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x v="13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x v="14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x v="3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x v="8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x v="1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x v="0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x v="15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x v="13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x v="3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x v="1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x v="3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x v="3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x v="1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x v="16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x v="8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x v="3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x v="6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x v="8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x v="17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x v="8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x v="11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x v="3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x v="3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x v="3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x v="3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x v="2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x v="3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x v="2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x v="3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x v="3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x v="8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x v="3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x v="3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x v="3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x v="3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x v="10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x v="17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x v="16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x v="14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x v="3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x v="10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x v="18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x v="3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x v="11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x v="1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x v="11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x v="5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x v="8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x v="7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x v="3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x v="1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x v="18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x v="3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x v="3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x v="18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x v="11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x v="3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x v="2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x v="4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x v="3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x v="0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x v="11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x v="3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x v="3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x v="5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x v="8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x v="5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x v="7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x v="2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x v="3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x v="3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x v="4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x v="19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x v="0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x v="15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x v="2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x v="0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x v="8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x v="13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x v="3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x v="19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x v="14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x v="4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x v="20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x v="11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x v="13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x v="3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x v="14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x v="3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x v="3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x v="3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x v="1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x v="0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x v="6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x v="2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x v="3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x v="21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x v="4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x v="3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x v="6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x v="9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x v="20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x v="8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x v="4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x v="2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x v="2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x v="7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x v="3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x v="8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x v="3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x v="3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x v="8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x v="7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x v="1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x v="5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x v="7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x v="3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x v="7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x v="3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x v="1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x v="14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x v="1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x v="3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x v="8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x v="2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x v="1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x v="14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x v="3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x v="2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x v="14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x v="3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x v="7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x v="12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x v="7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x v="18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x v="4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x v="3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x v="8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x v="3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x v="3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x v="3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x v="0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x v="3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x v="8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x v="2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x v="3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x v="1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x v="3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x v="19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x v="3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x v="12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x v="3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x v="3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x v="3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x v="3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x v="1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x v="7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x v="16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x v="5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x v="8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x v="6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x v="5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x v="1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x v="3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x v="2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x v="0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x v="3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x v="17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x v="3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x v="13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x v="1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x v="4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x v="4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x v="22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x v="3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x v="3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x v="7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x v="1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x v="3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x v="3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x v="22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x v="12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x v="10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x v="3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x v="0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x v="14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x v="3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x v="22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x v="1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x v="14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x v="20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x v="10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x v="20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x v="11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x v="3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x v="3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x v="10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x v="11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x v="10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x v="1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x v="10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x v="3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x v="8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x v="3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x v="9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x v="1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x v="3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x v="3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x v="3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x v="2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x v="13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x v="20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x v="18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x v="1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x v="3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x v="3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x v="6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x v="9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x v="1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x v="1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x v="3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x v="3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x v="14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x v="1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x v="1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x v="7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x v="14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x v="3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x v="3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x v="17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x v="3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x v="4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x v="19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x v="11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x v="14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x v="3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x v="3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x v="3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x v="18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x v="11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x v="3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x v="2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x v="3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x v="10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x v="3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x v="19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x v="1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x v="2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x v="3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x v="3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x v="5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x v="16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x v="3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x v="4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x v="2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x v="0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x v="3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x v="3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x v="3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x v="3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x v="3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x v="1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x v="0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x v="9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x v="4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x v="3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x v="7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x v="4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x v="3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x v="3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x v="13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x v="3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x v="7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x v="11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x v="3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x v="3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x v="1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x v="4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x v="3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x v="0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x v="3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x v="1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x v="2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x v="13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x v="12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x v="3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x v="4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x v="3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x v="3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x v="10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x v="3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x v="1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x v="11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x v="4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x v="0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x v="8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x v="3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x v="1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x v="1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x v="1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x v="3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x v="3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x v="3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x v="14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x v="7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x v="3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x v="3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x v="11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x v="6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x v="7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x v="2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x v="0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x v="3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x v="17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x v="1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x v="3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x v="3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x v="4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x v="8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x v="3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x v="11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x v="14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x v="10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x v="3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x v="3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x v="1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x v="1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x v="7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x v="3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x v="3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x v="3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x v="4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x v="19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x v="3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x v="3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x v="4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x v="3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x v="4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x v="7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x v="1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x v="3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x v="4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x v="3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x v="3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x v="3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x v="14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x v="0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x v="4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x v="9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x v="3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x v="8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x v="7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x v="3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x v="14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x v="9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x v="8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x v="17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x v="4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x v="3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x v="6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x v="1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x v="10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x v="7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x v="14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x v="3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x v="12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x v="3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x v="3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x v="3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x v="4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x v="3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x v="4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x v="1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x v="20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x v="3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x v="13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x v="10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x v="0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x v="3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x v="4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x v="3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x v="4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x v="2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x v="3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x v="8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x v="3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x v="0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x v="7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x v="14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x v="3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x v="3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x v="10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x v="14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x v="3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x v="3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x v="3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x v="4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x v="3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x v="3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x v="17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x v="10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x v="3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x v="22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x v="19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x v="8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x v="3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x v="3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x v="7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x v="3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x v="8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x v="19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x v="11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x v="11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x v="10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x v="1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x v="6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x v="22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x v="6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x v="3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x v="7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x v="3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x v="3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x v="4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x v="3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x v="6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x v="20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x v="10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x v="3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x v="18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x v="8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x v="2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x v="3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x v="6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x v="8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x v="0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x v="1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x v="5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x v="19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x v="18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x v="13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x v="22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x v="8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x v="0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x v="14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x v="3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x v="13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x v="3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x v="0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x v="3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x v="18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x v="3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x v="3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x v="8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x v="23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x v="0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x v="12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x v="14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x v="8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x v="3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x v="10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x v="8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x v="2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x v="4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x v="3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x v="4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x v="11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x v="6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x v="1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x v="15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x v="3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x v="2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x v="3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x v="3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x v="6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x v="3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x v="11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x v="19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x v="1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x v="3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x v="9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x v="0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x v="10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x v="1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x v="3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x v="6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x v="12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x v="12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x v="3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x v="8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x v="3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x v="10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x v="7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x v="11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x v="13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x v="11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x v="3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x v="7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x v="6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x v="3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x v="13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x v="4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x v="20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x v="0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x v="14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x v="20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x v="7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x v="11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x v="1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x v="3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x v="3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x v="6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x v="3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x v="8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x v="7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x v="2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x v="3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x v="1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x v="7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x v="1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x v="18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x v="22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x v="3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x v="3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x v="10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x v="3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x v="1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x v="4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x v="3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x v="3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x v="5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x v="1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x v="3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x v="10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x v="1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x v="12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x v="1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x v="23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x v="0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x v="3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x v="3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x v="17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x v="22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x v="17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x v="3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x v="2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x v="11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x v="4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x v="2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x v="18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x v="1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x v="0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x v="3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x v="4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x v="15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x v="11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x v="3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x v="10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x v="3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x v="3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x v="6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x v="3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x v="1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x v="4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x v="0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x v="8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x v="3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x v="3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x v="3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x v="9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x v="1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x v="0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x v="17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x v="22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x v="3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x v="3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x v="5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x v="3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x v="3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x v="3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x v="7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x v="3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x v="9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x v="3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x v="14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x v="3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x v="7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x v="3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x v="14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x v="3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x v="3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x v="0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x v="7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x v="3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x v="3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x v="3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x v="3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x v="10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x v="19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x v="19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x v="10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x v="3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x v="3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x v="6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x v="3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x v="3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x v="8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x v="3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x v="3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x v="1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x v="11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x v="18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x v="0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x v="3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x v="17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x v="12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x v="2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x v="2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x v="16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x v="14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x v="0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x v="22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x v="1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x v="4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x v="3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x v="17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x v="3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x v="3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x v="17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x v="4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x v="3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x v="23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x v="3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x v="3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x v="7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x v="3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x v="3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x v="7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x v="14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x v="23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x v="14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x v="13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x v="6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x v="0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x v="20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x v="3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x v="3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x v="3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x v="9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x v="3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x v="8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x v="3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x v="19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x v="2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x v="4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x v="4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x v="1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x v="3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x v="3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x v="1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x v="3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x v="5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x v="8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x v="6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x v="8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x v="3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x v="8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x v="18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x v="10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x v="9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x v="2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x v="6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x v="3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x v="3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x v="3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x v="3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x v="3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x v="15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x v="1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x v="20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x v="3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x v="4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x v="8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x v="13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x v="3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x v="1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x v="4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x v="3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x v="3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x v="20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x v="3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x v="2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x v="3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x v="6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x v="8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x v="2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x v="1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x v="16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x v="3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x v="14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x v="9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x v="7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x v="3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x v="7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x v="3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x v="3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x v="5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x v="3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x v="3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x v="8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x v="2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x v="3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x v="10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x v="8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x v="5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x v="9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x v="3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x v="14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x v="3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x v="3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x v="3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x v="6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x v="1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x v="5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x v="11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x v="1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x v="17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x v="3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x v="1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x v="7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x v="22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x v="18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x v="3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x v="11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x v="3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x v="3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x v="7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x v="3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x v="2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x v="1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x v="3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x v="3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x v="10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x v="3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x v="6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x v="3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x v="10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x v="1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x v="2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x v="10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x v="17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x v="1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x v="10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x v="3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x v="3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x v="0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x v="3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x v="9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x v="1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x v="6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x v="20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x v="2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x v="3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x v="3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x v="1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x v="14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x v="14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x v="3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x v="1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x v="4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x v="6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x v="3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x v="0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x v="4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x v="3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x v="11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x v="9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x v="11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x v="1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x v="1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x v="3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x v="9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x v="3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x v="11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x v="1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x v="4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x v="1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x v="1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x v="9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x v="12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x v="3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x v="6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x v="3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x v="3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x v="3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x v="14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x v="18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x v="18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x v="3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x v="2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x v="7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x v="17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x v="3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x v="4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x v="3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x v="2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x v="8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x v="14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x v="4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x v="2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x v="2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x v="0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x v="6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x v="7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x v="1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x v="5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x v="11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x v="7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x v="13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x v="3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x v="0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x v="12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x v="0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x v="3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x v="8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x v="3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x v="3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x v="19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x v="12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x v="3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x v="14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x v="0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x v="3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x v="6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x v="3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x v="3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x v="22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x v="14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x v="14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x v="1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x v="14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x v="0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x v="16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x v="9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x v="5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x v="3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x v="3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x v="12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x v="3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x v="3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x v="7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x v="3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x v="3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x v="5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x v="7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x v="4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x v="18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x v="4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x v="19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x v="3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x v="0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x v="3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x v="4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x v="17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x v="2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x v="1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x v="2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x v="9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x v="15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x v="3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x v="4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x v="3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x v="11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x v="3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x v="3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x v="2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x v="6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x v="6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x v="3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x v="19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x v="14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x v="12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x v="15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x v="3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x v="10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x v="2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x v="21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x v="3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x v="3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x v="3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x v="0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x v="3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x v="2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x v="3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x v="3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x v="3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x v="1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x v="3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x v="3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x v="3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x v="3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x v="4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x v="13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x v="11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x v="2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x v="3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x v="3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x v="0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x v="14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x v="14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x v="3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x v="3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x v="4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x v="2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x v="3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x v="1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x v="4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x v="22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x v="2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x v="3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x v="22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x v="3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x v="10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x v="18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x v="2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x v="18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x v="0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x v="14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x v="3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x v="1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x v="3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x v="21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x v="0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x v="3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x v="3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x v="19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x v="2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x v="3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x v="7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x v="3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x v="3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x v="0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x v="11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x v="3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x v="9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x v="2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x v="4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x v="4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x v="3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x v="1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x v="1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x v="4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x v="15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x v="18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x v="6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x v="1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x v="6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x v="14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x v="18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x v="0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x v="3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x v="3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x v="7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x v="0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0F5BF-99C4-6F4D-BC4D-D631A022D31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F12" firstHeaderRow="1" firstDataRow="2" firstDataCol="1"/>
  <pivotFields count="18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FC055-7632-FC42-BEFD-22E4357AAED0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CD0674-1D31-3344-BF17-CF1E513FE9CD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E1" workbookViewId="0">
      <selection activeCell="M1" sqref="M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20.1640625" customWidth="1"/>
    <col min="8" max="8" width="13" bestFit="1" customWidth="1"/>
    <col min="9" max="9" width="18" customWidth="1"/>
    <col min="12" max="13" width="11.1640625" bestFit="1" customWidth="1"/>
    <col min="16" max="16" width="28" bestFit="1" customWidth="1"/>
    <col min="17" max="17" width="19" customWidth="1"/>
    <col min="18" max="18" width="13.83203125" customWidth="1"/>
    <col min="19" max="19" width="23.6640625" customWidth="1"/>
    <col min="20" max="20" width="21" customWidth="1"/>
    <col min="21" max="21" width="10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2072</v>
      </c>
      <c r="T1" s="1" t="s">
        <v>2071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>
        <f>0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8">
        <f>(((L2/60)/60)/24)+DATE(1970,1,1)</f>
        <v>42336.25</v>
      </c>
      <c r="T2" s="8">
        <f>(((M2/60)/60)/24)+DATE(1970,1,1)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8">
        <f t="shared" ref="S3:S66" si="1">(((L3/60)/60)/24)+DATE(1970,1,1)</f>
        <v>41870.208333333336</v>
      </c>
      <c r="T3" s="8">
        <f t="shared" ref="T3:T66" si="2">(((M3/60)/60)/24)+DATE(1970,1,1)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4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8">
        <f t="shared" si="1"/>
        <v>41595.25</v>
      </c>
      <c r="T4" s="8">
        <f t="shared" si="2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4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8">
        <f t="shared" si="1"/>
        <v>43688.208333333328</v>
      </c>
      <c r="T5" s="8">
        <f t="shared" si="2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4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8">
        <f t="shared" si="1"/>
        <v>43485.25</v>
      </c>
      <c r="T6" s="8">
        <f t="shared" si="2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4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8">
        <f t="shared" si="1"/>
        <v>41149.208333333336</v>
      </c>
      <c r="T7" s="8">
        <f t="shared" si="2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4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8">
        <f t="shared" si="1"/>
        <v>42991.208333333328</v>
      </c>
      <c r="T8" s="8">
        <f t="shared" si="2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4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8">
        <f t="shared" si="1"/>
        <v>42229.208333333328</v>
      </c>
      <c r="T9" s="8">
        <f t="shared" si="2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8">
        <f t="shared" si="1"/>
        <v>40399.208333333336</v>
      </c>
      <c r="T10" s="8">
        <f t="shared" si="2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4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8">
        <f t="shared" si="1"/>
        <v>41536.208333333336</v>
      </c>
      <c r="T11" s="8">
        <f t="shared" si="2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8">
        <f t="shared" si="1"/>
        <v>40404.208333333336</v>
      </c>
      <c r="T12" s="8">
        <f t="shared" si="2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4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8">
        <f t="shared" si="1"/>
        <v>40442.208333333336</v>
      </c>
      <c r="T13" s="8">
        <f t="shared" si="2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4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8">
        <f t="shared" si="1"/>
        <v>43760.208333333328</v>
      </c>
      <c r="T14" s="8">
        <f t="shared" si="2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4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8">
        <f t="shared" si="1"/>
        <v>42532.208333333328</v>
      </c>
      <c r="T15" s="8">
        <f t="shared" si="2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4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8">
        <f t="shared" si="1"/>
        <v>40974.25</v>
      </c>
      <c r="T16" s="8">
        <f t="shared" si="2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4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8">
        <f t="shared" si="1"/>
        <v>43809.25</v>
      </c>
      <c r="T17" s="8">
        <f t="shared" si="2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4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8">
        <f t="shared" si="1"/>
        <v>41661.25</v>
      </c>
      <c r="T18" s="8">
        <f t="shared" si="2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4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8">
        <f t="shared" si="1"/>
        <v>40555.25</v>
      </c>
      <c r="T19" s="8">
        <f t="shared" si="2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4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8">
        <f t="shared" si="1"/>
        <v>43351.208333333328</v>
      </c>
      <c r="T20" s="8">
        <f t="shared" si="2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4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8">
        <f t="shared" si="1"/>
        <v>43528.25</v>
      </c>
      <c r="T21" s="8">
        <f t="shared" si="2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4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8">
        <f t="shared" si="1"/>
        <v>41848.208333333336</v>
      </c>
      <c r="T22" s="8">
        <f t="shared" si="2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4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8">
        <f t="shared" si="1"/>
        <v>40770.208333333336</v>
      </c>
      <c r="T23" s="8">
        <f t="shared" si="2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4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8">
        <f t="shared" si="1"/>
        <v>43193.208333333328</v>
      </c>
      <c r="T24" s="8">
        <f t="shared" si="2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4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8">
        <f t="shared" si="1"/>
        <v>43510.25</v>
      </c>
      <c r="T25" s="8">
        <f t="shared" si="2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4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8">
        <f t="shared" si="1"/>
        <v>41811.208333333336</v>
      </c>
      <c r="T26" s="8">
        <f t="shared" si="2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4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8">
        <f t="shared" si="1"/>
        <v>40681.208333333336</v>
      </c>
      <c r="T27" s="8">
        <f t="shared" si="2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4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8">
        <f t="shared" si="1"/>
        <v>43312.208333333328</v>
      </c>
      <c r="T28" s="8">
        <f t="shared" si="2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4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8">
        <f t="shared" si="1"/>
        <v>42280.208333333328</v>
      </c>
      <c r="T29" s="8">
        <f t="shared" si="2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4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8">
        <f t="shared" si="1"/>
        <v>40218.25</v>
      </c>
      <c r="T30" s="8">
        <f t="shared" si="2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4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8">
        <f t="shared" si="1"/>
        <v>43301.208333333328</v>
      </c>
      <c r="T31" s="8">
        <f t="shared" si="2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4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8">
        <f t="shared" si="1"/>
        <v>43609.208333333328</v>
      </c>
      <c r="T32" s="8">
        <f t="shared" si="2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4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8">
        <f t="shared" si="1"/>
        <v>42374.25</v>
      </c>
      <c r="T33" s="8">
        <f t="shared" si="2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4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8">
        <f t="shared" si="1"/>
        <v>43110.25</v>
      </c>
      <c r="T34" s="8">
        <f t="shared" si="2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4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8">
        <f t="shared" si="1"/>
        <v>41917.208333333336</v>
      </c>
      <c r="T35" s="8">
        <f t="shared" si="2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4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8">
        <f t="shared" si="1"/>
        <v>42817.208333333328</v>
      </c>
      <c r="T36" s="8">
        <f t="shared" si="2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4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8">
        <f t="shared" si="1"/>
        <v>43484.25</v>
      </c>
      <c r="T37" s="8">
        <f t="shared" si="2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4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8">
        <f t="shared" si="1"/>
        <v>40600.25</v>
      </c>
      <c r="T38" s="8">
        <f t="shared" si="2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4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8">
        <f t="shared" si="1"/>
        <v>43744.208333333328</v>
      </c>
      <c r="T39" s="8">
        <f t="shared" si="2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4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8">
        <f t="shared" si="1"/>
        <v>40469.208333333336</v>
      </c>
      <c r="T40" s="8">
        <f t="shared" si="2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4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8">
        <f t="shared" si="1"/>
        <v>41330.25</v>
      </c>
      <c r="T41" s="8">
        <f t="shared" si="2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4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8">
        <f t="shared" si="1"/>
        <v>40334.208333333336</v>
      </c>
      <c r="T42" s="8">
        <f t="shared" si="2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4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8">
        <f t="shared" si="1"/>
        <v>41156.208333333336</v>
      </c>
      <c r="T43" s="8">
        <f t="shared" si="2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4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8">
        <f t="shared" si="1"/>
        <v>40728.208333333336</v>
      </c>
      <c r="T44" s="8">
        <f t="shared" si="2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4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8">
        <f t="shared" si="1"/>
        <v>41844.208333333336</v>
      </c>
      <c r="T45" s="8">
        <f t="shared" si="2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4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8">
        <f t="shared" si="1"/>
        <v>43541.208333333328</v>
      </c>
      <c r="T46" s="8">
        <f t="shared" si="2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4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8">
        <f t="shared" si="1"/>
        <v>42676.208333333328</v>
      </c>
      <c r="T47" s="8">
        <f t="shared" si="2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4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8">
        <f t="shared" si="1"/>
        <v>40367.208333333336</v>
      </c>
      <c r="T48" s="8">
        <f t="shared" si="2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4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8">
        <f t="shared" si="1"/>
        <v>41727.208333333336</v>
      </c>
      <c r="T49" s="8">
        <f t="shared" si="2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4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8">
        <f t="shared" si="1"/>
        <v>42180.208333333328</v>
      </c>
      <c r="T50" s="8">
        <f t="shared" si="2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4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8">
        <f t="shared" si="1"/>
        <v>43758.208333333328</v>
      </c>
      <c r="T51" s="8">
        <f t="shared" si="2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4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8">
        <f t="shared" si="1"/>
        <v>41487.208333333336</v>
      </c>
      <c r="T52" s="8">
        <f t="shared" si="2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4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8">
        <f t="shared" si="1"/>
        <v>40995.208333333336</v>
      </c>
      <c r="T53" s="8">
        <f t="shared" si="2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4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8">
        <f t="shared" si="1"/>
        <v>40436.208333333336</v>
      </c>
      <c r="T54" s="8">
        <f t="shared" si="2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4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8">
        <f t="shared" si="1"/>
        <v>41779.208333333336</v>
      </c>
      <c r="T55" s="8">
        <f t="shared" si="2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4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8">
        <f t="shared" si="1"/>
        <v>43170.25</v>
      </c>
      <c r="T56" s="8">
        <f t="shared" si="2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4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8">
        <f t="shared" si="1"/>
        <v>43311.208333333328</v>
      </c>
      <c r="T57" s="8">
        <f t="shared" si="2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4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8">
        <f t="shared" si="1"/>
        <v>42014.25</v>
      </c>
      <c r="T58" s="8">
        <f t="shared" si="2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4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8">
        <f t="shared" si="1"/>
        <v>42979.208333333328</v>
      </c>
      <c r="T59" s="8">
        <f t="shared" si="2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4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8">
        <f t="shared" si="1"/>
        <v>42268.208333333328</v>
      </c>
      <c r="T60" s="8">
        <f t="shared" si="2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4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8">
        <f t="shared" si="1"/>
        <v>42898.208333333328</v>
      </c>
      <c r="T61" s="8">
        <f t="shared" si="2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8">
        <f t="shared" si="1"/>
        <v>41107.208333333336</v>
      </c>
      <c r="T62" s="8">
        <f t="shared" si="2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8">
        <f t="shared" si="1"/>
        <v>40595.25</v>
      </c>
      <c r="T63" s="8">
        <f t="shared" si="2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4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8">
        <f t="shared" si="1"/>
        <v>42160.208333333328</v>
      </c>
      <c r="T64" s="8">
        <f t="shared" si="2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4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8">
        <f t="shared" si="1"/>
        <v>42853.208333333328</v>
      </c>
      <c r="T65" s="8">
        <f t="shared" si="2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4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8">
        <f t="shared" si="1"/>
        <v>43283.208333333328</v>
      </c>
      <c r="T66" s="8">
        <f t="shared" si="2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E67/D67*100</f>
        <v>236.14754098360655</v>
      </c>
      <c r="G67" t="s">
        <v>20</v>
      </c>
      <c r="H67">
        <v>236</v>
      </c>
      <c r="I67" s="4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8">
        <f t="shared" ref="S67:S130" si="5">(((L67/60)/60)/24)+DATE(1970,1,1)</f>
        <v>40570.25</v>
      </c>
      <c r="T67" s="8">
        <f t="shared" ref="T67:T130" si="6">(((M67/60)/60)/24)+DATE(1970,1,1)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4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8">
        <f t="shared" si="5"/>
        <v>42102.208333333328</v>
      </c>
      <c r="T68" s="8">
        <f t="shared" si="6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8">
        <f t="shared" si="5"/>
        <v>40203.25</v>
      </c>
      <c r="T69" s="8">
        <f t="shared" si="6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8">
        <f t="shared" si="5"/>
        <v>42943.208333333328</v>
      </c>
      <c r="T70" s="8">
        <f t="shared" si="6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8">
        <f t="shared" si="5"/>
        <v>40531.25</v>
      </c>
      <c r="T71" s="8">
        <f t="shared" si="6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8">
        <f t="shared" si="5"/>
        <v>40484.208333333336</v>
      </c>
      <c r="T72" s="8">
        <f t="shared" si="6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8">
        <f t="shared" si="5"/>
        <v>43799.25</v>
      </c>
      <c r="T73" s="8">
        <f t="shared" si="6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8">
        <f t="shared" si="5"/>
        <v>42186.208333333328</v>
      </c>
      <c r="T74" s="8">
        <f t="shared" si="6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8">
        <f t="shared" si="5"/>
        <v>42701.25</v>
      </c>
      <c r="T75" s="8">
        <f t="shared" si="6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8">
        <f t="shared" si="5"/>
        <v>42456.208333333328</v>
      </c>
      <c r="T76" s="8">
        <f t="shared" si="6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8">
        <f t="shared" si="5"/>
        <v>43296.208333333328</v>
      </c>
      <c r="T77" s="8">
        <f t="shared" si="6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8">
        <f t="shared" si="5"/>
        <v>42027.25</v>
      </c>
      <c r="T78" s="8">
        <f t="shared" si="6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8">
        <f t="shared" si="5"/>
        <v>40448.208333333336</v>
      </c>
      <c r="T79" s="8">
        <f t="shared" si="6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8">
        <f t="shared" si="5"/>
        <v>43206.208333333328</v>
      </c>
      <c r="T80" s="8">
        <f t="shared" si="6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8">
        <f t="shared" si="5"/>
        <v>43267.208333333328</v>
      </c>
      <c r="T81" s="8">
        <f t="shared" si="6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8">
        <f t="shared" si="5"/>
        <v>42976.208333333328</v>
      </c>
      <c r="T82" s="8">
        <f t="shared" si="6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8">
        <f t="shared" si="5"/>
        <v>43062.25</v>
      </c>
      <c r="T83" s="8">
        <f t="shared" si="6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8">
        <f t="shared" si="5"/>
        <v>43482.25</v>
      </c>
      <c r="T84" s="8">
        <f t="shared" si="6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8">
        <f t="shared" si="5"/>
        <v>42579.208333333328</v>
      </c>
      <c r="T85" s="8">
        <f t="shared" si="6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8">
        <f t="shared" si="5"/>
        <v>41118.208333333336</v>
      </c>
      <c r="T86" s="8">
        <f t="shared" si="6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8">
        <f t="shared" si="5"/>
        <v>40797.208333333336</v>
      </c>
      <c r="T87" s="8">
        <f t="shared" si="6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8">
        <f t="shared" si="5"/>
        <v>42128.208333333328</v>
      </c>
      <c r="T88" s="8">
        <f t="shared" si="6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8">
        <f t="shared" si="5"/>
        <v>40610.25</v>
      </c>
      <c r="T89" s="8">
        <f t="shared" si="6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8">
        <f t="shared" si="5"/>
        <v>42110.208333333328</v>
      </c>
      <c r="T90" s="8">
        <f t="shared" si="6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8">
        <f t="shared" si="5"/>
        <v>40283.208333333336</v>
      </c>
      <c r="T91" s="8">
        <f t="shared" si="6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8">
        <f t="shared" si="5"/>
        <v>42425.25</v>
      </c>
      <c r="T92" s="8">
        <f t="shared" si="6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8">
        <f t="shared" si="5"/>
        <v>42588.208333333328</v>
      </c>
      <c r="T93" s="8">
        <f t="shared" si="6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8">
        <f t="shared" si="5"/>
        <v>40352.208333333336</v>
      </c>
      <c r="T94" s="8">
        <f t="shared" si="6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8">
        <f t="shared" si="5"/>
        <v>41202.208333333336</v>
      </c>
      <c r="T95" s="8">
        <f t="shared" si="6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8">
        <f t="shared" si="5"/>
        <v>43562.208333333328</v>
      </c>
      <c r="T96" s="8">
        <f t="shared" si="6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8">
        <f t="shared" si="5"/>
        <v>43752.208333333328</v>
      </c>
      <c r="T97" s="8">
        <f t="shared" si="6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8">
        <f t="shared" si="5"/>
        <v>40612.25</v>
      </c>
      <c r="T98" s="8">
        <f t="shared" si="6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8">
        <f t="shared" si="5"/>
        <v>42180.208333333328</v>
      </c>
      <c r="T99" s="8">
        <f t="shared" si="6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8">
        <f t="shared" si="5"/>
        <v>42212.208333333328</v>
      </c>
      <c r="T100" s="8">
        <f t="shared" si="6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8">
        <f t="shared" si="5"/>
        <v>41968.25</v>
      </c>
      <c r="T101" s="8">
        <f t="shared" si="6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8">
        <f t="shared" si="5"/>
        <v>40835.208333333336</v>
      </c>
      <c r="T102" s="8">
        <f t="shared" si="6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8">
        <f t="shared" si="5"/>
        <v>42056.25</v>
      </c>
      <c r="T103" s="8">
        <f t="shared" si="6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8">
        <f t="shared" si="5"/>
        <v>43234.208333333328</v>
      </c>
      <c r="T104" s="8">
        <f t="shared" si="6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8">
        <f t="shared" si="5"/>
        <v>40475.208333333336</v>
      </c>
      <c r="T105" s="8">
        <f t="shared" si="6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8">
        <f t="shared" si="5"/>
        <v>42878.208333333328</v>
      </c>
      <c r="T106" s="8">
        <f t="shared" si="6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8">
        <f t="shared" si="5"/>
        <v>41366.208333333336</v>
      </c>
      <c r="T107" s="8">
        <f t="shared" si="6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8">
        <f t="shared" si="5"/>
        <v>43716.208333333328</v>
      </c>
      <c r="T108" s="8">
        <f t="shared" si="6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8">
        <f t="shared" si="5"/>
        <v>43213.208333333328</v>
      </c>
      <c r="T109" s="8">
        <f t="shared" si="6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8">
        <f t="shared" si="5"/>
        <v>41005.208333333336</v>
      </c>
      <c r="T110" s="8">
        <f t="shared" si="6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8">
        <f t="shared" si="5"/>
        <v>41651.25</v>
      </c>
      <c r="T111" s="8">
        <f t="shared" si="6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8">
        <f t="shared" si="5"/>
        <v>43354.208333333328</v>
      </c>
      <c r="T112" s="8">
        <f t="shared" si="6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8">
        <f t="shared" si="5"/>
        <v>41174.208333333336</v>
      </c>
      <c r="T113" s="8">
        <f t="shared" si="6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8">
        <f t="shared" si="5"/>
        <v>41875.208333333336</v>
      </c>
      <c r="T114" s="8">
        <f t="shared" si="6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8">
        <f t="shared" si="5"/>
        <v>42990.208333333328</v>
      </c>
      <c r="T115" s="8">
        <f t="shared" si="6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8">
        <f t="shared" si="5"/>
        <v>43564.208333333328</v>
      </c>
      <c r="T116" s="8">
        <f t="shared" si="6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8">
        <f t="shared" si="5"/>
        <v>43056.25</v>
      </c>
      <c r="T117" s="8">
        <f t="shared" si="6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8">
        <f t="shared" si="5"/>
        <v>42265.208333333328</v>
      </c>
      <c r="T118" s="8">
        <f t="shared" si="6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8">
        <f t="shared" si="5"/>
        <v>40808.208333333336</v>
      </c>
      <c r="T119" s="8">
        <f t="shared" si="6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8">
        <f t="shared" si="5"/>
        <v>41665.25</v>
      </c>
      <c r="T120" s="8">
        <f t="shared" si="6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8">
        <f t="shared" si="5"/>
        <v>41806.208333333336</v>
      </c>
      <c r="T121" s="8">
        <f t="shared" si="6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8">
        <f t="shared" si="5"/>
        <v>42111.208333333328</v>
      </c>
      <c r="T122" s="8">
        <f t="shared" si="6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8">
        <f t="shared" si="5"/>
        <v>41917.208333333336</v>
      </c>
      <c r="T123" s="8">
        <f t="shared" si="6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8">
        <f t="shared" si="5"/>
        <v>41970.25</v>
      </c>
      <c r="T124" s="8">
        <f t="shared" si="6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8">
        <f t="shared" si="5"/>
        <v>42332.25</v>
      </c>
      <c r="T125" s="8">
        <f t="shared" si="6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8">
        <f t="shared" si="5"/>
        <v>43598.208333333328</v>
      </c>
      <c r="T126" s="8">
        <f t="shared" si="6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8">
        <f t="shared" si="5"/>
        <v>43362.208333333328</v>
      </c>
      <c r="T127" s="8">
        <f t="shared" si="6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8">
        <f t="shared" si="5"/>
        <v>42596.208333333328</v>
      </c>
      <c r="T128" s="8">
        <f t="shared" si="6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8">
        <f t="shared" si="5"/>
        <v>40310.208333333336</v>
      </c>
      <c r="T129" s="8">
        <f t="shared" si="6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8">
        <f t="shared" si="5"/>
        <v>40417.208333333336</v>
      </c>
      <c r="T130" s="8">
        <f t="shared" si="6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E131/D131*100</f>
        <v>3.202693602693603</v>
      </c>
      <c r="G131" t="s">
        <v>74</v>
      </c>
      <c r="H131">
        <v>55</v>
      </c>
      <c r="I131" s="4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8">
        <f t="shared" ref="S131:S194" si="9">(((L131/60)/60)/24)+DATE(1970,1,1)</f>
        <v>42038.25</v>
      </c>
      <c r="T131" s="8">
        <f t="shared" ref="T131:T194" si="10">(((M131/60)/60)/24)+DATE(1970,1,1)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4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8">
        <f t="shared" si="9"/>
        <v>40842.208333333336</v>
      </c>
      <c r="T132" s="8">
        <f t="shared" si="10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4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8">
        <f t="shared" si="9"/>
        <v>41607.25</v>
      </c>
      <c r="T133" s="8">
        <f t="shared" si="10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4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8">
        <f t="shared" si="9"/>
        <v>43112.25</v>
      </c>
      <c r="T134" s="8">
        <f t="shared" si="10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4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8">
        <f t="shared" si="9"/>
        <v>40767.208333333336</v>
      </c>
      <c r="T135" s="8">
        <f t="shared" si="10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4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8">
        <f t="shared" si="9"/>
        <v>40713.208333333336</v>
      </c>
      <c r="T136" s="8">
        <f t="shared" si="10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4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8">
        <f t="shared" si="9"/>
        <v>41340.25</v>
      </c>
      <c r="T137" s="8">
        <f t="shared" si="10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4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8">
        <f t="shared" si="9"/>
        <v>41797.208333333336</v>
      </c>
      <c r="T138" s="8">
        <f t="shared" si="10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4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8">
        <f t="shared" si="9"/>
        <v>40457.208333333336</v>
      </c>
      <c r="T139" s="8">
        <f t="shared" si="10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4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8">
        <f t="shared" si="9"/>
        <v>41180.208333333336</v>
      </c>
      <c r="T140" s="8">
        <f t="shared" si="10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4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8">
        <f t="shared" si="9"/>
        <v>42115.208333333328</v>
      </c>
      <c r="T141" s="8">
        <f t="shared" si="10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4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8">
        <f t="shared" si="9"/>
        <v>43156.25</v>
      </c>
      <c r="T142" s="8">
        <f t="shared" si="10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4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8">
        <f t="shared" si="9"/>
        <v>42167.208333333328</v>
      </c>
      <c r="T143" s="8">
        <f t="shared" si="10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4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8">
        <f t="shared" si="9"/>
        <v>41005.208333333336</v>
      </c>
      <c r="T144" s="8">
        <f t="shared" si="10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4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8">
        <f t="shared" si="9"/>
        <v>40357.208333333336</v>
      </c>
      <c r="T145" s="8">
        <f t="shared" si="10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4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8">
        <f t="shared" si="9"/>
        <v>43633.208333333328</v>
      </c>
      <c r="T146" s="8">
        <f t="shared" si="10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4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8">
        <f t="shared" si="9"/>
        <v>41889.208333333336</v>
      </c>
      <c r="T147" s="8">
        <f t="shared" si="10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4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8">
        <f t="shared" si="9"/>
        <v>40855.25</v>
      </c>
      <c r="T148" s="8">
        <f t="shared" si="10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4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8">
        <f t="shared" si="9"/>
        <v>42534.208333333328</v>
      </c>
      <c r="T149" s="8">
        <f t="shared" si="10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4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8">
        <f t="shared" si="9"/>
        <v>42941.208333333328</v>
      </c>
      <c r="T150" s="8">
        <f t="shared" si="10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4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8">
        <f t="shared" si="9"/>
        <v>41275.25</v>
      </c>
      <c r="T151" s="8">
        <f t="shared" si="10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4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8">
        <f t="shared" si="9"/>
        <v>43450.25</v>
      </c>
      <c r="T152" s="8">
        <f t="shared" si="10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4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8">
        <f t="shared" si="9"/>
        <v>41799.208333333336</v>
      </c>
      <c r="T153" s="8">
        <f t="shared" si="10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4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8">
        <f t="shared" si="9"/>
        <v>42783.25</v>
      </c>
      <c r="T154" s="8">
        <f t="shared" si="10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4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8">
        <f t="shared" si="9"/>
        <v>41201.208333333336</v>
      </c>
      <c r="T155" s="8">
        <f t="shared" si="10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4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8">
        <f t="shared" si="9"/>
        <v>42502.208333333328</v>
      </c>
      <c r="T156" s="8">
        <f t="shared" si="10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4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8">
        <f t="shared" si="9"/>
        <v>40262.208333333336</v>
      </c>
      <c r="T157" s="8">
        <f t="shared" si="10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4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8">
        <f t="shared" si="9"/>
        <v>43743.208333333328</v>
      </c>
      <c r="T158" s="8">
        <f t="shared" si="10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4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8">
        <f t="shared" si="9"/>
        <v>41638.25</v>
      </c>
      <c r="T159" s="8">
        <f t="shared" si="10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4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8">
        <f t="shared" si="9"/>
        <v>42346.25</v>
      </c>
      <c r="T160" s="8">
        <f t="shared" si="10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4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8">
        <f t="shared" si="9"/>
        <v>43551.208333333328</v>
      </c>
      <c r="T161" s="8">
        <f t="shared" si="10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4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8">
        <f t="shared" si="9"/>
        <v>43582.208333333328</v>
      </c>
      <c r="T162" s="8">
        <f t="shared" si="10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4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8">
        <f t="shared" si="9"/>
        <v>42270.208333333328</v>
      </c>
      <c r="T163" s="8">
        <f t="shared" si="10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4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8">
        <f t="shared" si="9"/>
        <v>43442.25</v>
      </c>
      <c r="T164" s="8">
        <f t="shared" si="10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4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8">
        <f t="shared" si="9"/>
        <v>43028.208333333328</v>
      </c>
      <c r="T165" s="8">
        <f t="shared" si="10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4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8">
        <f t="shared" si="9"/>
        <v>43016.208333333328</v>
      </c>
      <c r="T166" s="8">
        <f t="shared" si="10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4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8">
        <f t="shared" si="9"/>
        <v>42948.208333333328</v>
      </c>
      <c r="T167" s="8">
        <f t="shared" si="10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4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8">
        <f t="shared" si="9"/>
        <v>40534.25</v>
      </c>
      <c r="T168" s="8">
        <f t="shared" si="10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4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8">
        <f t="shared" si="9"/>
        <v>41435.208333333336</v>
      </c>
      <c r="T169" s="8">
        <f t="shared" si="10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4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8">
        <f t="shared" si="9"/>
        <v>43518.25</v>
      </c>
      <c r="T170" s="8">
        <f t="shared" si="10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4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8">
        <f t="shared" si="9"/>
        <v>41077.208333333336</v>
      </c>
      <c r="T171" s="8">
        <f t="shared" si="10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4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8">
        <f t="shared" si="9"/>
        <v>42950.208333333328</v>
      </c>
      <c r="T172" s="8">
        <f t="shared" si="10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4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8">
        <f t="shared" si="9"/>
        <v>41718.208333333336</v>
      </c>
      <c r="T173" s="8">
        <f t="shared" si="10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8">
        <f t="shared" si="9"/>
        <v>41839.208333333336</v>
      </c>
      <c r="T174" s="8">
        <f t="shared" si="10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4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8">
        <f t="shared" si="9"/>
        <v>41412.208333333336</v>
      </c>
      <c r="T175" s="8">
        <f t="shared" si="10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4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8">
        <f t="shared" si="9"/>
        <v>42282.208333333328</v>
      </c>
      <c r="T176" s="8">
        <f t="shared" si="10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4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8">
        <f t="shared" si="9"/>
        <v>42613.208333333328</v>
      </c>
      <c r="T177" s="8">
        <f t="shared" si="10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4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8">
        <f t="shared" si="9"/>
        <v>42616.208333333328</v>
      </c>
      <c r="T178" s="8">
        <f t="shared" si="10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4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8">
        <f t="shared" si="9"/>
        <v>40497.25</v>
      </c>
      <c r="T179" s="8">
        <f t="shared" si="10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4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8">
        <f t="shared" si="9"/>
        <v>42999.208333333328</v>
      </c>
      <c r="T180" s="8">
        <f t="shared" si="10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4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8">
        <f t="shared" si="9"/>
        <v>41350.208333333336</v>
      </c>
      <c r="T181" s="8">
        <f t="shared" si="10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4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8">
        <f t="shared" si="9"/>
        <v>40259.208333333336</v>
      </c>
      <c r="T182" s="8">
        <f t="shared" si="10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4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8">
        <f t="shared" si="9"/>
        <v>43012.208333333328</v>
      </c>
      <c r="T183" s="8">
        <f t="shared" si="10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4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8">
        <f t="shared" si="9"/>
        <v>43631.208333333328</v>
      </c>
      <c r="T184" s="8">
        <f t="shared" si="10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4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8">
        <f t="shared" si="9"/>
        <v>40430.208333333336</v>
      </c>
      <c r="T185" s="8">
        <f t="shared" si="10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4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8">
        <f t="shared" si="9"/>
        <v>43588.208333333328</v>
      </c>
      <c r="T186" s="8">
        <f t="shared" si="10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4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8">
        <f t="shared" si="9"/>
        <v>43233.208333333328</v>
      </c>
      <c r="T187" s="8">
        <f t="shared" si="10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4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8">
        <f t="shared" si="9"/>
        <v>41782.208333333336</v>
      </c>
      <c r="T188" s="8">
        <f t="shared" si="10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4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8">
        <f t="shared" si="9"/>
        <v>41328.25</v>
      </c>
      <c r="T189" s="8">
        <f t="shared" si="10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4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8">
        <f t="shared" si="9"/>
        <v>41975.25</v>
      </c>
      <c r="T190" s="8">
        <f t="shared" si="10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4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8">
        <f t="shared" si="9"/>
        <v>42433.25</v>
      </c>
      <c r="T191" s="8">
        <f t="shared" si="10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4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8">
        <f t="shared" si="9"/>
        <v>41429.208333333336</v>
      </c>
      <c r="T192" s="8">
        <f t="shared" si="10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4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8">
        <f t="shared" si="9"/>
        <v>43536.208333333328</v>
      </c>
      <c r="T193" s="8">
        <f t="shared" si="10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4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8">
        <f t="shared" si="9"/>
        <v>41817.208333333336</v>
      </c>
      <c r="T194" s="8">
        <f t="shared" si="10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E195/D195*100</f>
        <v>45.636363636363633</v>
      </c>
      <c r="G195" t="s">
        <v>14</v>
      </c>
      <c r="H195">
        <v>65</v>
      </c>
      <c r="I195" s="4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8">
        <f t="shared" ref="S195:S258" si="13">(((L195/60)/60)/24)+DATE(1970,1,1)</f>
        <v>43198.208333333328</v>
      </c>
      <c r="T195" s="8">
        <f t="shared" ref="T195:T258" si="14">(((M195/60)/60)/24)+DATE(1970,1,1)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4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8">
        <f t="shared" si="13"/>
        <v>42261.208333333328</v>
      </c>
      <c r="T196" s="8">
        <f t="shared" si="14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4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8">
        <f t="shared" si="13"/>
        <v>43310.208333333328</v>
      </c>
      <c r="T197" s="8">
        <f t="shared" si="14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4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8">
        <f t="shared" si="13"/>
        <v>42616.208333333328</v>
      </c>
      <c r="T198" s="8">
        <f t="shared" si="14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4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8">
        <f t="shared" si="13"/>
        <v>42909.208333333328</v>
      </c>
      <c r="T199" s="8">
        <f t="shared" si="14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4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8">
        <f t="shared" si="13"/>
        <v>40396.208333333336</v>
      </c>
      <c r="T200" s="8">
        <f t="shared" si="14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4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8">
        <f t="shared" si="13"/>
        <v>42192.208333333328</v>
      </c>
      <c r="T201" s="8">
        <f t="shared" si="14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4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8">
        <f t="shared" si="13"/>
        <v>40262.208333333336</v>
      </c>
      <c r="T202" s="8">
        <f t="shared" si="14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4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8">
        <f t="shared" si="13"/>
        <v>41845.208333333336</v>
      </c>
      <c r="T203" s="8">
        <f t="shared" si="14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4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8">
        <f t="shared" si="13"/>
        <v>40818.208333333336</v>
      </c>
      <c r="T204" s="8">
        <f t="shared" si="14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4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8">
        <f t="shared" si="13"/>
        <v>42752.25</v>
      </c>
      <c r="T205" s="8">
        <f t="shared" si="14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4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8">
        <f t="shared" si="13"/>
        <v>40636.208333333336</v>
      </c>
      <c r="T206" s="8">
        <f t="shared" si="14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4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8">
        <f t="shared" si="13"/>
        <v>43390.208333333328</v>
      </c>
      <c r="T207" s="8">
        <f t="shared" si="14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4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8">
        <f t="shared" si="13"/>
        <v>40236.25</v>
      </c>
      <c r="T208" s="8">
        <f t="shared" si="14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4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8">
        <f t="shared" si="13"/>
        <v>43340.208333333328</v>
      </c>
      <c r="T209" s="8">
        <f t="shared" si="14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4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8">
        <f t="shared" si="13"/>
        <v>43048.25</v>
      </c>
      <c r="T210" s="8">
        <f t="shared" si="14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4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8">
        <f t="shared" si="13"/>
        <v>42496.208333333328</v>
      </c>
      <c r="T211" s="8">
        <f t="shared" si="14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4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8">
        <f t="shared" si="13"/>
        <v>42797.25</v>
      </c>
      <c r="T212" s="8">
        <f t="shared" si="14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4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8">
        <f t="shared" si="13"/>
        <v>41513.208333333336</v>
      </c>
      <c r="T213" s="8">
        <f t="shared" si="14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4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8">
        <f t="shared" si="13"/>
        <v>43814.25</v>
      </c>
      <c r="T214" s="8">
        <f t="shared" si="14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4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8">
        <f t="shared" si="13"/>
        <v>40488.208333333336</v>
      </c>
      <c r="T215" s="8">
        <f t="shared" si="14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4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8">
        <f t="shared" si="13"/>
        <v>40409.208333333336</v>
      </c>
      <c r="T216" s="8">
        <f t="shared" si="14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4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8">
        <f t="shared" si="13"/>
        <v>43509.25</v>
      </c>
      <c r="T217" s="8">
        <f t="shared" si="14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4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8">
        <f t="shared" si="13"/>
        <v>40869.25</v>
      </c>
      <c r="T218" s="8">
        <f t="shared" si="14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4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8">
        <f t="shared" si="13"/>
        <v>43583.208333333328</v>
      </c>
      <c r="T219" s="8">
        <f t="shared" si="14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4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8">
        <f t="shared" si="13"/>
        <v>40858.25</v>
      </c>
      <c r="T220" s="8">
        <f t="shared" si="14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4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8">
        <f t="shared" si="13"/>
        <v>41137.208333333336</v>
      </c>
      <c r="T221" s="8">
        <f t="shared" si="14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4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8">
        <f t="shared" si="13"/>
        <v>40725.208333333336</v>
      </c>
      <c r="T222" s="8">
        <f t="shared" si="14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4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8">
        <f t="shared" si="13"/>
        <v>41081.208333333336</v>
      </c>
      <c r="T223" s="8">
        <f t="shared" si="14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4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8">
        <f t="shared" si="13"/>
        <v>41914.208333333336</v>
      </c>
      <c r="T224" s="8">
        <f t="shared" si="14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4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8">
        <f t="shared" si="13"/>
        <v>42445.208333333328</v>
      </c>
      <c r="T225" s="8">
        <f t="shared" si="14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4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8">
        <f t="shared" si="13"/>
        <v>41906.208333333336</v>
      </c>
      <c r="T226" s="8">
        <f t="shared" si="14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4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8">
        <f t="shared" si="13"/>
        <v>41762.208333333336</v>
      </c>
      <c r="T227" s="8">
        <f t="shared" si="14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4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8">
        <f t="shared" si="13"/>
        <v>40276.208333333336</v>
      </c>
      <c r="T228" s="8">
        <f t="shared" si="14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4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8">
        <f t="shared" si="13"/>
        <v>42139.208333333328</v>
      </c>
      <c r="T229" s="8">
        <f t="shared" si="14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4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8">
        <f t="shared" si="13"/>
        <v>42613.208333333328</v>
      </c>
      <c r="T230" s="8">
        <f t="shared" si="14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4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8">
        <f t="shared" si="13"/>
        <v>42887.208333333328</v>
      </c>
      <c r="T231" s="8">
        <f t="shared" si="14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4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8">
        <f t="shared" si="13"/>
        <v>43805.25</v>
      </c>
      <c r="T232" s="8">
        <f t="shared" si="14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4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8">
        <f t="shared" si="13"/>
        <v>41415.208333333336</v>
      </c>
      <c r="T233" s="8">
        <f t="shared" si="14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4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8">
        <f t="shared" si="13"/>
        <v>42576.208333333328</v>
      </c>
      <c r="T234" s="8">
        <f t="shared" si="14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4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8">
        <f t="shared" si="13"/>
        <v>40706.208333333336</v>
      </c>
      <c r="T235" s="8">
        <f t="shared" si="14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4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8">
        <f t="shared" si="13"/>
        <v>42969.208333333328</v>
      </c>
      <c r="T236" s="8">
        <f t="shared" si="14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4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8">
        <f t="shared" si="13"/>
        <v>42779.25</v>
      </c>
      <c r="T237" s="8">
        <f t="shared" si="14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4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8">
        <f t="shared" si="13"/>
        <v>43641.208333333328</v>
      </c>
      <c r="T238" s="8">
        <f t="shared" si="14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4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8">
        <f t="shared" si="13"/>
        <v>41754.208333333336</v>
      </c>
      <c r="T239" s="8">
        <f t="shared" si="14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4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8">
        <f t="shared" si="13"/>
        <v>43083.25</v>
      </c>
      <c r="T240" s="8">
        <f t="shared" si="14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4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8">
        <f t="shared" si="13"/>
        <v>42245.208333333328</v>
      </c>
      <c r="T241" s="8">
        <f t="shared" si="14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4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8">
        <f t="shared" si="13"/>
        <v>40396.208333333336</v>
      </c>
      <c r="T242" s="8">
        <f t="shared" si="14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4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8">
        <f t="shared" si="13"/>
        <v>41742.208333333336</v>
      </c>
      <c r="T243" s="8">
        <f t="shared" si="14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4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8">
        <f t="shared" si="13"/>
        <v>42865.208333333328</v>
      </c>
      <c r="T244" s="8">
        <f t="shared" si="14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4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8">
        <f t="shared" si="13"/>
        <v>43163.25</v>
      </c>
      <c r="T245" s="8">
        <f t="shared" si="14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4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8">
        <f t="shared" si="13"/>
        <v>41834.208333333336</v>
      </c>
      <c r="T246" s="8">
        <f t="shared" si="14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4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8">
        <f t="shared" si="13"/>
        <v>41736.208333333336</v>
      </c>
      <c r="T247" s="8">
        <f t="shared" si="14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4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8">
        <f t="shared" si="13"/>
        <v>41491.208333333336</v>
      </c>
      <c r="T248" s="8">
        <f t="shared" si="14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4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8">
        <f t="shared" si="13"/>
        <v>42726.25</v>
      </c>
      <c r="T249" s="8">
        <f t="shared" si="14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4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8">
        <f t="shared" si="13"/>
        <v>42004.25</v>
      </c>
      <c r="T250" s="8">
        <f t="shared" si="14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4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8">
        <f t="shared" si="13"/>
        <v>42006.25</v>
      </c>
      <c r="T251" s="8">
        <f t="shared" si="14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4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8">
        <f t="shared" si="13"/>
        <v>40203.25</v>
      </c>
      <c r="T252" s="8">
        <f t="shared" si="14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4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8">
        <f t="shared" si="13"/>
        <v>41252.25</v>
      </c>
      <c r="T253" s="8">
        <f t="shared" si="14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4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8">
        <f t="shared" si="13"/>
        <v>41572.208333333336</v>
      </c>
      <c r="T254" s="8">
        <f t="shared" si="14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4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8">
        <f t="shared" si="13"/>
        <v>40641.208333333336</v>
      </c>
      <c r="T255" s="8">
        <f t="shared" si="14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4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8">
        <f t="shared" si="13"/>
        <v>42787.25</v>
      </c>
      <c r="T256" s="8">
        <f t="shared" si="14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4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8">
        <f t="shared" si="13"/>
        <v>40590.25</v>
      </c>
      <c r="T257" s="8">
        <f t="shared" si="14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4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8">
        <f t="shared" si="13"/>
        <v>42393.25</v>
      </c>
      <c r="T258" s="8">
        <f t="shared" si="14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E259/D259*100</f>
        <v>146</v>
      </c>
      <c r="G259" t="s">
        <v>20</v>
      </c>
      <c r="H259">
        <v>92</v>
      </c>
      <c r="I259" s="4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8">
        <f t="shared" ref="S259:S322" si="17">(((L259/60)/60)/24)+DATE(1970,1,1)</f>
        <v>41338.25</v>
      </c>
      <c r="T259" s="8">
        <f t="shared" ref="T259:T322" si="18">(((M259/60)/60)/24)+DATE(1970,1,1)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4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8">
        <f t="shared" si="17"/>
        <v>42712.25</v>
      </c>
      <c r="T260" s="8">
        <f t="shared" si="18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4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8">
        <f t="shared" si="17"/>
        <v>41251.25</v>
      </c>
      <c r="T261" s="8">
        <f t="shared" si="18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4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8">
        <f t="shared" si="17"/>
        <v>41180.208333333336</v>
      </c>
      <c r="T262" s="8">
        <f t="shared" si="18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4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8">
        <f t="shared" si="17"/>
        <v>40415.208333333336</v>
      </c>
      <c r="T263" s="8">
        <f t="shared" si="18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4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8">
        <f t="shared" si="17"/>
        <v>40638.208333333336</v>
      </c>
      <c r="T264" s="8">
        <f t="shared" si="18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4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8">
        <f t="shared" si="17"/>
        <v>40187.25</v>
      </c>
      <c r="T265" s="8">
        <f t="shared" si="18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4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8">
        <f t="shared" si="17"/>
        <v>41317.25</v>
      </c>
      <c r="T266" s="8">
        <f t="shared" si="18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4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8">
        <f t="shared" si="17"/>
        <v>42372.25</v>
      </c>
      <c r="T267" s="8">
        <f t="shared" si="18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4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8">
        <f t="shared" si="17"/>
        <v>41950.25</v>
      </c>
      <c r="T268" s="8">
        <f t="shared" si="18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4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8">
        <f t="shared" si="17"/>
        <v>41206.208333333336</v>
      </c>
      <c r="T269" s="8">
        <f t="shared" si="18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4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8">
        <f t="shared" si="17"/>
        <v>41186.208333333336</v>
      </c>
      <c r="T270" s="8">
        <f t="shared" si="18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4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8">
        <f t="shared" si="17"/>
        <v>43496.25</v>
      </c>
      <c r="T271" s="8">
        <f t="shared" si="18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4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8">
        <f t="shared" si="17"/>
        <v>40514.25</v>
      </c>
      <c r="T272" s="8">
        <f t="shared" si="18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4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8">
        <f t="shared" si="17"/>
        <v>42345.25</v>
      </c>
      <c r="T273" s="8">
        <f t="shared" si="18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4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8">
        <f t="shared" si="17"/>
        <v>43656.208333333328</v>
      </c>
      <c r="T274" s="8">
        <f t="shared" si="18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4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8">
        <f t="shared" si="17"/>
        <v>42995.208333333328</v>
      </c>
      <c r="T275" s="8">
        <f t="shared" si="18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4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8">
        <f t="shared" si="17"/>
        <v>43045.25</v>
      </c>
      <c r="T276" s="8">
        <f t="shared" si="18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4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8">
        <f t="shared" si="17"/>
        <v>43561.208333333328</v>
      </c>
      <c r="T277" s="8">
        <f t="shared" si="18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4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8">
        <f t="shared" si="17"/>
        <v>41018.208333333336</v>
      </c>
      <c r="T278" s="8">
        <f t="shared" si="18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4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8">
        <f t="shared" si="17"/>
        <v>40378.208333333336</v>
      </c>
      <c r="T279" s="8">
        <f t="shared" si="18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4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8">
        <f t="shared" si="17"/>
        <v>41239.25</v>
      </c>
      <c r="T280" s="8">
        <f t="shared" si="18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4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8">
        <f t="shared" si="17"/>
        <v>43346.208333333328</v>
      </c>
      <c r="T281" s="8">
        <f t="shared" si="18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4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8">
        <f t="shared" si="17"/>
        <v>43060.25</v>
      </c>
      <c r="T282" s="8">
        <f t="shared" si="18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4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8">
        <f t="shared" si="17"/>
        <v>40979.25</v>
      </c>
      <c r="T283" s="8">
        <f t="shared" si="18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4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8">
        <f t="shared" si="17"/>
        <v>42701.25</v>
      </c>
      <c r="T284" s="8">
        <f t="shared" si="18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4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8">
        <f t="shared" si="17"/>
        <v>42520.208333333328</v>
      </c>
      <c r="T285" s="8">
        <f t="shared" si="18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4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8">
        <f t="shared" si="17"/>
        <v>41030.208333333336</v>
      </c>
      <c r="T286" s="8">
        <f t="shared" si="18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4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8">
        <f t="shared" si="17"/>
        <v>42623.208333333328</v>
      </c>
      <c r="T287" s="8">
        <f t="shared" si="18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4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8">
        <f t="shared" si="17"/>
        <v>42697.25</v>
      </c>
      <c r="T288" s="8">
        <f t="shared" si="18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4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8">
        <f t="shared" si="17"/>
        <v>42122.208333333328</v>
      </c>
      <c r="T289" s="8">
        <f t="shared" si="18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4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8">
        <f t="shared" si="17"/>
        <v>40982.208333333336</v>
      </c>
      <c r="T290" s="8">
        <f t="shared" si="18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4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8">
        <f t="shared" si="17"/>
        <v>42219.208333333328</v>
      </c>
      <c r="T291" s="8">
        <f t="shared" si="18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4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8">
        <f t="shared" si="17"/>
        <v>41404.208333333336</v>
      </c>
      <c r="T292" s="8">
        <f t="shared" si="18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4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8">
        <f t="shared" si="17"/>
        <v>40831.208333333336</v>
      </c>
      <c r="T293" s="8">
        <f t="shared" si="18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8">
        <f t="shared" si="17"/>
        <v>40984.208333333336</v>
      </c>
      <c r="T294" s="8">
        <f t="shared" si="18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4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8">
        <f t="shared" si="17"/>
        <v>40456.208333333336</v>
      </c>
      <c r="T295" s="8">
        <f t="shared" si="18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4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8">
        <f t="shared" si="17"/>
        <v>43399.208333333328</v>
      </c>
      <c r="T296" s="8">
        <f t="shared" si="18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4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8">
        <f t="shared" si="17"/>
        <v>41562.208333333336</v>
      </c>
      <c r="T297" s="8">
        <f t="shared" si="18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4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8">
        <f t="shared" si="17"/>
        <v>43493.25</v>
      </c>
      <c r="T298" s="8">
        <f t="shared" si="18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4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8">
        <f t="shared" si="17"/>
        <v>41653.25</v>
      </c>
      <c r="T299" s="8">
        <f t="shared" si="18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4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8">
        <f t="shared" si="17"/>
        <v>42426.25</v>
      </c>
      <c r="T300" s="8">
        <f t="shared" si="18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4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8">
        <f t="shared" si="17"/>
        <v>42432.25</v>
      </c>
      <c r="T301" s="8">
        <f t="shared" si="18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4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8">
        <f t="shared" si="17"/>
        <v>42977.208333333328</v>
      </c>
      <c r="T302" s="8">
        <f t="shared" si="18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4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8">
        <f t="shared" si="17"/>
        <v>42061.25</v>
      </c>
      <c r="T303" s="8">
        <f t="shared" si="18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4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8">
        <f t="shared" si="17"/>
        <v>43345.208333333328</v>
      </c>
      <c r="T304" s="8">
        <f t="shared" si="18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4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8">
        <f t="shared" si="17"/>
        <v>42376.25</v>
      </c>
      <c r="T305" s="8">
        <f t="shared" si="18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4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8">
        <f t="shared" si="17"/>
        <v>42589.208333333328</v>
      </c>
      <c r="T306" s="8">
        <f t="shared" si="18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4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8">
        <f t="shared" si="17"/>
        <v>42448.208333333328</v>
      </c>
      <c r="T307" s="8">
        <f t="shared" si="18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4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8">
        <f t="shared" si="17"/>
        <v>42930.208333333328</v>
      </c>
      <c r="T308" s="8">
        <f t="shared" si="18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4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8">
        <f t="shared" si="17"/>
        <v>41066.208333333336</v>
      </c>
      <c r="T309" s="8">
        <f t="shared" si="18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4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8">
        <f t="shared" si="17"/>
        <v>40651.208333333336</v>
      </c>
      <c r="T310" s="8">
        <f t="shared" si="18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4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8">
        <f t="shared" si="17"/>
        <v>40807.208333333336</v>
      </c>
      <c r="T311" s="8">
        <f t="shared" si="18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4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8">
        <f t="shared" si="17"/>
        <v>40277.208333333336</v>
      </c>
      <c r="T312" s="8">
        <f t="shared" si="18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4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8">
        <f t="shared" si="17"/>
        <v>40590.25</v>
      </c>
      <c r="T313" s="8">
        <f t="shared" si="18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4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8">
        <f t="shared" si="17"/>
        <v>41572.208333333336</v>
      </c>
      <c r="T314" s="8">
        <f t="shared" si="18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4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8">
        <f t="shared" si="17"/>
        <v>40966.25</v>
      </c>
      <c r="T315" s="8">
        <f t="shared" si="18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4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8">
        <f t="shared" si="17"/>
        <v>43536.208333333328</v>
      </c>
      <c r="T316" s="8">
        <f t="shared" si="18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4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8">
        <f t="shared" si="17"/>
        <v>41783.208333333336</v>
      </c>
      <c r="T317" s="8">
        <f t="shared" si="18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4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8">
        <f t="shared" si="17"/>
        <v>43788.25</v>
      </c>
      <c r="T318" s="8">
        <f t="shared" si="18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4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8">
        <f t="shared" si="17"/>
        <v>42869.208333333328</v>
      </c>
      <c r="T319" s="8">
        <f t="shared" si="18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4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8">
        <f t="shared" si="17"/>
        <v>41684.25</v>
      </c>
      <c r="T320" s="8">
        <f t="shared" si="18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4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8">
        <f t="shared" si="17"/>
        <v>40402.208333333336</v>
      </c>
      <c r="T321" s="8">
        <f t="shared" si="18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4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8">
        <f t="shared" si="17"/>
        <v>40673.208333333336</v>
      </c>
      <c r="T322" s="8">
        <f t="shared" si="18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E323/D323*100</f>
        <v>94.144366197183089</v>
      </c>
      <c r="G323" t="s">
        <v>14</v>
      </c>
      <c r="H323">
        <v>2468</v>
      </c>
      <c r="I323" s="4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8">
        <f t="shared" ref="S323:S386" si="21">(((L323/60)/60)/24)+DATE(1970,1,1)</f>
        <v>40634.208333333336</v>
      </c>
      <c r="T323" s="8">
        <f t="shared" ref="T323:T386" si="22">(((M323/60)/60)/24)+DATE(1970,1,1)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4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8">
        <f t="shared" si="21"/>
        <v>40507.25</v>
      </c>
      <c r="T324" s="8">
        <f t="shared" si="22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4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8">
        <f t="shared" si="21"/>
        <v>41725.208333333336</v>
      </c>
      <c r="T325" s="8">
        <f t="shared" si="22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4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8">
        <f t="shared" si="21"/>
        <v>42176.208333333328</v>
      </c>
      <c r="T326" s="8">
        <f t="shared" si="22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4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8">
        <f t="shared" si="21"/>
        <v>43267.208333333328</v>
      </c>
      <c r="T327" s="8">
        <f t="shared" si="22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4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8">
        <f t="shared" si="21"/>
        <v>42364.25</v>
      </c>
      <c r="T328" s="8">
        <f t="shared" si="22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4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8">
        <f t="shared" si="21"/>
        <v>43705.208333333328</v>
      </c>
      <c r="T329" s="8">
        <f t="shared" si="22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4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8">
        <f t="shared" si="21"/>
        <v>43434.25</v>
      </c>
      <c r="T330" s="8">
        <f t="shared" si="22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4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8">
        <f t="shared" si="21"/>
        <v>42716.25</v>
      </c>
      <c r="T331" s="8">
        <f t="shared" si="22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4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8">
        <f t="shared" si="21"/>
        <v>43077.25</v>
      </c>
      <c r="T332" s="8">
        <f t="shared" si="22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4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8">
        <f t="shared" si="21"/>
        <v>40896.25</v>
      </c>
      <c r="T333" s="8">
        <f t="shared" si="22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4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8">
        <f t="shared" si="21"/>
        <v>41361.208333333336</v>
      </c>
      <c r="T334" s="8">
        <f t="shared" si="22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4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8">
        <f t="shared" si="21"/>
        <v>43424.25</v>
      </c>
      <c r="T335" s="8">
        <f t="shared" si="22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4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8">
        <f t="shared" si="21"/>
        <v>43110.25</v>
      </c>
      <c r="T336" s="8">
        <f t="shared" si="22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4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8">
        <f t="shared" si="21"/>
        <v>43784.25</v>
      </c>
      <c r="T337" s="8">
        <f t="shared" si="22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4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8">
        <f t="shared" si="21"/>
        <v>40527.25</v>
      </c>
      <c r="T338" s="8">
        <f t="shared" si="22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4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8">
        <f t="shared" si="21"/>
        <v>43780.25</v>
      </c>
      <c r="T339" s="8">
        <f t="shared" si="22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4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8">
        <f t="shared" si="21"/>
        <v>40821.208333333336</v>
      </c>
      <c r="T340" s="8">
        <f t="shared" si="22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4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8">
        <f t="shared" si="21"/>
        <v>42949.208333333328</v>
      </c>
      <c r="T341" s="8">
        <f t="shared" si="22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4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8">
        <f t="shared" si="21"/>
        <v>40889.25</v>
      </c>
      <c r="T342" s="8">
        <f t="shared" si="22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4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8">
        <f t="shared" si="21"/>
        <v>42244.208333333328</v>
      </c>
      <c r="T343" s="8">
        <f t="shared" si="22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4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8">
        <f t="shared" si="21"/>
        <v>41475.208333333336</v>
      </c>
      <c r="T344" s="8">
        <f t="shared" si="22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4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8">
        <f t="shared" si="21"/>
        <v>41597.25</v>
      </c>
      <c r="T345" s="8">
        <f t="shared" si="22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4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8">
        <f t="shared" si="21"/>
        <v>43122.25</v>
      </c>
      <c r="T346" s="8">
        <f t="shared" si="22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4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8">
        <f t="shared" si="21"/>
        <v>42194.208333333328</v>
      </c>
      <c r="T347" s="8">
        <f t="shared" si="22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4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8">
        <f t="shared" si="21"/>
        <v>42971.208333333328</v>
      </c>
      <c r="T348" s="8">
        <f t="shared" si="22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4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8">
        <f t="shared" si="21"/>
        <v>42046.25</v>
      </c>
      <c r="T349" s="8">
        <f t="shared" si="22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4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8">
        <f t="shared" si="21"/>
        <v>42782.25</v>
      </c>
      <c r="T350" s="8">
        <f t="shared" si="22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4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8">
        <f t="shared" si="21"/>
        <v>42930.208333333328</v>
      </c>
      <c r="T351" s="8">
        <f t="shared" si="22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4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8">
        <f t="shared" si="21"/>
        <v>42144.208333333328</v>
      </c>
      <c r="T352" s="8">
        <f t="shared" si="22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4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8">
        <f t="shared" si="21"/>
        <v>42240.208333333328</v>
      </c>
      <c r="T353" s="8">
        <f t="shared" si="22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4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8">
        <f t="shared" si="21"/>
        <v>42315.25</v>
      </c>
      <c r="T354" s="8">
        <f t="shared" si="22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4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8">
        <f t="shared" si="21"/>
        <v>43651.208333333328</v>
      </c>
      <c r="T355" s="8">
        <f t="shared" si="22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4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8">
        <f t="shared" si="21"/>
        <v>41520.208333333336</v>
      </c>
      <c r="T356" s="8">
        <f t="shared" si="22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4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8">
        <f t="shared" si="21"/>
        <v>42757.25</v>
      </c>
      <c r="T357" s="8">
        <f t="shared" si="22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4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8">
        <f t="shared" si="21"/>
        <v>40922.25</v>
      </c>
      <c r="T358" s="8">
        <f t="shared" si="22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4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8">
        <f t="shared" si="21"/>
        <v>42250.208333333328</v>
      </c>
      <c r="T359" s="8">
        <f t="shared" si="22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4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8">
        <f t="shared" si="21"/>
        <v>43322.208333333328</v>
      </c>
      <c r="T360" s="8">
        <f t="shared" si="22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4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8">
        <f t="shared" si="21"/>
        <v>40782.208333333336</v>
      </c>
      <c r="T361" s="8">
        <f t="shared" si="22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4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8">
        <f t="shared" si="21"/>
        <v>40544.25</v>
      </c>
      <c r="T362" s="8">
        <f t="shared" si="22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4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8">
        <f t="shared" si="21"/>
        <v>43015.208333333328</v>
      </c>
      <c r="T363" s="8">
        <f t="shared" si="22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4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8">
        <f t="shared" si="21"/>
        <v>40570.25</v>
      </c>
      <c r="T364" s="8">
        <f t="shared" si="22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4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8">
        <f t="shared" si="21"/>
        <v>40904.25</v>
      </c>
      <c r="T365" s="8">
        <f t="shared" si="22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4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8">
        <f t="shared" si="21"/>
        <v>43164.25</v>
      </c>
      <c r="T366" s="8">
        <f t="shared" si="22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4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8">
        <f t="shared" si="21"/>
        <v>42733.25</v>
      </c>
      <c r="T367" s="8">
        <f t="shared" si="22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4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8">
        <f t="shared" si="21"/>
        <v>40546.25</v>
      </c>
      <c r="T368" s="8">
        <f t="shared" si="22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4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8">
        <f t="shared" si="21"/>
        <v>41930.208333333336</v>
      </c>
      <c r="T369" s="8">
        <f t="shared" si="22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4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8">
        <f t="shared" si="21"/>
        <v>40464.208333333336</v>
      </c>
      <c r="T370" s="8">
        <f t="shared" si="22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4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8">
        <f t="shared" si="21"/>
        <v>41308.25</v>
      </c>
      <c r="T371" s="8">
        <f t="shared" si="22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4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8">
        <f t="shared" si="21"/>
        <v>43570.208333333328</v>
      </c>
      <c r="T372" s="8">
        <f t="shared" si="22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4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8">
        <f t="shared" si="21"/>
        <v>42043.25</v>
      </c>
      <c r="T373" s="8">
        <f t="shared" si="22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4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8">
        <f t="shared" si="21"/>
        <v>42012.25</v>
      </c>
      <c r="T374" s="8">
        <f t="shared" si="22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4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8">
        <f t="shared" si="21"/>
        <v>42964.208333333328</v>
      </c>
      <c r="T375" s="8">
        <f t="shared" si="22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4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8">
        <f t="shared" si="21"/>
        <v>43476.25</v>
      </c>
      <c r="T376" s="8">
        <f t="shared" si="22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4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8">
        <f t="shared" si="21"/>
        <v>42293.208333333328</v>
      </c>
      <c r="T377" s="8">
        <f t="shared" si="22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4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8">
        <f t="shared" si="21"/>
        <v>41826.208333333336</v>
      </c>
      <c r="T378" s="8">
        <f t="shared" si="22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4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8">
        <f t="shared" si="21"/>
        <v>43760.208333333328</v>
      </c>
      <c r="T379" s="8">
        <f t="shared" si="22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4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8">
        <f t="shared" si="21"/>
        <v>43241.208333333328</v>
      </c>
      <c r="T380" s="8">
        <f t="shared" si="22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4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8">
        <f t="shared" si="21"/>
        <v>40843.208333333336</v>
      </c>
      <c r="T381" s="8">
        <f t="shared" si="22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4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8">
        <f t="shared" si="21"/>
        <v>41448.208333333336</v>
      </c>
      <c r="T382" s="8">
        <f t="shared" si="22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4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8">
        <f t="shared" si="21"/>
        <v>42163.208333333328</v>
      </c>
      <c r="T383" s="8">
        <f t="shared" si="22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4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8">
        <f t="shared" si="21"/>
        <v>43024.208333333328</v>
      </c>
      <c r="T384" s="8">
        <f t="shared" si="22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4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8">
        <f t="shared" si="21"/>
        <v>43509.25</v>
      </c>
      <c r="T385" s="8">
        <f t="shared" si="22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4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8">
        <f t="shared" si="21"/>
        <v>42776.25</v>
      </c>
      <c r="T386" s="8">
        <f t="shared" si="22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E387/D387*100</f>
        <v>146.16709511568124</v>
      </c>
      <c r="G387" t="s">
        <v>20</v>
      </c>
      <c r="H387">
        <v>1137</v>
      </c>
      <c r="I387" s="4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8">
        <f t="shared" ref="S387:S450" si="25">(((L387/60)/60)/24)+DATE(1970,1,1)</f>
        <v>43553.208333333328</v>
      </c>
      <c r="T387" s="8">
        <f t="shared" ref="T387:T450" si="26">(((M387/60)/60)/24)+DATE(1970,1,1)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4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8">
        <f t="shared" si="25"/>
        <v>40355.208333333336</v>
      </c>
      <c r="T388" s="8">
        <f t="shared" si="26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4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8">
        <f t="shared" si="25"/>
        <v>41072.208333333336</v>
      </c>
      <c r="T389" s="8">
        <f t="shared" si="26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4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8">
        <f t="shared" si="25"/>
        <v>40912.25</v>
      </c>
      <c r="T390" s="8">
        <f t="shared" si="26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4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8">
        <f t="shared" si="25"/>
        <v>40479.208333333336</v>
      </c>
      <c r="T391" s="8">
        <f t="shared" si="26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4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8">
        <f t="shared" si="25"/>
        <v>41530.208333333336</v>
      </c>
      <c r="T392" s="8">
        <f t="shared" si="26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4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8">
        <f t="shared" si="25"/>
        <v>41653.25</v>
      </c>
      <c r="T393" s="8">
        <f t="shared" si="26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4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8">
        <f t="shared" si="25"/>
        <v>40549.25</v>
      </c>
      <c r="T394" s="8">
        <f t="shared" si="26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4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8">
        <f t="shared" si="25"/>
        <v>42933.208333333328</v>
      </c>
      <c r="T395" s="8">
        <f t="shared" si="26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4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8">
        <f t="shared" si="25"/>
        <v>41484.208333333336</v>
      </c>
      <c r="T396" s="8">
        <f t="shared" si="26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4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8">
        <f t="shared" si="25"/>
        <v>40885.25</v>
      </c>
      <c r="T397" s="8">
        <f t="shared" si="26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4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8">
        <f t="shared" si="25"/>
        <v>43378.208333333328</v>
      </c>
      <c r="T398" s="8">
        <f t="shared" si="26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4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8">
        <f t="shared" si="25"/>
        <v>41417.208333333336</v>
      </c>
      <c r="T399" s="8">
        <f t="shared" si="26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4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8">
        <f t="shared" si="25"/>
        <v>43228.208333333328</v>
      </c>
      <c r="T400" s="8">
        <f t="shared" si="26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4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8">
        <f t="shared" si="25"/>
        <v>40576.25</v>
      </c>
      <c r="T401" s="8">
        <f t="shared" si="26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4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8">
        <f t="shared" si="25"/>
        <v>41502.208333333336</v>
      </c>
      <c r="T402" s="8">
        <f t="shared" si="26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4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8">
        <f t="shared" si="25"/>
        <v>43765.208333333328</v>
      </c>
      <c r="T403" s="8">
        <f t="shared" si="26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8">
        <f t="shared" si="25"/>
        <v>40914.25</v>
      </c>
      <c r="T404" s="8">
        <f t="shared" si="26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4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8">
        <f t="shared" si="25"/>
        <v>40310.208333333336</v>
      </c>
      <c r="T405" s="8">
        <f t="shared" si="26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4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8">
        <f t="shared" si="25"/>
        <v>43053.25</v>
      </c>
      <c r="T406" s="8">
        <f t="shared" si="26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4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8">
        <f t="shared" si="25"/>
        <v>43255.208333333328</v>
      </c>
      <c r="T407" s="8">
        <f t="shared" si="26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4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8">
        <f t="shared" si="25"/>
        <v>41304.25</v>
      </c>
      <c r="T408" s="8">
        <f t="shared" si="26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4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8">
        <f t="shared" si="25"/>
        <v>43751.208333333328</v>
      </c>
      <c r="T409" s="8">
        <f t="shared" si="26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4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8">
        <f t="shared" si="25"/>
        <v>42541.208333333328</v>
      </c>
      <c r="T410" s="8">
        <f t="shared" si="26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4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8">
        <f t="shared" si="25"/>
        <v>42843.208333333328</v>
      </c>
      <c r="T411" s="8">
        <f t="shared" si="26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4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8">
        <f t="shared" si="25"/>
        <v>42122.208333333328</v>
      </c>
      <c r="T412" s="8">
        <f t="shared" si="26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4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8">
        <f t="shared" si="25"/>
        <v>42884.208333333328</v>
      </c>
      <c r="T413" s="8">
        <f t="shared" si="26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4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8">
        <f t="shared" si="25"/>
        <v>41642.25</v>
      </c>
      <c r="T414" s="8">
        <f t="shared" si="26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4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8">
        <f t="shared" si="25"/>
        <v>43431.25</v>
      </c>
      <c r="T415" s="8">
        <f t="shared" si="26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4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8">
        <f t="shared" si="25"/>
        <v>40288.208333333336</v>
      </c>
      <c r="T416" s="8">
        <f t="shared" si="26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4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8">
        <f t="shared" si="25"/>
        <v>40921.25</v>
      </c>
      <c r="T417" s="8">
        <f t="shared" si="26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4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8">
        <f t="shared" si="25"/>
        <v>40560.25</v>
      </c>
      <c r="T418" s="8">
        <f t="shared" si="26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4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8">
        <f t="shared" si="25"/>
        <v>43407.208333333328</v>
      </c>
      <c r="T419" s="8">
        <f t="shared" si="26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4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8">
        <f t="shared" si="25"/>
        <v>41035.208333333336</v>
      </c>
      <c r="T420" s="8">
        <f t="shared" si="26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4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8">
        <f t="shared" si="25"/>
        <v>40899.25</v>
      </c>
      <c r="T421" s="8">
        <f t="shared" si="26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4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8">
        <f t="shared" si="25"/>
        <v>42911.208333333328</v>
      </c>
      <c r="T422" s="8">
        <f t="shared" si="26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4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8">
        <f t="shared" si="25"/>
        <v>42915.208333333328</v>
      </c>
      <c r="T423" s="8">
        <f t="shared" si="26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4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8">
        <f t="shared" si="25"/>
        <v>40285.208333333336</v>
      </c>
      <c r="T424" s="8">
        <f t="shared" si="26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4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8">
        <f t="shared" si="25"/>
        <v>40808.208333333336</v>
      </c>
      <c r="T425" s="8">
        <f t="shared" si="26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4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8">
        <f t="shared" si="25"/>
        <v>43208.208333333328</v>
      </c>
      <c r="T426" s="8">
        <f t="shared" si="26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4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8">
        <f t="shared" si="25"/>
        <v>42213.208333333328</v>
      </c>
      <c r="T427" s="8">
        <f t="shared" si="26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4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8">
        <f t="shared" si="25"/>
        <v>41332.25</v>
      </c>
      <c r="T428" s="8">
        <f t="shared" si="26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4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8">
        <f t="shared" si="25"/>
        <v>41895.208333333336</v>
      </c>
      <c r="T429" s="8">
        <f t="shared" si="26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4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8">
        <f t="shared" si="25"/>
        <v>40585.25</v>
      </c>
      <c r="T430" s="8">
        <f t="shared" si="26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4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8">
        <f t="shared" si="25"/>
        <v>41680.25</v>
      </c>
      <c r="T431" s="8">
        <f t="shared" si="26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4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8">
        <f t="shared" si="25"/>
        <v>43737.208333333328</v>
      </c>
      <c r="T432" s="8">
        <f t="shared" si="26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4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8">
        <f t="shared" si="25"/>
        <v>43273.208333333328</v>
      </c>
      <c r="T433" s="8">
        <f t="shared" si="26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4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8">
        <f t="shared" si="25"/>
        <v>41761.208333333336</v>
      </c>
      <c r="T434" s="8">
        <f t="shared" si="26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4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8">
        <f t="shared" si="25"/>
        <v>41603.25</v>
      </c>
      <c r="T435" s="8">
        <f t="shared" si="26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4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8">
        <f t="shared" si="25"/>
        <v>42705.25</v>
      </c>
      <c r="T436" s="8">
        <f t="shared" si="26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4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8">
        <f t="shared" si="25"/>
        <v>41988.25</v>
      </c>
      <c r="T437" s="8">
        <f t="shared" si="26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4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8">
        <f t="shared" si="25"/>
        <v>43575.208333333328</v>
      </c>
      <c r="T438" s="8">
        <f t="shared" si="26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4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8">
        <f t="shared" si="25"/>
        <v>42260.208333333328</v>
      </c>
      <c r="T439" s="8">
        <f t="shared" si="26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4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8">
        <f t="shared" si="25"/>
        <v>41337.25</v>
      </c>
      <c r="T440" s="8">
        <f t="shared" si="26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4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8">
        <f t="shared" si="25"/>
        <v>42680.208333333328</v>
      </c>
      <c r="T441" s="8">
        <f t="shared" si="26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4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8">
        <f t="shared" si="25"/>
        <v>42916.208333333328</v>
      </c>
      <c r="T442" s="8">
        <f t="shared" si="26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4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8">
        <f t="shared" si="25"/>
        <v>41025.208333333336</v>
      </c>
      <c r="T443" s="8">
        <f t="shared" si="26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4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8">
        <f t="shared" si="25"/>
        <v>42980.208333333328</v>
      </c>
      <c r="T444" s="8">
        <f t="shared" si="26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4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8">
        <f t="shared" si="25"/>
        <v>40451.208333333336</v>
      </c>
      <c r="T445" s="8">
        <f t="shared" si="26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4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8">
        <f t="shared" si="25"/>
        <v>40748.208333333336</v>
      </c>
      <c r="T446" s="8">
        <f t="shared" si="26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4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8">
        <f t="shared" si="25"/>
        <v>40515.25</v>
      </c>
      <c r="T447" s="8">
        <f t="shared" si="26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4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8">
        <f t="shared" si="25"/>
        <v>41261.25</v>
      </c>
      <c r="T448" s="8">
        <f t="shared" si="26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4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8">
        <f t="shared" si="25"/>
        <v>43088.25</v>
      </c>
      <c r="T449" s="8">
        <f t="shared" si="26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4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8">
        <f t="shared" si="25"/>
        <v>41378.208333333336</v>
      </c>
      <c r="T450" s="8">
        <f t="shared" si="26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E451/D451*100</f>
        <v>967</v>
      </c>
      <c r="G451" t="s">
        <v>20</v>
      </c>
      <c r="H451">
        <v>86</v>
      </c>
      <c r="I451" s="4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8">
        <f t="shared" ref="S451:S514" si="29">(((L451/60)/60)/24)+DATE(1970,1,1)</f>
        <v>43530.25</v>
      </c>
      <c r="T451" s="8">
        <f t="shared" ref="T451:T514" si="30">(((M451/60)/60)/24)+DATE(1970,1,1)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4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8">
        <f t="shared" si="29"/>
        <v>43394.208333333328</v>
      </c>
      <c r="T452" s="8">
        <f t="shared" si="30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4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8">
        <f t="shared" si="29"/>
        <v>42935.208333333328</v>
      </c>
      <c r="T453" s="8">
        <f t="shared" si="30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4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8">
        <f t="shared" si="29"/>
        <v>40365.208333333336</v>
      </c>
      <c r="T454" s="8">
        <f t="shared" si="30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4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8">
        <f t="shared" si="29"/>
        <v>42705.25</v>
      </c>
      <c r="T455" s="8">
        <f t="shared" si="30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4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8">
        <f t="shared" si="29"/>
        <v>41568.208333333336</v>
      </c>
      <c r="T456" s="8">
        <f t="shared" si="30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4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8">
        <f t="shared" si="29"/>
        <v>40809.208333333336</v>
      </c>
      <c r="T457" s="8">
        <f t="shared" si="30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4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8">
        <f t="shared" si="29"/>
        <v>43141.25</v>
      </c>
      <c r="T458" s="8">
        <f t="shared" si="30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4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8">
        <f t="shared" si="29"/>
        <v>42657.208333333328</v>
      </c>
      <c r="T459" s="8">
        <f t="shared" si="30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4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8">
        <f t="shared" si="29"/>
        <v>40265.208333333336</v>
      </c>
      <c r="T460" s="8">
        <f t="shared" si="30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4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8">
        <f t="shared" si="29"/>
        <v>42001.25</v>
      </c>
      <c r="T461" s="8">
        <f t="shared" si="30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4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8">
        <f t="shared" si="29"/>
        <v>40399.208333333336</v>
      </c>
      <c r="T462" s="8">
        <f t="shared" si="30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4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8">
        <f t="shared" si="29"/>
        <v>41757.208333333336</v>
      </c>
      <c r="T463" s="8">
        <f t="shared" si="30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4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8">
        <f t="shared" si="29"/>
        <v>41304.25</v>
      </c>
      <c r="T464" s="8">
        <f t="shared" si="30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4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8">
        <f t="shared" si="29"/>
        <v>41639.25</v>
      </c>
      <c r="T465" s="8">
        <f t="shared" si="30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4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8">
        <f t="shared" si="29"/>
        <v>43142.25</v>
      </c>
      <c r="T466" s="8">
        <f t="shared" si="30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4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8">
        <f t="shared" si="29"/>
        <v>43127.25</v>
      </c>
      <c r="T467" s="8">
        <f t="shared" si="30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4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8">
        <f t="shared" si="29"/>
        <v>41409.208333333336</v>
      </c>
      <c r="T468" s="8">
        <f t="shared" si="30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4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8">
        <f t="shared" si="29"/>
        <v>42331.25</v>
      </c>
      <c r="T469" s="8">
        <f t="shared" si="30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4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8">
        <f t="shared" si="29"/>
        <v>43569.208333333328</v>
      </c>
      <c r="T470" s="8">
        <f t="shared" si="30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4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8">
        <f t="shared" si="29"/>
        <v>42142.208333333328</v>
      </c>
      <c r="T471" s="8">
        <f t="shared" si="30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4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8">
        <f t="shared" si="29"/>
        <v>42716.25</v>
      </c>
      <c r="T472" s="8">
        <f t="shared" si="30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4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8">
        <f t="shared" si="29"/>
        <v>41031.208333333336</v>
      </c>
      <c r="T473" s="8">
        <f t="shared" si="30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4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8">
        <f t="shared" si="29"/>
        <v>43535.208333333328</v>
      </c>
      <c r="T474" s="8">
        <f t="shared" si="30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4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8">
        <f t="shared" si="29"/>
        <v>43277.208333333328</v>
      </c>
      <c r="T475" s="8">
        <f t="shared" si="30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4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8">
        <f t="shared" si="29"/>
        <v>41989.25</v>
      </c>
      <c r="T476" s="8">
        <f t="shared" si="30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4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8">
        <f t="shared" si="29"/>
        <v>41450.208333333336</v>
      </c>
      <c r="T477" s="8">
        <f t="shared" si="30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4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8">
        <f t="shared" si="29"/>
        <v>43322.208333333328</v>
      </c>
      <c r="T478" s="8">
        <f t="shared" si="30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4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8">
        <f t="shared" si="29"/>
        <v>40720.208333333336</v>
      </c>
      <c r="T479" s="8">
        <f t="shared" si="30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4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8">
        <f t="shared" si="29"/>
        <v>42072.208333333328</v>
      </c>
      <c r="T480" s="8">
        <f t="shared" si="30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4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8">
        <f t="shared" si="29"/>
        <v>42945.208333333328</v>
      </c>
      <c r="T481" s="8">
        <f t="shared" si="30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4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8">
        <f t="shared" si="29"/>
        <v>40248.25</v>
      </c>
      <c r="T482" s="8">
        <f t="shared" si="30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4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8">
        <f t="shared" si="29"/>
        <v>41913.208333333336</v>
      </c>
      <c r="T483" s="8">
        <f t="shared" si="30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4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8">
        <f t="shared" si="29"/>
        <v>40963.25</v>
      </c>
      <c r="T484" s="8">
        <f t="shared" si="30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4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8">
        <f t="shared" si="29"/>
        <v>43811.25</v>
      </c>
      <c r="T485" s="8">
        <f t="shared" si="30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4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8">
        <f t="shared" si="29"/>
        <v>41855.208333333336</v>
      </c>
      <c r="T486" s="8">
        <f t="shared" si="30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4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8">
        <f t="shared" si="29"/>
        <v>43626.208333333328</v>
      </c>
      <c r="T487" s="8">
        <f t="shared" si="30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4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8">
        <f t="shared" si="29"/>
        <v>43168.25</v>
      </c>
      <c r="T488" s="8">
        <f t="shared" si="30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4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8">
        <f t="shared" si="29"/>
        <v>42845.208333333328</v>
      </c>
      <c r="T489" s="8">
        <f t="shared" si="30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4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8">
        <f t="shared" si="29"/>
        <v>42403.25</v>
      </c>
      <c r="T490" s="8">
        <f t="shared" si="30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4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8">
        <f t="shared" si="29"/>
        <v>40406.208333333336</v>
      </c>
      <c r="T491" s="8">
        <f t="shared" si="30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4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8">
        <f t="shared" si="29"/>
        <v>43786.25</v>
      </c>
      <c r="T492" s="8">
        <f t="shared" si="30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4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8">
        <f t="shared" si="29"/>
        <v>41456.208333333336</v>
      </c>
      <c r="T493" s="8">
        <f t="shared" si="30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4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8">
        <f t="shared" si="29"/>
        <v>40336.208333333336</v>
      </c>
      <c r="T494" s="8">
        <f t="shared" si="30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4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8">
        <f t="shared" si="29"/>
        <v>43645.208333333328</v>
      </c>
      <c r="T495" s="8">
        <f t="shared" si="30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4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8">
        <f t="shared" si="29"/>
        <v>40990.208333333336</v>
      </c>
      <c r="T496" s="8">
        <f t="shared" si="30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4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8">
        <f t="shared" si="29"/>
        <v>41800.208333333336</v>
      </c>
      <c r="T497" s="8">
        <f t="shared" si="30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4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8">
        <f t="shared" si="29"/>
        <v>42876.208333333328</v>
      </c>
      <c r="T498" s="8">
        <f t="shared" si="30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4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8">
        <f t="shared" si="29"/>
        <v>42724.25</v>
      </c>
      <c r="T499" s="8">
        <f t="shared" si="30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4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8">
        <f t="shared" si="29"/>
        <v>42005.25</v>
      </c>
      <c r="T500" s="8">
        <f t="shared" si="30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4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8">
        <f t="shared" si="29"/>
        <v>42444.208333333328</v>
      </c>
      <c r="T501" s="8">
        <f t="shared" si="30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4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8">
        <f t="shared" si="29"/>
        <v>41395.208333333336</v>
      </c>
      <c r="T502" s="8">
        <f t="shared" si="30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4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8">
        <f t="shared" si="29"/>
        <v>41345.208333333336</v>
      </c>
      <c r="T503" s="8">
        <f t="shared" si="30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4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8">
        <f t="shared" si="29"/>
        <v>41117.208333333336</v>
      </c>
      <c r="T504" s="8">
        <f t="shared" si="30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4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8">
        <f t="shared" si="29"/>
        <v>42186.208333333328</v>
      </c>
      <c r="T505" s="8">
        <f t="shared" si="30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4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8">
        <f t="shared" si="29"/>
        <v>42142.208333333328</v>
      </c>
      <c r="T506" s="8">
        <f t="shared" si="30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4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8">
        <f t="shared" si="29"/>
        <v>41341.25</v>
      </c>
      <c r="T507" s="8">
        <f t="shared" si="30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4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8">
        <f t="shared" si="29"/>
        <v>43062.25</v>
      </c>
      <c r="T508" s="8">
        <f t="shared" si="30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4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8">
        <f t="shared" si="29"/>
        <v>41373.208333333336</v>
      </c>
      <c r="T509" s="8">
        <f t="shared" si="30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4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8">
        <f t="shared" si="29"/>
        <v>43310.208333333328</v>
      </c>
      <c r="T510" s="8">
        <f t="shared" si="30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4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8">
        <f t="shared" si="29"/>
        <v>41034.208333333336</v>
      </c>
      <c r="T511" s="8">
        <f t="shared" si="30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4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8">
        <f t="shared" si="29"/>
        <v>43251.208333333328</v>
      </c>
      <c r="T512" s="8">
        <f t="shared" si="30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4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8">
        <f t="shared" si="29"/>
        <v>43671.208333333328</v>
      </c>
      <c r="T513" s="8">
        <f t="shared" si="30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4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8">
        <f t="shared" si="29"/>
        <v>41825.208333333336</v>
      </c>
      <c r="T514" s="8">
        <f t="shared" si="30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E515/D515*100</f>
        <v>39.277108433734945</v>
      </c>
      <c r="G515" t="s">
        <v>74</v>
      </c>
      <c r="H515">
        <v>35</v>
      </c>
      <c r="I515" s="4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8">
        <f t="shared" ref="S515:S578" si="33">(((L515/60)/60)/24)+DATE(1970,1,1)</f>
        <v>40430.208333333336</v>
      </c>
      <c r="T515" s="8">
        <f t="shared" ref="T515:T578" si="34">(((M515/60)/60)/24)+DATE(1970,1,1)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4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8">
        <f t="shared" si="33"/>
        <v>41614.25</v>
      </c>
      <c r="T516" s="8">
        <f t="shared" si="34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4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8">
        <f t="shared" si="33"/>
        <v>40900.25</v>
      </c>
      <c r="T517" s="8">
        <f t="shared" si="34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4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8">
        <f t="shared" si="33"/>
        <v>40396.208333333336</v>
      </c>
      <c r="T518" s="8">
        <f t="shared" si="34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4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8">
        <f t="shared" si="33"/>
        <v>42860.208333333328</v>
      </c>
      <c r="T519" s="8">
        <f t="shared" si="34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4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8">
        <f t="shared" si="33"/>
        <v>43154.25</v>
      </c>
      <c r="T520" s="8">
        <f t="shared" si="34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4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8">
        <f t="shared" si="33"/>
        <v>42012.25</v>
      </c>
      <c r="T521" s="8">
        <f t="shared" si="34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4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8">
        <f t="shared" si="33"/>
        <v>43574.208333333328</v>
      </c>
      <c r="T522" s="8">
        <f t="shared" si="34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4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8">
        <f t="shared" si="33"/>
        <v>42605.208333333328</v>
      </c>
      <c r="T523" s="8">
        <f t="shared" si="34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4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8">
        <f t="shared" si="33"/>
        <v>41093.208333333336</v>
      </c>
      <c r="T524" s="8">
        <f t="shared" si="34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4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8">
        <f t="shared" si="33"/>
        <v>40241.25</v>
      </c>
      <c r="T525" s="8">
        <f t="shared" si="34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4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8">
        <f t="shared" si="33"/>
        <v>40294.208333333336</v>
      </c>
      <c r="T526" s="8">
        <f t="shared" si="34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4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8">
        <f t="shared" si="33"/>
        <v>40505.25</v>
      </c>
      <c r="T527" s="8">
        <f t="shared" si="34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4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8">
        <f t="shared" si="33"/>
        <v>42364.25</v>
      </c>
      <c r="T528" s="8">
        <f t="shared" si="34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4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8">
        <f t="shared" si="33"/>
        <v>42405.25</v>
      </c>
      <c r="T529" s="8">
        <f t="shared" si="34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4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8">
        <f t="shared" si="33"/>
        <v>41601.25</v>
      </c>
      <c r="T530" s="8">
        <f t="shared" si="34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4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8">
        <f t="shared" si="33"/>
        <v>41769.208333333336</v>
      </c>
      <c r="T531" s="8">
        <f t="shared" si="34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4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8">
        <f t="shared" si="33"/>
        <v>40421.208333333336</v>
      </c>
      <c r="T532" s="8">
        <f t="shared" si="34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4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8">
        <f t="shared" si="33"/>
        <v>41589.25</v>
      </c>
      <c r="T533" s="8">
        <f t="shared" si="34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4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8">
        <f t="shared" si="33"/>
        <v>43125.25</v>
      </c>
      <c r="T534" s="8">
        <f t="shared" si="34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4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8">
        <f t="shared" si="33"/>
        <v>41479.208333333336</v>
      </c>
      <c r="T535" s="8">
        <f t="shared" si="34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4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8">
        <f t="shared" si="33"/>
        <v>43329.208333333328</v>
      </c>
      <c r="T536" s="8">
        <f t="shared" si="34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4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8">
        <f t="shared" si="33"/>
        <v>43259.208333333328</v>
      </c>
      <c r="T537" s="8">
        <f t="shared" si="34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4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8">
        <f t="shared" si="33"/>
        <v>40414.208333333336</v>
      </c>
      <c r="T538" s="8">
        <f t="shared" si="34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4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8">
        <f t="shared" si="33"/>
        <v>43342.208333333328</v>
      </c>
      <c r="T539" s="8">
        <f t="shared" si="34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4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8">
        <f t="shared" si="33"/>
        <v>41539.208333333336</v>
      </c>
      <c r="T540" s="8">
        <f t="shared" si="34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4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8">
        <f t="shared" si="33"/>
        <v>43647.208333333328</v>
      </c>
      <c r="T541" s="8">
        <f t="shared" si="34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4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8">
        <f t="shared" si="33"/>
        <v>43225.208333333328</v>
      </c>
      <c r="T542" s="8">
        <f t="shared" si="34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4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8">
        <f t="shared" si="33"/>
        <v>42165.208333333328</v>
      </c>
      <c r="T543" s="8">
        <f t="shared" si="34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4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8">
        <f t="shared" si="33"/>
        <v>42391.25</v>
      </c>
      <c r="T544" s="8">
        <f t="shared" si="34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4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8">
        <f t="shared" si="33"/>
        <v>41528.208333333336</v>
      </c>
      <c r="T545" s="8">
        <f t="shared" si="34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4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8">
        <f t="shared" si="33"/>
        <v>42377.25</v>
      </c>
      <c r="T546" s="8">
        <f t="shared" si="34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4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8">
        <f t="shared" si="33"/>
        <v>43824.25</v>
      </c>
      <c r="T547" s="8">
        <f t="shared" si="34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4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8">
        <f t="shared" si="33"/>
        <v>43360.208333333328</v>
      </c>
      <c r="T548" s="8">
        <f t="shared" si="34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4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8">
        <f t="shared" si="33"/>
        <v>42029.25</v>
      </c>
      <c r="T549" s="8">
        <f t="shared" si="34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4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8">
        <f t="shared" si="33"/>
        <v>42461.208333333328</v>
      </c>
      <c r="T550" s="8">
        <f t="shared" si="34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4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8">
        <f t="shared" si="33"/>
        <v>41422.208333333336</v>
      </c>
      <c r="T551" s="8">
        <f t="shared" si="34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4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8">
        <f t="shared" si="33"/>
        <v>40968.25</v>
      </c>
      <c r="T552" s="8">
        <f t="shared" si="34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4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8">
        <f t="shared" si="33"/>
        <v>41993.25</v>
      </c>
      <c r="T553" s="8">
        <f t="shared" si="34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4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8">
        <f t="shared" si="33"/>
        <v>42700.25</v>
      </c>
      <c r="T554" s="8">
        <f t="shared" si="34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4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8">
        <f t="shared" si="33"/>
        <v>40545.25</v>
      </c>
      <c r="T555" s="8">
        <f t="shared" si="34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4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8">
        <f t="shared" si="33"/>
        <v>42723.25</v>
      </c>
      <c r="T556" s="8">
        <f t="shared" si="34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4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8">
        <f t="shared" si="33"/>
        <v>41731.208333333336</v>
      </c>
      <c r="T557" s="8">
        <f t="shared" si="34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4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8">
        <f t="shared" si="33"/>
        <v>40792.208333333336</v>
      </c>
      <c r="T558" s="8">
        <f t="shared" si="34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4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8">
        <f t="shared" si="33"/>
        <v>42279.208333333328</v>
      </c>
      <c r="T559" s="8">
        <f t="shared" si="34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4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8">
        <f t="shared" si="33"/>
        <v>42424.25</v>
      </c>
      <c r="T560" s="8">
        <f t="shared" si="34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4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8">
        <f t="shared" si="33"/>
        <v>42584.208333333328</v>
      </c>
      <c r="T561" s="8">
        <f t="shared" si="34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4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8">
        <f t="shared" si="33"/>
        <v>40865.25</v>
      </c>
      <c r="T562" s="8">
        <f t="shared" si="34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4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8">
        <f t="shared" si="33"/>
        <v>40833.208333333336</v>
      </c>
      <c r="T563" s="8">
        <f t="shared" si="34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4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8">
        <f t="shared" si="33"/>
        <v>43536.208333333328</v>
      </c>
      <c r="T564" s="8">
        <f t="shared" si="34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4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8">
        <f t="shared" si="33"/>
        <v>43417.25</v>
      </c>
      <c r="T565" s="8">
        <f t="shared" si="34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4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8">
        <f t="shared" si="33"/>
        <v>42078.208333333328</v>
      </c>
      <c r="T566" s="8">
        <f t="shared" si="34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4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8">
        <f t="shared" si="33"/>
        <v>40862.25</v>
      </c>
      <c r="T567" s="8">
        <f t="shared" si="34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4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8">
        <f t="shared" si="33"/>
        <v>42424.25</v>
      </c>
      <c r="T568" s="8">
        <f t="shared" si="34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4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8">
        <f t="shared" si="33"/>
        <v>41830.208333333336</v>
      </c>
      <c r="T569" s="8">
        <f t="shared" si="34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4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8">
        <f t="shared" si="33"/>
        <v>40374.208333333336</v>
      </c>
      <c r="T570" s="8">
        <f t="shared" si="34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4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8">
        <f t="shared" si="33"/>
        <v>40554.25</v>
      </c>
      <c r="T571" s="8">
        <f t="shared" si="34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4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8">
        <f t="shared" si="33"/>
        <v>41993.25</v>
      </c>
      <c r="T572" s="8">
        <f t="shared" si="34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4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8">
        <f t="shared" si="33"/>
        <v>42174.208333333328</v>
      </c>
      <c r="T573" s="8">
        <f t="shared" si="34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4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8">
        <f t="shared" si="33"/>
        <v>42275.208333333328</v>
      </c>
      <c r="T574" s="8">
        <f t="shared" si="34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4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8">
        <f t="shared" si="33"/>
        <v>41761.208333333336</v>
      </c>
      <c r="T575" s="8">
        <f t="shared" si="34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4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8">
        <f t="shared" si="33"/>
        <v>43806.25</v>
      </c>
      <c r="T576" s="8">
        <f t="shared" si="34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4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8">
        <f t="shared" si="33"/>
        <v>41779.208333333336</v>
      </c>
      <c r="T577" s="8">
        <f t="shared" si="34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4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8">
        <f t="shared" si="33"/>
        <v>43040.208333333328</v>
      </c>
      <c r="T578" s="8">
        <f t="shared" si="34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E579/D579*100</f>
        <v>18.853658536585368</v>
      </c>
      <c r="G579" t="s">
        <v>74</v>
      </c>
      <c r="H579">
        <v>37</v>
      </c>
      <c r="I579" s="4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8">
        <f t="shared" ref="S579:S642" si="37">(((L579/60)/60)/24)+DATE(1970,1,1)</f>
        <v>40613.25</v>
      </c>
      <c r="T579" s="8">
        <f t="shared" ref="T579:T642" si="38">(((M579/60)/60)/24)+DATE(1970,1,1)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4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8">
        <f t="shared" si="37"/>
        <v>40878.25</v>
      </c>
      <c r="T580" s="8">
        <f t="shared" si="38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4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8">
        <f t="shared" si="37"/>
        <v>40762.208333333336</v>
      </c>
      <c r="T581" s="8">
        <f t="shared" si="38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4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8">
        <f t="shared" si="37"/>
        <v>41696.25</v>
      </c>
      <c r="T582" s="8">
        <f t="shared" si="38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4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8">
        <f t="shared" si="37"/>
        <v>40662.208333333336</v>
      </c>
      <c r="T583" s="8">
        <f t="shared" si="38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4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8">
        <f t="shared" si="37"/>
        <v>42165.208333333328</v>
      </c>
      <c r="T584" s="8">
        <f t="shared" si="38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4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8">
        <f t="shared" si="37"/>
        <v>40959.25</v>
      </c>
      <c r="T585" s="8">
        <f t="shared" si="38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4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8">
        <f t="shared" si="37"/>
        <v>41024.208333333336</v>
      </c>
      <c r="T586" s="8">
        <f t="shared" si="38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4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8">
        <f t="shared" si="37"/>
        <v>40255.208333333336</v>
      </c>
      <c r="T587" s="8">
        <f t="shared" si="38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4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8">
        <f t="shared" si="37"/>
        <v>40499.25</v>
      </c>
      <c r="T588" s="8">
        <f t="shared" si="38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4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8">
        <f t="shared" si="37"/>
        <v>43484.25</v>
      </c>
      <c r="T589" s="8">
        <f t="shared" si="38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4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8">
        <f t="shared" si="37"/>
        <v>40262.208333333336</v>
      </c>
      <c r="T590" s="8">
        <f t="shared" si="38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4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8">
        <f t="shared" si="37"/>
        <v>42190.208333333328</v>
      </c>
      <c r="T591" s="8">
        <f t="shared" si="38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4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8">
        <f t="shared" si="37"/>
        <v>41994.25</v>
      </c>
      <c r="T592" s="8">
        <f t="shared" si="38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4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8">
        <f t="shared" si="37"/>
        <v>40373.208333333336</v>
      </c>
      <c r="T593" s="8">
        <f t="shared" si="38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4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8">
        <f t="shared" si="37"/>
        <v>41789.208333333336</v>
      </c>
      <c r="T594" s="8">
        <f t="shared" si="38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4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8">
        <f t="shared" si="37"/>
        <v>41724.208333333336</v>
      </c>
      <c r="T595" s="8">
        <f t="shared" si="38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4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8">
        <f t="shared" si="37"/>
        <v>42548.208333333328</v>
      </c>
      <c r="T596" s="8">
        <f t="shared" si="38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4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8">
        <f t="shared" si="37"/>
        <v>40253.208333333336</v>
      </c>
      <c r="T597" s="8">
        <f t="shared" si="38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4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8">
        <f t="shared" si="37"/>
        <v>42434.25</v>
      </c>
      <c r="T598" s="8">
        <f t="shared" si="38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4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8">
        <f t="shared" si="37"/>
        <v>43786.25</v>
      </c>
      <c r="T599" s="8">
        <f t="shared" si="38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4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8">
        <f t="shared" si="37"/>
        <v>40344.208333333336</v>
      </c>
      <c r="T600" s="8">
        <f t="shared" si="38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4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8">
        <f t="shared" si="37"/>
        <v>42047.25</v>
      </c>
      <c r="T601" s="8">
        <f t="shared" si="38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4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8">
        <f t="shared" si="37"/>
        <v>41485.208333333336</v>
      </c>
      <c r="T602" s="8">
        <f t="shared" si="38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4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8">
        <f t="shared" si="37"/>
        <v>41789.208333333336</v>
      </c>
      <c r="T603" s="8">
        <f t="shared" si="38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4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8">
        <f t="shared" si="37"/>
        <v>42160.208333333328</v>
      </c>
      <c r="T604" s="8">
        <f t="shared" si="38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4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8">
        <f t="shared" si="37"/>
        <v>43573.208333333328</v>
      </c>
      <c r="T605" s="8">
        <f t="shared" si="38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4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8">
        <f t="shared" si="37"/>
        <v>40565.25</v>
      </c>
      <c r="T606" s="8">
        <f t="shared" si="38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4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8">
        <f t="shared" si="37"/>
        <v>42280.208333333328</v>
      </c>
      <c r="T607" s="8">
        <f t="shared" si="38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4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8">
        <f t="shared" si="37"/>
        <v>42436.25</v>
      </c>
      <c r="T608" s="8">
        <f t="shared" si="38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4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8">
        <f t="shared" si="37"/>
        <v>41721.208333333336</v>
      </c>
      <c r="T609" s="8">
        <f t="shared" si="38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4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8">
        <f t="shared" si="37"/>
        <v>43530.25</v>
      </c>
      <c r="T610" s="8">
        <f t="shared" si="38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4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8">
        <f t="shared" si="37"/>
        <v>43481.25</v>
      </c>
      <c r="T611" s="8">
        <f t="shared" si="38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4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8">
        <f t="shared" si="37"/>
        <v>41259.25</v>
      </c>
      <c r="T612" s="8">
        <f t="shared" si="38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4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8">
        <f t="shared" si="37"/>
        <v>41480.208333333336</v>
      </c>
      <c r="T613" s="8">
        <f t="shared" si="38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4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8">
        <f t="shared" si="37"/>
        <v>40474.208333333336</v>
      </c>
      <c r="T614" s="8">
        <f t="shared" si="38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4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8">
        <f t="shared" si="37"/>
        <v>42973.208333333328</v>
      </c>
      <c r="T615" s="8">
        <f t="shared" si="38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4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8">
        <f t="shared" si="37"/>
        <v>42746.25</v>
      </c>
      <c r="T616" s="8">
        <f t="shared" si="38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4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8">
        <f t="shared" si="37"/>
        <v>42489.208333333328</v>
      </c>
      <c r="T617" s="8">
        <f t="shared" si="38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4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8">
        <f t="shared" si="37"/>
        <v>41537.208333333336</v>
      </c>
      <c r="T618" s="8">
        <f t="shared" si="38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4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8">
        <f t="shared" si="37"/>
        <v>41794.208333333336</v>
      </c>
      <c r="T619" s="8">
        <f t="shared" si="38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4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8">
        <f t="shared" si="37"/>
        <v>41396.208333333336</v>
      </c>
      <c r="T620" s="8">
        <f t="shared" si="38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4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8">
        <f t="shared" si="37"/>
        <v>40669.208333333336</v>
      </c>
      <c r="T621" s="8">
        <f t="shared" si="38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4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8">
        <f t="shared" si="37"/>
        <v>42559.208333333328</v>
      </c>
      <c r="T622" s="8">
        <f t="shared" si="38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4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8">
        <f t="shared" si="37"/>
        <v>42626.208333333328</v>
      </c>
      <c r="T623" s="8">
        <f t="shared" si="38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4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8">
        <f t="shared" si="37"/>
        <v>43205.208333333328</v>
      </c>
      <c r="T624" s="8">
        <f t="shared" si="38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4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8">
        <f t="shared" si="37"/>
        <v>42201.208333333328</v>
      </c>
      <c r="T625" s="8">
        <f t="shared" si="38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4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8">
        <f t="shared" si="37"/>
        <v>42029.25</v>
      </c>
      <c r="T626" s="8">
        <f t="shared" si="38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4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8">
        <f t="shared" si="37"/>
        <v>43857.25</v>
      </c>
      <c r="T627" s="8">
        <f t="shared" si="38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4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8">
        <f t="shared" si="37"/>
        <v>40449.208333333336</v>
      </c>
      <c r="T628" s="8">
        <f t="shared" si="38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4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8">
        <f t="shared" si="37"/>
        <v>40345.208333333336</v>
      </c>
      <c r="T629" s="8">
        <f t="shared" si="38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4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8">
        <f t="shared" si="37"/>
        <v>40455.208333333336</v>
      </c>
      <c r="T630" s="8">
        <f t="shared" si="38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4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8">
        <f t="shared" si="37"/>
        <v>42557.208333333328</v>
      </c>
      <c r="T631" s="8">
        <f t="shared" si="38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4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8">
        <f t="shared" si="37"/>
        <v>43586.208333333328</v>
      </c>
      <c r="T632" s="8">
        <f t="shared" si="38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4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8">
        <f t="shared" si="37"/>
        <v>43550.208333333328</v>
      </c>
      <c r="T633" s="8">
        <f t="shared" si="38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4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8">
        <f t="shared" si="37"/>
        <v>41945.208333333336</v>
      </c>
      <c r="T634" s="8">
        <f t="shared" si="38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4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8">
        <f t="shared" si="37"/>
        <v>42315.25</v>
      </c>
      <c r="T635" s="8">
        <f t="shared" si="38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4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8">
        <f t="shared" si="37"/>
        <v>42819.208333333328</v>
      </c>
      <c r="T636" s="8">
        <f t="shared" si="38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4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8">
        <f t="shared" si="37"/>
        <v>41314.25</v>
      </c>
      <c r="T637" s="8">
        <f t="shared" si="38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4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8">
        <f t="shared" si="37"/>
        <v>40926.25</v>
      </c>
      <c r="T638" s="8">
        <f t="shared" si="38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4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8">
        <f t="shared" si="37"/>
        <v>42688.25</v>
      </c>
      <c r="T639" s="8">
        <f t="shared" si="38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4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8">
        <f t="shared" si="37"/>
        <v>40386.208333333336</v>
      </c>
      <c r="T640" s="8">
        <f t="shared" si="38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4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8">
        <f t="shared" si="37"/>
        <v>43309.208333333328</v>
      </c>
      <c r="T641" s="8">
        <f t="shared" si="38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4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8">
        <f t="shared" si="37"/>
        <v>42387.25</v>
      </c>
      <c r="T642" s="8">
        <f t="shared" si="38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E643/D643*100</f>
        <v>119.96808510638297</v>
      </c>
      <c r="G643" t="s">
        <v>20</v>
      </c>
      <c r="H643">
        <v>194</v>
      </c>
      <c r="I643" s="4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8">
        <f t="shared" ref="S643:S706" si="41">(((L643/60)/60)/24)+DATE(1970,1,1)</f>
        <v>42786.25</v>
      </c>
      <c r="T643" s="8">
        <f t="shared" ref="T643:T706" si="42">(((M643/60)/60)/24)+DATE(1970,1,1)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4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8">
        <f t="shared" si="41"/>
        <v>43451.25</v>
      </c>
      <c r="T644" s="8">
        <f t="shared" si="42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4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8">
        <f t="shared" si="41"/>
        <v>42795.25</v>
      </c>
      <c r="T645" s="8">
        <f t="shared" si="42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4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8">
        <f t="shared" si="41"/>
        <v>43452.25</v>
      </c>
      <c r="T646" s="8">
        <f t="shared" si="42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4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8">
        <f t="shared" si="41"/>
        <v>43369.208333333328</v>
      </c>
      <c r="T647" s="8">
        <f t="shared" si="42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4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8">
        <f t="shared" si="41"/>
        <v>41346.208333333336</v>
      </c>
      <c r="T648" s="8">
        <f t="shared" si="42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4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8">
        <f t="shared" si="41"/>
        <v>43199.208333333328</v>
      </c>
      <c r="T649" s="8">
        <f t="shared" si="42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4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8">
        <f t="shared" si="41"/>
        <v>42922.208333333328</v>
      </c>
      <c r="T650" s="8">
        <f t="shared" si="42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4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8">
        <f t="shared" si="41"/>
        <v>40471.208333333336</v>
      </c>
      <c r="T651" s="8">
        <f t="shared" si="42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4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8">
        <f t="shared" si="41"/>
        <v>41828.208333333336</v>
      </c>
      <c r="T652" s="8">
        <f t="shared" si="42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4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8">
        <f t="shared" si="41"/>
        <v>41692.25</v>
      </c>
      <c r="T653" s="8">
        <f t="shared" si="42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4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8">
        <f t="shared" si="41"/>
        <v>42587.208333333328</v>
      </c>
      <c r="T654" s="8">
        <f t="shared" si="42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4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8">
        <f t="shared" si="41"/>
        <v>42468.208333333328</v>
      </c>
      <c r="T655" s="8">
        <f t="shared" si="42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4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8">
        <f t="shared" si="41"/>
        <v>42240.208333333328</v>
      </c>
      <c r="T656" s="8">
        <f t="shared" si="42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4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8">
        <f t="shared" si="41"/>
        <v>42796.25</v>
      </c>
      <c r="T657" s="8">
        <f t="shared" si="42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4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8">
        <f t="shared" si="41"/>
        <v>43097.25</v>
      </c>
      <c r="T658" s="8">
        <f t="shared" si="42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4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8">
        <f t="shared" si="41"/>
        <v>43096.25</v>
      </c>
      <c r="T659" s="8">
        <f t="shared" si="42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4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8">
        <f t="shared" si="41"/>
        <v>42246.208333333328</v>
      </c>
      <c r="T660" s="8">
        <f t="shared" si="42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4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8">
        <f t="shared" si="41"/>
        <v>40570.25</v>
      </c>
      <c r="T661" s="8">
        <f t="shared" si="42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4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8">
        <f t="shared" si="41"/>
        <v>42237.208333333328</v>
      </c>
      <c r="T662" s="8">
        <f t="shared" si="42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4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8">
        <f t="shared" si="41"/>
        <v>40996.208333333336</v>
      </c>
      <c r="T663" s="8">
        <f t="shared" si="42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4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8">
        <f t="shared" si="41"/>
        <v>43443.25</v>
      </c>
      <c r="T664" s="8">
        <f t="shared" si="42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4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8">
        <f t="shared" si="41"/>
        <v>40458.208333333336</v>
      </c>
      <c r="T665" s="8">
        <f t="shared" si="42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4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8">
        <f t="shared" si="41"/>
        <v>40959.25</v>
      </c>
      <c r="T666" s="8">
        <f t="shared" si="42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4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8">
        <f t="shared" si="41"/>
        <v>40733.208333333336</v>
      </c>
      <c r="T667" s="8">
        <f t="shared" si="42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4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8">
        <f t="shared" si="41"/>
        <v>41516.208333333336</v>
      </c>
      <c r="T668" s="8">
        <f t="shared" si="42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4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8">
        <f t="shared" si="41"/>
        <v>41892.208333333336</v>
      </c>
      <c r="T669" s="8">
        <f t="shared" si="42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4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8">
        <f t="shared" si="41"/>
        <v>41122.208333333336</v>
      </c>
      <c r="T670" s="8">
        <f t="shared" si="42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4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8">
        <f t="shared" si="41"/>
        <v>42912.208333333328</v>
      </c>
      <c r="T671" s="8">
        <f t="shared" si="42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4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8">
        <f t="shared" si="41"/>
        <v>42425.25</v>
      </c>
      <c r="T672" s="8">
        <f t="shared" si="42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4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8">
        <f t="shared" si="41"/>
        <v>40390.208333333336</v>
      </c>
      <c r="T673" s="8">
        <f t="shared" si="42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4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8">
        <f t="shared" si="41"/>
        <v>43180.208333333328</v>
      </c>
      <c r="T674" s="8">
        <f t="shared" si="42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4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8">
        <f t="shared" si="41"/>
        <v>42475.208333333328</v>
      </c>
      <c r="T675" s="8">
        <f t="shared" si="42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4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8">
        <f t="shared" si="41"/>
        <v>40774.208333333336</v>
      </c>
      <c r="T676" s="8">
        <f t="shared" si="42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4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8">
        <f t="shared" si="41"/>
        <v>43719.208333333328</v>
      </c>
      <c r="T677" s="8">
        <f t="shared" si="42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4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8">
        <f t="shared" si="41"/>
        <v>41178.208333333336</v>
      </c>
      <c r="T678" s="8">
        <f t="shared" si="42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4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8">
        <f t="shared" si="41"/>
        <v>42561.208333333328</v>
      </c>
      <c r="T679" s="8">
        <f t="shared" si="42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4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8">
        <f t="shared" si="41"/>
        <v>43484.25</v>
      </c>
      <c r="T680" s="8">
        <f t="shared" si="42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4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8">
        <f t="shared" si="41"/>
        <v>43756.208333333328</v>
      </c>
      <c r="T681" s="8">
        <f t="shared" si="42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4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8">
        <f t="shared" si="41"/>
        <v>43813.25</v>
      </c>
      <c r="T682" s="8">
        <f t="shared" si="42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4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8">
        <f t="shared" si="41"/>
        <v>40898.25</v>
      </c>
      <c r="T683" s="8">
        <f t="shared" si="42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4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8">
        <f t="shared" si="41"/>
        <v>41619.25</v>
      </c>
      <c r="T684" s="8">
        <f t="shared" si="42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4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8">
        <f t="shared" si="41"/>
        <v>43359.208333333328</v>
      </c>
      <c r="T685" s="8">
        <f t="shared" si="42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4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8">
        <f t="shared" si="41"/>
        <v>40358.208333333336</v>
      </c>
      <c r="T686" s="8">
        <f t="shared" si="42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4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8">
        <f t="shared" si="41"/>
        <v>42239.208333333328</v>
      </c>
      <c r="T687" s="8">
        <f t="shared" si="42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4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8">
        <f t="shared" si="41"/>
        <v>43186.208333333328</v>
      </c>
      <c r="T688" s="8">
        <f t="shared" si="42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4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8">
        <f t="shared" si="41"/>
        <v>42806.25</v>
      </c>
      <c r="T689" s="8">
        <f t="shared" si="42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4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8">
        <f t="shared" si="41"/>
        <v>43475.25</v>
      </c>
      <c r="T690" s="8">
        <f t="shared" si="42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4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8">
        <f t="shared" si="41"/>
        <v>41576.208333333336</v>
      </c>
      <c r="T691" s="8">
        <f t="shared" si="42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4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8">
        <f t="shared" si="41"/>
        <v>40874.25</v>
      </c>
      <c r="T692" s="8">
        <f t="shared" si="42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4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8">
        <f t="shared" si="41"/>
        <v>41185.208333333336</v>
      </c>
      <c r="T693" s="8">
        <f t="shared" si="42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4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8">
        <f t="shared" si="41"/>
        <v>43655.208333333328</v>
      </c>
      <c r="T694" s="8">
        <f t="shared" si="42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4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8">
        <f t="shared" si="41"/>
        <v>43025.208333333328</v>
      </c>
      <c r="T695" s="8">
        <f t="shared" si="42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4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8">
        <f t="shared" si="41"/>
        <v>43066.25</v>
      </c>
      <c r="T696" s="8">
        <f t="shared" si="42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4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8">
        <f t="shared" si="41"/>
        <v>42322.25</v>
      </c>
      <c r="T697" s="8">
        <f t="shared" si="42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4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8">
        <f t="shared" si="41"/>
        <v>42114.208333333328</v>
      </c>
      <c r="T698" s="8">
        <f t="shared" si="42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4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8">
        <f t="shared" si="41"/>
        <v>43190.208333333328</v>
      </c>
      <c r="T699" s="8">
        <f t="shared" si="42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4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8">
        <f t="shared" si="41"/>
        <v>40871.25</v>
      </c>
      <c r="T700" s="8">
        <f t="shared" si="42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4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8">
        <f t="shared" si="41"/>
        <v>43641.208333333328</v>
      </c>
      <c r="T701" s="8">
        <f t="shared" si="42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4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8">
        <f t="shared" si="41"/>
        <v>40203.25</v>
      </c>
      <c r="T702" s="8">
        <f t="shared" si="42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4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8">
        <f t="shared" si="41"/>
        <v>40629.208333333336</v>
      </c>
      <c r="T703" s="8">
        <f t="shared" si="42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4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8">
        <f t="shared" si="41"/>
        <v>41477.208333333336</v>
      </c>
      <c r="T704" s="8">
        <f t="shared" si="42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4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8">
        <f t="shared" si="41"/>
        <v>41020.208333333336</v>
      </c>
      <c r="T705" s="8">
        <f t="shared" si="42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4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8">
        <f t="shared" si="41"/>
        <v>42555.208333333328</v>
      </c>
      <c r="T706" s="8">
        <f t="shared" si="42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E707/D707*100</f>
        <v>99.026517383618156</v>
      </c>
      <c r="G707" t="s">
        <v>14</v>
      </c>
      <c r="H707">
        <v>2025</v>
      </c>
      <c r="I707" s="4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8">
        <f t="shared" ref="S707:S770" si="45">(((L707/60)/60)/24)+DATE(1970,1,1)</f>
        <v>41619.25</v>
      </c>
      <c r="T707" s="8">
        <f t="shared" ref="T707:T770" si="46">(((M707/60)/60)/24)+DATE(1970,1,1)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4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8">
        <f t="shared" si="45"/>
        <v>43471.25</v>
      </c>
      <c r="T708" s="8">
        <f t="shared" si="46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4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8">
        <f t="shared" si="45"/>
        <v>43442.25</v>
      </c>
      <c r="T709" s="8">
        <f t="shared" si="46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4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8">
        <f t="shared" si="45"/>
        <v>42877.208333333328</v>
      </c>
      <c r="T710" s="8">
        <f t="shared" si="46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4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8">
        <f t="shared" si="45"/>
        <v>41018.208333333336</v>
      </c>
      <c r="T711" s="8">
        <f t="shared" si="46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4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8">
        <f t="shared" si="45"/>
        <v>43295.208333333328</v>
      </c>
      <c r="T712" s="8">
        <f t="shared" si="46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4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8">
        <f t="shared" si="45"/>
        <v>42393.25</v>
      </c>
      <c r="T713" s="8">
        <f t="shared" si="46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4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8">
        <f t="shared" si="45"/>
        <v>42559.208333333328</v>
      </c>
      <c r="T714" s="8">
        <f t="shared" si="46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4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8">
        <f t="shared" si="45"/>
        <v>42604.208333333328</v>
      </c>
      <c r="T715" s="8">
        <f t="shared" si="46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4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8">
        <f t="shared" si="45"/>
        <v>41870.208333333336</v>
      </c>
      <c r="T716" s="8">
        <f t="shared" si="46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4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8">
        <f t="shared" si="45"/>
        <v>40397.208333333336</v>
      </c>
      <c r="T717" s="8">
        <f t="shared" si="46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4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8">
        <f t="shared" si="45"/>
        <v>41465.208333333336</v>
      </c>
      <c r="T718" s="8">
        <f t="shared" si="46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4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8">
        <f t="shared" si="45"/>
        <v>40777.208333333336</v>
      </c>
      <c r="T719" s="8">
        <f t="shared" si="46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4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8">
        <f t="shared" si="45"/>
        <v>41442.208333333336</v>
      </c>
      <c r="T720" s="8">
        <f t="shared" si="46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4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8">
        <f t="shared" si="45"/>
        <v>41058.208333333336</v>
      </c>
      <c r="T721" s="8">
        <f t="shared" si="46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4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8">
        <f t="shared" si="45"/>
        <v>43152.25</v>
      </c>
      <c r="T722" s="8">
        <f t="shared" si="46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4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8">
        <f t="shared" si="45"/>
        <v>43194.208333333328</v>
      </c>
      <c r="T723" s="8">
        <f t="shared" si="46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4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8">
        <f t="shared" si="45"/>
        <v>43045.25</v>
      </c>
      <c r="T724" s="8">
        <f t="shared" si="46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4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8">
        <f t="shared" si="45"/>
        <v>42431.25</v>
      </c>
      <c r="T725" s="8">
        <f t="shared" si="46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4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8">
        <f t="shared" si="45"/>
        <v>41934.208333333336</v>
      </c>
      <c r="T726" s="8">
        <f t="shared" si="46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4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8">
        <f t="shared" si="45"/>
        <v>41958.25</v>
      </c>
      <c r="T727" s="8">
        <f t="shared" si="46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4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8">
        <f t="shared" si="45"/>
        <v>40476.208333333336</v>
      </c>
      <c r="T728" s="8">
        <f t="shared" si="46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4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8">
        <f t="shared" si="45"/>
        <v>43485.25</v>
      </c>
      <c r="T729" s="8">
        <f t="shared" si="46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4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8">
        <f t="shared" si="45"/>
        <v>42515.208333333328</v>
      </c>
      <c r="T730" s="8">
        <f t="shared" si="46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4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8">
        <f t="shared" si="45"/>
        <v>41309.25</v>
      </c>
      <c r="T731" s="8">
        <f t="shared" si="46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4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8">
        <f t="shared" si="45"/>
        <v>42147.208333333328</v>
      </c>
      <c r="T732" s="8">
        <f t="shared" si="46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4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8">
        <f t="shared" si="45"/>
        <v>42939.208333333328</v>
      </c>
      <c r="T733" s="8">
        <f t="shared" si="46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4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8">
        <f t="shared" si="45"/>
        <v>42816.208333333328</v>
      </c>
      <c r="T734" s="8">
        <f t="shared" si="46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4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8">
        <f t="shared" si="45"/>
        <v>41844.208333333336</v>
      </c>
      <c r="T735" s="8">
        <f t="shared" si="46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4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8">
        <f t="shared" si="45"/>
        <v>42763.25</v>
      </c>
      <c r="T736" s="8">
        <f t="shared" si="46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4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8">
        <f t="shared" si="45"/>
        <v>42459.208333333328</v>
      </c>
      <c r="T737" s="8">
        <f t="shared" si="46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4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8">
        <f t="shared" si="45"/>
        <v>42055.25</v>
      </c>
      <c r="T738" s="8">
        <f t="shared" si="46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4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8">
        <f t="shared" si="45"/>
        <v>42685.25</v>
      </c>
      <c r="T739" s="8">
        <f t="shared" si="46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4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8">
        <f t="shared" si="45"/>
        <v>41959.25</v>
      </c>
      <c r="T740" s="8">
        <f t="shared" si="46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4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8">
        <f t="shared" si="45"/>
        <v>41089.208333333336</v>
      </c>
      <c r="T741" s="8">
        <f t="shared" si="46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4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8">
        <f t="shared" si="45"/>
        <v>42769.25</v>
      </c>
      <c r="T742" s="8">
        <f t="shared" si="46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4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8">
        <f t="shared" si="45"/>
        <v>40321.208333333336</v>
      </c>
      <c r="T743" s="8">
        <f t="shared" si="46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4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8">
        <f t="shared" si="45"/>
        <v>40197.25</v>
      </c>
      <c r="T744" s="8">
        <f t="shared" si="46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4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8">
        <f t="shared" si="45"/>
        <v>42298.208333333328</v>
      </c>
      <c r="T745" s="8">
        <f t="shared" si="46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4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8">
        <f t="shared" si="45"/>
        <v>43322.208333333328</v>
      </c>
      <c r="T746" s="8">
        <f t="shared" si="46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4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8">
        <f t="shared" si="45"/>
        <v>40328.208333333336</v>
      </c>
      <c r="T747" s="8">
        <f t="shared" si="46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4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8">
        <f t="shared" si="45"/>
        <v>40825.208333333336</v>
      </c>
      <c r="T748" s="8">
        <f t="shared" si="46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4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8">
        <f t="shared" si="45"/>
        <v>40423.208333333336</v>
      </c>
      <c r="T749" s="8">
        <f t="shared" si="46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4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8">
        <f t="shared" si="45"/>
        <v>40238.25</v>
      </c>
      <c r="T750" s="8">
        <f t="shared" si="46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4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8">
        <f t="shared" si="45"/>
        <v>41920.208333333336</v>
      </c>
      <c r="T751" s="8">
        <f t="shared" si="46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4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8">
        <f t="shared" si="45"/>
        <v>40360.208333333336</v>
      </c>
      <c r="T752" s="8">
        <f t="shared" si="46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4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8">
        <f t="shared" si="45"/>
        <v>42446.208333333328</v>
      </c>
      <c r="T753" s="8">
        <f t="shared" si="46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4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8">
        <f t="shared" si="45"/>
        <v>40395.208333333336</v>
      </c>
      <c r="T754" s="8">
        <f t="shared" si="46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4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8">
        <f t="shared" si="45"/>
        <v>40321.208333333336</v>
      </c>
      <c r="T755" s="8">
        <f t="shared" si="46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4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8">
        <f t="shared" si="45"/>
        <v>41210.208333333336</v>
      </c>
      <c r="T756" s="8">
        <f t="shared" si="46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4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8">
        <f t="shared" si="45"/>
        <v>43096.25</v>
      </c>
      <c r="T757" s="8">
        <f t="shared" si="46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4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8">
        <f t="shared" si="45"/>
        <v>42024.25</v>
      </c>
      <c r="T758" s="8">
        <f t="shared" si="46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4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8">
        <f t="shared" si="45"/>
        <v>40675.208333333336</v>
      </c>
      <c r="T759" s="8">
        <f t="shared" si="46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4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8">
        <f t="shared" si="45"/>
        <v>41936.208333333336</v>
      </c>
      <c r="T760" s="8">
        <f t="shared" si="46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4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8">
        <f t="shared" si="45"/>
        <v>43136.25</v>
      </c>
      <c r="T761" s="8">
        <f t="shared" si="46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4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8">
        <f t="shared" si="45"/>
        <v>43678.208333333328</v>
      </c>
      <c r="T762" s="8">
        <f t="shared" si="46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4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8">
        <f t="shared" si="45"/>
        <v>42938.208333333328</v>
      </c>
      <c r="T763" s="8">
        <f t="shared" si="46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8">
        <f t="shared" si="45"/>
        <v>41241.25</v>
      </c>
      <c r="T764" s="8">
        <f t="shared" si="46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4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8">
        <f t="shared" si="45"/>
        <v>41037.208333333336</v>
      </c>
      <c r="T765" s="8">
        <f t="shared" si="46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4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8">
        <f t="shared" si="45"/>
        <v>40676.208333333336</v>
      </c>
      <c r="T766" s="8">
        <f t="shared" si="46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4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8">
        <f t="shared" si="45"/>
        <v>42840.208333333328</v>
      </c>
      <c r="T767" s="8">
        <f t="shared" si="46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4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8">
        <f t="shared" si="45"/>
        <v>43362.208333333328</v>
      </c>
      <c r="T768" s="8">
        <f t="shared" si="46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4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8">
        <f t="shared" si="45"/>
        <v>42283.208333333328</v>
      </c>
      <c r="T769" s="8">
        <f t="shared" si="46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4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8">
        <f t="shared" si="45"/>
        <v>41619.25</v>
      </c>
      <c r="T770" s="8">
        <f t="shared" si="46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E771/D771*100</f>
        <v>86.867834394904463</v>
      </c>
      <c r="G771" t="s">
        <v>14</v>
      </c>
      <c r="H771">
        <v>3410</v>
      </c>
      <c r="I771" s="4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8">
        <f t="shared" ref="S771:S834" si="49">(((L771/60)/60)/24)+DATE(1970,1,1)</f>
        <v>41501.208333333336</v>
      </c>
      <c r="T771" s="8">
        <f t="shared" ref="T771:T834" si="50">(((M771/60)/60)/24)+DATE(1970,1,1)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4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8">
        <f t="shared" si="49"/>
        <v>41743.208333333336</v>
      </c>
      <c r="T772" s="8">
        <f t="shared" si="50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4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8">
        <f t="shared" si="49"/>
        <v>43491.25</v>
      </c>
      <c r="T773" s="8">
        <f t="shared" si="50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4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8">
        <f t="shared" si="49"/>
        <v>43505.25</v>
      </c>
      <c r="T774" s="8">
        <f t="shared" si="50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4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8">
        <f t="shared" si="49"/>
        <v>42838.208333333328</v>
      </c>
      <c r="T775" s="8">
        <f t="shared" si="50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4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8">
        <f t="shared" si="49"/>
        <v>42513.208333333328</v>
      </c>
      <c r="T776" s="8">
        <f t="shared" si="50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4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8">
        <f t="shared" si="49"/>
        <v>41949.25</v>
      </c>
      <c r="T777" s="8">
        <f t="shared" si="50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4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8">
        <f t="shared" si="49"/>
        <v>43650.208333333328</v>
      </c>
      <c r="T778" s="8">
        <f t="shared" si="50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4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8">
        <f t="shared" si="49"/>
        <v>40809.208333333336</v>
      </c>
      <c r="T779" s="8">
        <f t="shared" si="50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4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8">
        <f t="shared" si="49"/>
        <v>40768.208333333336</v>
      </c>
      <c r="T780" s="8">
        <f t="shared" si="50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4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8">
        <f t="shared" si="49"/>
        <v>42230.208333333328</v>
      </c>
      <c r="T781" s="8">
        <f t="shared" si="50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4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8">
        <f t="shared" si="49"/>
        <v>42573.208333333328</v>
      </c>
      <c r="T782" s="8">
        <f t="shared" si="50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4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8">
        <f t="shared" si="49"/>
        <v>40482.208333333336</v>
      </c>
      <c r="T783" s="8">
        <f t="shared" si="50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4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8">
        <f t="shared" si="49"/>
        <v>40603.25</v>
      </c>
      <c r="T784" s="8">
        <f t="shared" si="50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4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8">
        <f t="shared" si="49"/>
        <v>41625.25</v>
      </c>
      <c r="T785" s="8">
        <f t="shared" si="50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4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8">
        <f t="shared" si="49"/>
        <v>42435.25</v>
      </c>
      <c r="T786" s="8">
        <f t="shared" si="50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4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8">
        <f t="shared" si="49"/>
        <v>43582.208333333328</v>
      </c>
      <c r="T787" s="8">
        <f t="shared" si="50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4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8">
        <f t="shared" si="49"/>
        <v>43186.208333333328</v>
      </c>
      <c r="T788" s="8">
        <f t="shared" si="50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4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8">
        <f t="shared" si="49"/>
        <v>40684.208333333336</v>
      </c>
      <c r="T789" s="8">
        <f t="shared" si="50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4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8">
        <f t="shared" si="49"/>
        <v>41202.208333333336</v>
      </c>
      <c r="T790" s="8">
        <f t="shared" si="50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4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8">
        <f t="shared" si="49"/>
        <v>41786.208333333336</v>
      </c>
      <c r="T791" s="8">
        <f t="shared" si="50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4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8">
        <f t="shared" si="49"/>
        <v>40223.25</v>
      </c>
      <c r="T792" s="8">
        <f t="shared" si="50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4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8">
        <f t="shared" si="49"/>
        <v>42715.25</v>
      </c>
      <c r="T793" s="8">
        <f t="shared" si="50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4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8">
        <f t="shared" si="49"/>
        <v>41451.208333333336</v>
      </c>
      <c r="T794" s="8">
        <f t="shared" si="50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4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8">
        <f t="shared" si="49"/>
        <v>41450.208333333336</v>
      </c>
      <c r="T795" s="8">
        <f t="shared" si="50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4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8">
        <f t="shared" si="49"/>
        <v>43091.25</v>
      </c>
      <c r="T796" s="8">
        <f t="shared" si="50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4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8">
        <f t="shared" si="49"/>
        <v>42675.208333333328</v>
      </c>
      <c r="T797" s="8">
        <f t="shared" si="50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4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8">
        <f t="shared" si="49"/>
        <v>41859.208333333336</v>
      </c>
      <c r="T798" s="8">
        <f t="shared" si="50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4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8">
        <f t="shared" si="49"/>
        <v>43464.25</v>
      </c>
      <c r="T799" s="8">
        <f t="shared" si="50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4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8">
        <f t="shared" si="49"/>
        <v>41060.208333333336</v>
      </c>
      <c r="T800" s="8">
        <f t="shared" si="50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4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8">
        <f t="shared" si="49"/>
        <v>42399.25</v>
      </c>
      <c r="T801" s="8">
        <f t="shared" si="50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4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8">
        <f t="shared" si="49"/>
        <v>42167.208333333328</v>
      </c>
      <c r="T802" s="8">
        <f t="shared" si="50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4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8">
        <f t="shared" si="49"/>
        <v>43830.25</v>
      </c>
      <c r="T803" s="8">
        <f t="shared" si="50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4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8">
        <f t="shared" si="49"/>
        <v>43650.208333333328</v>
      </c>
      <c r="T804" s="8">
        <f t="shared" si="50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4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8">
        <f t="shared" si="49"/>
        <v>43492.25</v>
      </c>
      <c r="T805" s="8">
        <f t="shared" si="50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4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8">
        <f t="shared" si="49"/>
        <v>43102.25</v>
      </c>
      <c r="T806" s="8">
        <f t="shared" si="50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4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8">
        <f t="shared" si="49"/>
        <v>41958.25</v>
      </c>
      <c r="T807" s="8">
        <f t="shared" si="50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4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8">
        <f t="shared" si="49"/>
        <v>40973.25</v>
      </c>
      <c r="T808" s="8">
        <f t="shared" si="50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4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8">
        <f t="shared" si="49"/>
        <v>43753.208333333328</v>
      </c>
      <c r="T809" s="8">
        <f t="shared" si="50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4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8">
        <f t="shared" si="49"/>
        <v>42507.208333333328</v>
      </c>
      <c r="T810" s="8">
        <f t="shared" si="50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4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8">
        <f t="shared" si="49"/>
        <v>41135.208333333336</v>
      </c>
      <c r="T811" s="8">
        <f t="shared" si="50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4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8">
        <f t="shared" si="49"/>
        <v>43067.25</v>
      </c>
      <c r="T812" s="8">
        <f t="shared" si="50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4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8">
        <f t="shared" si="49"/>
        <v>42378.25</v>
      </c>
      <c r="T813" s="8">
        <f t="shared" si="50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8">
        <f t="shared" si="49"/>
        <v>43206.208333333328</v>
      </c>
      <c r="T814" s="8">
        <f t="shared" si="50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4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8">
        <f t="shared" si="49"/>
        <v>41148.208333333336</v>
      </c>
      <c r="T815" s="8">
        <f t="shared" si="50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4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8">
        <f t="shared" si="49"/>
        <v>42517.208333333328</v>
      </c>
      <c r="T816" s="8">
        <f t="shared" si="50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4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8">
        <f t="shared" si="49"/>
        <v>43068.25</v>
      </c>
      <c r="T817" s="8">
        <f t="shared" si="50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4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8">
        <f t="shared" si="49"/>
        <v>41680.25</v>
      </c>
      <c r="T818" s="8">
        <f t="shared" si="50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4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8">
        <f t="shared" si="49"/>
        <v>43589.208333333328</v>
      </c>
      <c r="T819" s="8">
        <f t="shared" si="50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4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8">
        <f t="shared" si="49"/>
        <v>43486.25</v>
      </c>
      <c r="T820" s="8">
        <f t="shared" si="50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4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8">
        <f t="shared" si="49"/>
        <v>41237.25</v>
      </c>
      <c r="T821" s="8">
        <f t="shared" si="50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4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8">
        <f t="shared" si="49"/>
        <v>43310.208333333328</v>
      </c>
      <c r="T822" s="8">
        <f t="shared" si="50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4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8">
        <f t="shared" si="49"/>
        <v>42794.25</v>
      </c>
      <c r="T823" s="8">
        <f t="shared" si="50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4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8">
        <f t="shared" si="49"/>
        <v>41698.25</v>
      </c>
      <c r="T824" s="8">
        <f t="shared" si="50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4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8">
        <f t="shared" si="49"/>
        <v>41892.208333333336</v>
      </c>
      <c r="T825" s="8">
        <f t="shared" si="50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4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8">
        <f t="shared" si="49"/>
        <v>40348.208333333336</v>
      </c>
      <c r="T826" s="8">
        <f t="shared" si="50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4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8">
        <f t="shared" si="49"/>
        <v>42941.208333333328</v>
      </c>
      <c r="T827" s="8">
        <f t="shared" si="50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4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8">
        <f t="shared" si="49"/>
        <v>40525.25</v>
      </c>
      <c r="T828" s="8">
        <f t="shared" si="50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4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8">
        <f t="shared" si="49"/>
        <v>40666.208333333336</v>
      </c>
      <c r="T829" s="8">
        <f t="shared" si="50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4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8">
        <f t="shared" si="49"/>
        <v>43340.208333333328</v>
      </c>
      <c r="T830" s="8">
        <f t="shared" si="50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4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8">
        <f t="shared" si="49"/>
        <v>42164.208333333328</v>
      </c>
      <c r="T831" s="8">
        <f t="shared" si="50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4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8">
        <f t="shared" si="49"/>
        <v>43103.25</v>
      </c>
      <c r="T832" s="8">
        <f t="shared" si="50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4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8">
        <f t="shared" si="49"/>
        <v>40994.208333333336</v>
      </c>
      <c r="T833" s="8">
        <f t="shared" si="50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4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8">
        <f t="shared" si="49"/>
        <v>42299.208333333328</v>
      </c>
      <c r="T834" s="8">
        <f t="shared" si="50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E835/D835*100</f>
        <v>157.69117647058823</v>
      </c>
      <c r="G835" t="s">
        <v>20</v>
      </c>
      <c r="H835">
        <v>165</v>
      </c>
      <c r="I835" s="4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8">
        <f t="shared" ref="S835:S898" si="53">(((L835/60)/60)/24)+DATE(1970,1,1)</f>
        <v>40588.25</v>
      </c>
      <c r="T835" s="8">
        <f t="shared" ref="T835:T898" si="54">(((M835/60)/60)/24)+DATE(1970,1,1)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4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8">
        <f t="shared" si="53"/>
        <v>41448.208333333336</v>
      </c>
      <c r="T836" s="8">
        <f t="shared" si="54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4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8">
        <f t="shared" si="53"/>
        <v>42063.25</v>
      </c>
      <c r="T837" s="8">
        <f t="shared" si="54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4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8">
        <f t="shared" si="53"/>
        <v>40214.25</v>
      </c>
      <c r="T838" s="8">
        <f t="shared" si="54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4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8">
        <f t="shared" si="53"/>
        <v>40629.208333333336</v>
      </c>
      <c r="T839" s="8">
        <f t="shared" si="54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4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8">
        <f t="shared" si="53"/>
        <v>43370.208333333328</v>
      </c>
      <c r="T840" s="8">
        <f t="shared" si="54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4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8">
        <f t="shared" si="53"/>
        <v>41715.208333333336</v>
      </c>
      <c r="T841" s="8">
        <f t="shared" si="54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4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8">
        <f t="shared" si="53"/>
        <v>41836.208333333336</v>
      </c>
      <c r="T842" s="8">
        <f t="shared" si="54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4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8">
        <f t="shared" si="53"/>
        <v>42419.25</v>
      </c>
      <c r="T843" s="8">
        <f t="shared" si="54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4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8">
        <f t="shared" si="53"/>
        <v>43266.208333333328</v>
      </c>
      <c r="T844" s="8">
        <f t="shared" si="54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4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8">
        <f t="shared" si="53"/>
        <v>43338.208333333328</v>
      </c>
      <c r="T845" s="8">
        <f t="shared" si="54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4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8">
        <f t="shared" si="53"/>
        <v>40930.25</v>
      </c>
      <c r="T846" s="8">
        <f t="shared" si="54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4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8">
        <f t="shared" si="53"/>
        <v>43235.208333333328</v>
      </c>
      <c r="T847" s="8">
        <f t="shared" si="54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4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8">
        <f t="shared" si="53"/>
        <v>43302.208333333328</v>
      </c>
      <c r="T848" s="8">
        <f t="shared" si="54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4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8">
        <f t="shared" si="53"/>
        <v>43107.25</v>
      </c>
      <c r="T849" s="8">
        <f t="shared" si="54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4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8">
        <f t="shared" si="53"/>
        <v>40341.208333333336</v>
      </c>
      <c r="T850" s="8">
        <f t="shared" si="54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4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8">
        <f t="shared" si="53"/>
        <v>40948.25</v>
      </c>
      <c r="T851" s="8">
        <f t="shared" si="54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4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8">
        <f t="shared" si="53"/>
        <v>40866.25</v>
      </c>
      <c r="T852" s="8">
        <f t="shared" si="54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4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8">
        <f t="shared" si="53"/>
        <v>41031.208333333336</v>
      </c>
      <c r="T853" s="8">
        <f t="shared" si="54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4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8">
        <f t="shared" si="53"/>
        <v>40740.208333333336</v>
      </c>
      <c r="T854" s="8">
        <f t="shared" si="54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4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8">
        <f t="shared" si="53"/>
        <v>40714.208333333336</v>
      </c>
      <c r="T855" s="8">
        <f t="shared" si="54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4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8">
        <f t="shared" si="53"/>
        <v>43787.25</v>
      </c>
      <c r="T856" s="8">
        <f t="shared" si="54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4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8">
        <f t="shared" si="53"/>
        <v>40712.208333333336</v>
      </c>
      <c r="T857" s="8">
        <f t="shared" si="54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4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8">
        <f t="shared" si="53"/>
        <v>41023.208333333336</v>
      </c>
      <c r="T858" s="8">
        <f t="shared" si="54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4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8">
        <f t="shared" si="53"/>
        <v>40944.25</v>
      </c>
      <c r="T859" s="8">
        <f t="shared" si="54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4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8">
        <f t="shared" si="53"/>
        <v>43211.208333333328</v>
      </c>
      <c r="T860" s="8">
        <f t="shared" si="54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4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8">
        <f t="shared" si="53"/>
        <v>41334.25</v>
      </c>
      <c r="T861" s="8">
        <f t="shared" si="54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4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8">
        <f t="shared" si="53"/>
        <v>43515.25</v>
      </c>
      <c r="T862" s="8">
        <f t="shared" si="54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4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8">
        <f t="shared" si="53"/>
        <v>40258.208333333336</v>
      </c>
      <c r="T863" s="8">
        <f t="shared" si="54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4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8">
        <f t="shared" si="53"/>
        <v>40756.208333333336</v>
      </c>
      <c r="T864" s="8">
        <f t="shared" si="54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4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8">
        <f t="shared" si="53"/>
        <v>42172.208333333328</v>
      </c>
      <c r="T865" s="8">
        <f t="shared" si="54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4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8">
        <f t="shared" si="53"/>
        <v>42601.208333333328</v>
      </c>
      <c r="T866" s="8">
        <f t="shared" si="54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4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8">
        <f t="shared" si="53"/>
        <v>41897.208333333336</v>
      </c>
      <c r="T867" s="8">
        <f t="shared" si="54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4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8">
        <f t="shared" si="53"/>
        <v>40671.208333333336</v>
      </c>
      <c r="T868" s="8">
        <f t="shared" si="54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4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8">
        <f t="shared" si="53"/>
        <v>43382.208333333328</v>
      </c>
      <c r="T869" s="8">
        <f t="shared" si="54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4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8">
        <f t="shared" si="53"/>
        <v>41559.208333333336</v>
      </c>
      <c r="T870" s="8">
        <f t="shared" si="54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4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8">
        <f t="shared" si="53"/>
        <v>40350.208333333336</v>
      </c>
      <c r="T871" s="8">
        <f t="shared" si="54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4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8">
        <f t="shared" si="53"/>
        <v>42240.208333333328</v>
      </c>
      <c r="T872" s="8">
        <f t="shared" si="54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4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8">
        <f t="shared" si="53"/>
        <v>43040.208333333328</v>
      </c>
      <c r="T873" s="8">
        <f t="shared" si="54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4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8">
        <f t="shared" si="53"/>
        <v>43346.208333333328</v>
      </c>
      <c r="T874" s="8">
        <f t="shared" si="54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4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8">
        <f t="shared" si="53"/>
        <v>41647.25</v>
      </c>
      <c r="T875" s="8">
        <f t="shared" si="54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4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8">
        <f t="shared" si="53"/>
        <v>40291.208333333336</v>
      </c>
      <c r="T876" s="8">
        <f t="shared" si="54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4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8">
        <f t="shared" si="53"/>
        <v>40556.25</v>
      </c>
      <c r="T877" s="8">
        <f t="shared" si="54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4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8">
        <f t="shared" si="53"/>
        <v>43624.208333333328</v>
      </c>
      <c r="T878" s="8">
        <f t="shared" si="54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4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8">
        <f t="shared" si="53"/>
        <v>42577.208333333328</v>
      </c>
      <c r="T879" s="8">
        <f t="shared" si="54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4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8">
        <f t="shared" si="53"/>
        <v>43845.25</v>
      </c>
      <c r="T880" s="8">
        <f t="shared" si="54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4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8">
        <f t="shared" si="53"/>
        <v>42788.25</v>
      </c>
      <c r="T881" s="8">
        <f t="shared" si="54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4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8">
        <f t="shared" si="53"/>
        <v>43667.208333333328</v>
      </c>
      <c r="T882" s="8">
        <f t="shared" si="54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4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8">
        <f t="shared" si="53"/>
        <v>42194.208333333328</v>
      </c>
      <c r="T883" s="8">
        <f t="shared" si="54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8">
        <f t="shared" si="53"/>
        <v>42025.25</v>
      </c>
      <c r="T884" s="8">
        <f t="shared" si="54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4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8">
        <f t="shared" si="53"/>
        <v>40323.208333333336</v>
      </c>
      <c r="T885" s="8">
        <f t="shared" si="54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4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8">
        <f t="shared" si="53"/>
        <v>41763.208333333336</v>
      </c>
      <c r="T886" s="8">
        <f t="shared" si="54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4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8">
        <f t="shared" si="53"/>
        <v>40335.208333333336</v>
      </c>
      <c r="T887" s="8">
        <f t="shared" si="54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4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8">
        <f t="shared" si="53"/>
        <v>40416.208333333336</v>
      </c>
      <c r="T888" s="8">
        <f t="shared" si="54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4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8">
        <f t="shared" si="53"/>
        <v>42202.208333333328</v>
      </c>
      <c r="T889" s="8">
        <f t="shared" si="54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4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8">
        <f t="shared" si="53"/>
        <v>42836.208333333328</v>
      </c>
      <c r="T890" s="8">
        <f t="shared" si="54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4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8">
        <f t="shared" si="53"/>
        <v>41710.208333333336</v>
      </c>
      <c r="T891" s="8">
        <f t="shared" si="54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4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8">
        <f t="shared" si="53"/>
        <v>43640.208333333328</v>
      </c>
      <c r="T892" s="8">
        <f t="shared" si="54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4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8">
        <f t="shared" si="53"/>
        <v>40880.25</v>
      </c>
      <c r="T893" s="8">
        <f t="shared" si="54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4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8">
        <f t="shared" si="53"/>
        <v>40319.208333333336</v>
      </c>
      <c r="T894" s="8">
        <f t="shared" si="54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4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8">
        <f t="shared" si="53"/>
        <v>42170.208333333328</v>
      </c>
      <c r="T895" s="8">
        <f t="shared" si="54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4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8">
        <f t="shared" si="53"/>
        <v>41466.208333333336</v>
      </c>
      <c r="T896" s="8">
        <f t="shared" si="54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4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8">
        <f t="shared" si="53"/>
        <v>43134.25</v>
      </c>
      <c r="T897" s="8">
        <f t="shared" si="54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4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8">
        <f t="shared" si="53"/>
        <v>40738.208333333336</v>
      </c>
      <c r="T898" s="8">
        <f t="shared" si="54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E899/D899*100</f>
        <v>27.693181818181817</v>
      </c>
      <c r="G899" t="s">
        <v>14</v>
      </c>
      <c r="H899">
        <v>27</v>
      </c>
      <c r="I899" s="4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8">
        <f t="shared" ref="S899:S962" si="57">(((L899/60)/60)/24)+DATE(1970,1,1)</f>
        <v>43583.208333333328</v>
      </c>
      <c r="T899" s="8">
        <f t="shared" ref="T899:T962" si="58">(((M899/60)/60)/24)+DATE(1970,1,1)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4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8">
        <f t="shared" si="57"/>
        <v>43815.25</v>
      </c>
      <c r="T900" s="8">
        <f t="shared" si="58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4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8">
        <f t="shared" si="57"/>
        <v>41554.208333333336</v>
      </c>
      <c r="T901" s="8">
        <f t="shared" si="58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4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8">
        <f t="shared" si="57"/>
        <v>41901.208333333336</v>
      </c>
      <c r="T902" s="8">
        <f t="shared" si="58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4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8">
        <f t="shared" si="57"/>
        <v>43298.208333333328</v>
      </c>
      <c r="T903" s="8">
        <f t="shared" si="58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4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8">
        <f t="shared" si="57"/>
        <v>42399.25</v>
      </c>
      <c r="T904" s="8">
        <f t="shared" si="58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4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8">
        <f t="shared" si="57"/>
        <v>41034.208333333336</v>
      </c>
      <c r="T905" s="8">
        <f t="shared" si="58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4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8">
        <f t="shared" si="57"/>
        <v>41186.208333333336</v>
      </c>
      <c r="T906" s="8">
        <f t="shared" si="58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4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8">
        <f t="shared" si="57"/>
        <v>41536.208333333336</v>
      </c>
      <c r="T907" s="8">
        <f t="shared" si="58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4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8">
        <f t="shared" si="57"/>
        <v>42868.208333333328</v>
      </c>
      <c r="T908" s="8">
        <f t="shared" si="58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4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8">
        <f t="shared" si="57"/>
        <v>40660.208333333336</v>
      </c>
      <c r="T909" s="8">
        <f t="shared" si="58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4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8">
        <f t="shared" si="57"/>
        <v>41031.208333333336</v>
      </c>
      <c r="T910" s="8">
        <f t="shared" si="58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4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8">
        <f t="shared" si="57"/>
        <v>43255.208333333328</v>
      </c>
      <c r="T911" s="8">
        <f t="shared" si="58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4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8">
        <f t="shared" si="57"/>
        <v>42026.25</v>
      </c>
      <c r="T912" s="8">
        <f t="shared" si="58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4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8">
        <f t="shared" si="57"/>
        <v>43717.208333333328</v>
      </c>
      <c r="T913" s="8">
        <f t="shared" si="58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4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8">
        <f t="shared" si="57"/>
        <v>41157.208333333336</v>
      </c>
      <c r="T914" s="8">
        <f t="shared" si="58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4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8">
        <f t="shared" si="57"/>
        <v>43597.208333333328</v>
      </c>
      <c r="T915" s="8">
        <f t="shared" si="58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4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8">
        <f t="shared" si="57"/>
        <v>41490.208333333336</v>
      </c>
      <c r="T916" s="8">
        <f t="shared" si="58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4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8">
        <f t="shared" si="57"/>
        <v>42976.208333333328</v>
      </c>
      <c r="T917" s="8">
        <f t="shared" si="58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4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8">
        <f t="shared" si="57"/>
        <v>41991.25</v>
      </c>
      <c r="T918" s="8">
        <f t="shared" si="58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4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8">
        <f t="shared" si="57"/>
        <v>40722.208333333336</v>
      </c>
      <c r="T919" s="8">
        <f t="shared" si="58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4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8">
        <f t="shared" si="57"/>
        <v>41117.208333333336</v>
      </c>
      <c r="T920" s="8">
        <f t="shared" si="58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4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8">
        <f t="shared" si="57"/>
        <v>43022.208333333328</v>
      </c>
      <c r="T921" s="8">
        <f t="shared" si="58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4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8">
        <f t="shared" si="57"/>
        <v>43503.25</v>
      </c>
      <c r="T922" s="8">
        <f t="shared" si="58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4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8">
        <f t="shared" si="57"/>
        <v>40951.25</v>
      </c>
      <c r="T923" s="8">
        <f t="shared" si="58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8">
        <f t="shared" si="57"/>
        <v>43443.25</v>
      </c>
      <c r="T924" s="8">
        <f t="shared" si="58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4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8">
        <f t="shared" si="57"/>
        <v>40373.208333333336</v>
      </c>
      <c r="T925" s="8">
        <f t="shared" si="58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4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8">
        <f t="shared" si="57"/>
        <v>43769.208333333328</v>
      </c>
      <c r="T926" s="8">
        <f t="shared" si="58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4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8">
        <f t="shared" si="57"/>
        <v>43000.208333333328</v>
      </c>
      <c r="T927" s="8">
        <f t="shared" si="58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4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8">
        <f t="shared" si="57"/>
        <v>42502.208333333328</v>
      </c>
      <c r="T928" s="8">
        <f t="shared" si="58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4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8">
        <f t="shared" si="57"/>
        <v>41102.208333333336</v>
      </c>
      <c r="T929" s="8">
        <f t="shared" si="58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4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8">
        <f t="shared" si="57"/>
        <v>41637.25</v>
      </c>
      <c r="T930" s="8">
        <f t="shared" si="58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4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8">
        <f t="shared" si="57"/>
        <v>42858.208333333328</v>
      </c>
      <c r="T931" s="8">
        <f t="shared" si="58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4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8">
        <f t="shared" si="57"/>
        <v>42060.25</v>
      </c>
      <c r="T932" s="8">
        <f t="shared" si="58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4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8">
        <f t="shared" si="57"/>
        <v>41818.208333333336</v>
      </c>
      <c r="T933" s="8">
        <f t="shared" si="58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4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8">
        <f t="shared" si="57"/>
        <v>41709.208333333336</v>
      </c>
      <c r="T934" s="8">
        <f t="shared" si="58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4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8">
        <f t="shared" si="57"/>
        <v>41372.208333333336</v>
      </c>
      <c r="T935" s="8">
        <f t="shared" si="58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4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8">
        <f t="shared" si="57"/>
        <v>42422.25</v>
      </c>
      <c r="T936" s="8">
        <f t="shared" si="58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4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8">
        <f t="shared" si="57"/>
        <v>42209.208333333328</v>
      </c>
      <c r="T937" s="8">
        <f t="shared" si="58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4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8">
        <f t="shared" si="57"/>
        <v>43668.208333333328</v>
      </c>
      <c r="T938" s="8">
        <f t="shared" si="58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4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8">
        <f t="shared" si="57"/>
        <v>42334.25</v>
      </c>
      <c r="T939" s="8">
        <f t="shared" si="58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4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8">
        <f t="shared" si="57"/>
        <v>43263.208333333328</v>
      </c>
      <c r="T940" s="8">
        <f t="shared" si="58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4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8">
        <f t="shared" si="57"/>
        <v>40670.208333333336</v>
      </c>
      <c r="T941" s="8">
        <f t="shared" si="58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4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8">
        <f t="shared" si="57"/>
        <v>41244.25</v>
      </c>
      <c r="T942" s="8">
        <f t="shared" si="58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4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8">
        <f t="shared" si="57"/>
        <v>40552.25</v>
      </c>
      <c r="T943" s="8">
        <f t="shared" si="58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4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8">
        <f t="shared" si="57"/>
        <v>40568.25</v>
      </c>
      <c r="T944" s="8">
        <f t="shared" si="58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4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8">
        <f t="shared" si="57"/>
        <v>41906.208333333336</v>
      </c>
      <c r="T945" s="8">
        <f t="shared" si="58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4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8">
        <f t="shared" si="57"/>
        <v>42776.25</v>
      </c>
      <c r="T946" s="8">
        <f t="shared" si="58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4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8">
        <f t="shared" si="57"/>
        <v>41004.208333333336</v>
      </c>
      <c r="T947" s="8">
        <f t="shared" si="58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4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8">
        <f t="shared" si="57"/>
        <v>40710.208333333336</v>
      </c>
      <c r="T948" s="8">
        <f t="shared" si="58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4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8">
        <f t="shared" si="57"/>
        <v>41908.208333333336</v>
      </c>
      <c r="T949" s="8">
        <f t="shared" si="58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4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8">
        <f t="shared" si="57"/>
        <v>41985.25</v>
      </c>
      <c r="T950" s="8">
        <f t="shared" si="58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4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8">
        <f t="shared" si="57"/>
        <v>42112.208333333328</v>
      </c>
      <c r="T951" s="8">
        <f t="shared" si="58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4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8">
        <f t="shared" si="57"/>
        <v>43571.208333333328</v>
      </c>
      <c r="T952" s="8">
        <f t="shared" si="58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4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8">
        <f t="shared" si="57"/>
        <v>42730.25</v>
      </c>
      <c r="T953" s="8">
        <f t="shared" si="58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4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8">
        <f t="shared" si="57"/>
        <v>42591.208333333328</v>
      </c>
      <c r="T954" s="8">
        <f t="shared" si="58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4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8">
        <f t="shared" si="57"/>
        <v>42358.25</v>
      </c>
      <c r="T955" s="8">
        <f t="shared" si="58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4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8">
        <f t="shared" si="57"/>
        <v>41174.208333333336</v>
      </c>
      <c r="T956" s="8">
        <f t="shared" si="58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4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8">
        <f t="shared" si="57"/>
        <v>41238.25</v>
      </c>
      <c r="T957" s="8">
        <f t="shared" si="58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4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8">
        <f t="shared" si="57"/>
        <v>42360.25</v>
      </c>
      <c r="T958" s="8">
        <f t="shared" si="58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4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8">
        <f t="shared" si="57"/>
        <v>40955.25</v>
      </c>
      <c r="T959" s="8">
        <f t="shared" si="58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4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8">
        <f t="shared" si="57"/>
        <v>40350.208333333336</v>
      </c>
      <c r="T960" s="8">
        <f t="shared" si="58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4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8">
        <f t="shared" si="57"/>
        <v>40357.208333333336</v>
      </c>
      <c r="T961" s="8">
        <f t="shared" si="58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4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8">
        <f t="shared" si="57"/>
        <v>42408.25</v>
      </c>
      <c r="T962" s="8">
        <f t="shared" si="58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E963/D963*100</f>
        <v>119.29824561403508</v>
      </c>
      <c r="G963" t="s">
        <v>20</v>
      </c>
      <c r="H963">
        <v>155</v>
      </c>
      <c r="I963" s="4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8">
        <f t="shared" ref="S963:S1001" si="61">(((L963/60)/60)/24)+DATE(1970,1,1)</f>
        <v>40591.25</v>
      </c>
      <c r="T963" s="8">
        <f t="shared" ref="T963:T1001" si="62">(((M963/60)/60)/24)+DATE(1970,1,1)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4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8">
        <f t="shared" si="61"/>
        <v>41592.25</v>
      </c>
      <c r="T964" s="8">
        <f t="shared" si="62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4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8">
        <f t="shared" si="61"/>
        <v>40607.25</v>
      </c>
      <c r="T965" s="8">
        <f t="shared" si="62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4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8">
        <f t="shared" si="61"/>
        <v>42135.208333333328</v>
      </c>
      <c r="T966" s="8">
        <f t="shared" si="62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4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8">
        <f t="shared" si="61"/>
        <v>40203.25</v>
      </c>
      <c r="T967" s="8">
        <f t="shared" si="62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4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8">
        <f t="shared" si="61"/>
        <v>42901.208333333328</v>
      </c>
      <c r="T968" s="8">
        <f t="shared" si="62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4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8">
        <f t="shared" si="61"/>
        <v>41005.208333333336</v>
      </c>
      <c r="T969" s="8">
        <f t="shared" si="62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4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8">
        <f t="shared" si="61"/>
        <v>40544.25</v>
      </c>
      <c r="T970" s="8">
        <f t="shared" si="62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4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8">
        <f t="shared" si="61"/>
        <v>43821.25</v>
      </c>
      <c r="T971" s="8">
        <f t="shared" si="62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4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8">
        <f t="shared" si="61"/>
        <v>40672.208333333336</v>
      </c>
      <c r="T972" s="8">
        <f t="shared" si="62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4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8">
        <f t="shared" si="61"/>
        <v>41555.208333333336</v>
      </c>
      <c r="T973" s="8">
        <f t="shared" si="62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4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8">
        <f t="shared" si="61"/>
        <v>41792.208333333336</v>
      </c>
      <c r="T974" s="8">
        <f t="shared" si="62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4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8">
        <f t="shared" si="61"/>
        <v>40522.25</v>
      </c>
      <c r="T975" s="8">
        <f t="shared" si="62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4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8">
        <f t="shared" si="61"/>
        <v>41412.208333333336</v>
      </c>
      <c r="T976" s="8">
        <f t="shared" si="62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4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8">
        <f t="shared" si="61"/>
        <v>42337.25</v>
      </c>
      <c r="T977" s="8">
        <f t="shared" si="62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4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8">
        <f t="shared" si="61"/>
        <v>40571.25</v>
      </c>
      <c r="T978" s="8">
        <f t="shared" si="62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4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8">
        <f t="shared" si="61"/>
        <v>43138.25</v>
      </c>
      <c r="T979" s="8">
        <f t="shared" si="62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4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8">
        <f t="shared" si="61"/>
        <v>42686.25</v>
      </c>
      <c r="T980" s="8">
        <f t="shared" si="62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4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8">
        <f t="shared" si="61"/>
        <v>42078.208333333328</v>
      </c>
      <c r="T981" s="8">
        <f t="shared" si="62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4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8">
        <f t="shared" si="61"/>
        <v>42307.208333333328</v>
      </c>
      <c r="T982" s="8">
        <f t="shared" si="62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4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8">
        <f t="shared" si="61"/>
        <v>43094.25</v>
      </c>
      <c r="T983" s="8">
        <f t="shared" si="62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4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8">
        <f t="shared" si="61"/>
        <v>40743.208333333336</v>
      </c>
      <c r="T984" s="8">
        <f t="shared" si="62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4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8">
        <f t="shared" si="61"/>
        <v>43681.208333333328</v>
      </c>
      <c r="T985" s="8">
        <f t="shared" si="62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4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8">
        <f t="shared" si="61"/>
        <v>43716.208333333328</v>
      </c>
      <c r="T986" s="8">
        <f t="shared" si="62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4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8">
        <f t="shared" si="61"/>
        <v>41614.25</v>
      </c>
      <c r="T987" s="8">
        <f t="shared" si="62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4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8">
        <f t="shared" si="61"/>
        <v>40638.208333333336</v>
      </c>
      <c r="T988" s="8">
        <f t="shared" si="62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4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8">
        <f t="shared" si="61"/>
        <v>42852.208333333328</v>
      </c>
      <c r="T989" s="8">
        <f t="shared" si="62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4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8">
        <f t="shared" si="61"/>
        <v>42686.25</v>
      </c>
      <c r="T990" s="8">
        <f t="shared" si="62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4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8">
        <f t="shared" si="61"/>
        <v>43571.208333333328</v>
      </c>
      <c r="T991" s="8">
        <f t="shared" si="62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4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8">
        <f t="shared" si="61"/>
        <v>42432.25</v>
      </c>
      <c r="T992" s="8">
        <f t="shared" si="62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4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8">
        <f t="shared" si="61"/>
        <v>41907.208333333336</v>
      </c>
      <c r="T993" s="8">
        <f t="shared" si="62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4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8">
        <f t="shared" si="61"/>
        <v>43227.208333333328</v>
      </c>
      <c r="T994" s="8">
        <f t="shared" si="62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4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8">
        <f t="shared" si="61"/>
        <v>42362.25</v>
      </c>
      <c r="T995" s="8">
        <f t="shared" si="62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4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8">
        <f t="shared" si="61"/>
        <v>41929.208333333336</v>
      </c>
      <c r="T996" s="8">
        <f t="shared" si="62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4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8">
        <f t="shared" si="61"/>
        <v>43408.208333333328</v>
      </c>
      <c r="T997" s="8">
        <f t="shared" si="62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4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8">
        <f t="shared" si="61"/>
        <v>41276.25</v>
      </c>
      <c r="T998" s="8">
        <f t="shared" si="62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4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8">
        <f t="shared" si="61"/>
        <v>41659.25</v>
      </c>
      <c r="T999" s="8">
        <f t="shared" si="62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4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8">
        <f t="shared" si="61"/>
        <v>40220.25</v>
      </c>
      <c r="T1000" s="8">
        <f t="shared" si="62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4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8">
        <f t="shared" si="61"/>
        <v>42550.208333333328</v>
      </c>
      <c r="T1001" s="8">
        <f t="shared" si="62"/>
        <v>42557.208333333328</v>
      </c>
    </row>
  </sheetData>
  <autoFilter ref="A1:T1001" xr:uid="{00000000-0001-0000-0000-000000000000}"/>
  <conditionalFormatting sqref="G1:G1048576">
    <cfRule type="cellIs" dxfId="7" priority="6" operator="equal">
      <formula>"canceled"</formula>
    </cfRule>
    <cfRule type="cellIs" dxfId="6" priority="7" operator="equal">
      <formula>"live"</formula>
    </cfRule>
    <cfRule type="cellIs" dxfId="5" priority="8" operator="equal">
      <formula>"failed"</formula>
    </cfRule>
    <cfRule type="cellIs" dxfId="4" priority="9" operator="equal">
      <formula>"successful"</formula>
    </cfRule>
  </conditionalFormatting>
  <conditionalFormatting sqref="F1006">
    <cfRule type="cellIs" dxfId="3" priority="5" operator="lessThan">
      <formula>100</formula>
    </cfRule>
  </conditionalFormatting>
  <conditionalFormatting sqref="F2:F1001">
    <cfRule type="cellIs" dxfId="2" priority="2" operator="greaterThan">
      <formula>200</formula>
    </cfRule>
    <cfRule type="cellIs" dxfId="1" priority="3" operator="between">
      <formula>100</formula>
      <formula>200</formula>
    </cfRule>
    <cfRule type="cellIs" dxfId="0" priority="4" operator="lessThan">
      <formula>100</formula>
    </cfRule>
  </conditionalFormatting>
  <conditionalFormatting sqref="F1">
    <cfRule type="colorScale" priority="1">
      <colorScale>
        <cfvo type="min"/>
        <cfvo type="percentile" val="100"/>
        <cfvo type="max"/>
        <color rgb="FFC00000"/>
        <color theme="9"/>
        <color theme="8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98FC3-B701-564F-A3C3-1D1B3A5255A1}">
  <dimension ref="A1:F12"/>
  <sheetViews>
    <sheetView workbookViewId="0">
      <selection activeCell="G20" sqref="G2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2068</v>
      </c>
      <c r="B1" s="5" t="s">
        <v>2069</v>
      </c>
    </row>
    <row r="2" spans="1:6" x14ac:dyDescent="0.2">
      <c r="A2" s="5" t="s">
        <v>2066</v>
      </c>
      <c r="B2" t="s">
        <v>74</v>
      </c>
      <c r="C2" t="s">
        <v>14</v>
      </c>
      <c r="D2" t="s">
        <v>47</v>
      </c>
      <c r="E2" t="s">
        <v>20</v>
      </c>
      <c r="F2" t="s">
        <v>2067</v>
      </c>
    </row>
    <row r="3" spans="1:6" x14ac:dyDescent="0.2">
      <c r="A3" s="6" t="s">
        <v>2041</v>
      </c>
      <c r="B3" s="7">
        <v>11</v>
      </c>
      <c r="C3" s="7">
        <v>60</v>
      </c>
      <c r="D3" s="7">
        <v>5</v>
      </c>
      <c r="E3" s="7">
        <v>102</v>
      </c>
      <c r="F3" s="7">
        <v>178</v>
      </c>
    </row>
    <row r="4" spans="1:6" x14ac:dyDescent="0.2">
      <c r="A4" s="6" t="s">
        <v>2033</v>
      </c>
      <c r="B4" s="7">
        <v>4</v>
      </c>
      <c r="C4" s="7">
        <v>20</v>
      </c>
      <c r="D4" s="7"/>
      <c r="E4" s="7">
        <v>22</v>
      </c>
      <c r="F4" s="7">
        <v>46</v>
      </c>
    </row>
    <row r="5" spans="1:6" x14ac:dyDescent="0.2">
      <c r="A5" s="6" t="s">
        <v>2050</v>
      </c>
      <c r="B5" s="7">
        <v>1</v>
      </c>
      <c r="C5" s="7">
        <v>23</v>
      </c>
      <c r="D5" s="7">
        <v>3</v>
      </c>
      <c r="E5" s="7">
        <v>21</v>
      </c>
      <c r="F5" s="7">
        <v>48</v>
      </c>
    </row>
    <row r="6" spans="1:6" x14ac:dyDescent="0.2">
      <c r="A6" s="6" t="s">
        <v>2064</v>
      </c>
      <c r="B6" s="7"/>
      <c r="C6" s="7"/>
      <c r="D6" s="7"/>
      <c r="E6" s="7">
        <v>4</v>
      </c>
      <c r="F6" s="7">
        <v>4</v>
      </c>
    </row>
    <row r="7" spans="1:6" x14ac:dyDescent="0.2">
      <c r="A7" s="6" t="s">
        <v>2035</v>
      </c>
      <c r="B7" s="7">
        <v>10</v>
      </c>
      <c r="C7" s="7">
        <v>66</v>
      </c>
      <c r="D7" s="7"/>
      <c r="E7" s="7">
        <v>99</v>
      </c>
      <c r="F7" s="7">
        <v>175</v>
      </c>
    </row>
    <row r="8" spans="1:6" x14ac:dyDescent="0.2">
      <c r="A8" s="6" t="s">
        <v>2054</v>
      </c>
      <c r="B8" s="7">
        <v>4</v>
      </c>
      <c r="C8" s="7">
        <v>11</v>
      </c>
      <c r="D8" s="7">
        <v>1</v>
      </c>
      <c r="E8" s="7">
        <v>26</v>
      </c>
      <c r="F8" s="7">
        <v>42</v>
      </c>
    </row>
    <row r="9" spans="1:6" x14ac:dyDescent="0.2">
      <c r="A9" s="6" t="s">
        <v>2047</v>
      </c>
      <c r="B9" s="7">
        <v>2</v>
      </c>
      <c r="C9" s="7">
        <v>24</v>
      </c>
      <c r="D9" s="7">
        <v>1</v>
      </c>
      <c r="E9" s="7">
        <v>40</v>
      </c>
      <c r="F9" s="7">
        <v>67</v>
      </c>
    </row>
    <row r="10" spans="1:6" x14ac:dyDescent="0.2">
      <c r="A10" s="6" t="s">
        <v>2037</v>
      </c>
      <c r="B10" s="7">
        <v>2</v>
      </c>
      <c r="C10" s="7">
        <v>28</v>
      </c>
      <c r="D10" s="7">
        <v>2</v>
      </c>
      <c r="E10" s="7">
        <v>64</v>
      </c>
      <c r="F10" s="7">
        <v>96</v>
      </c>
    </row>
    <row r="11" spans="1:6" x14ac:dyDescent="0.2">
      <c r="A11" s="6" t="s">
        <v>2039</v>
      </c>
      <c r="B11" s="7">
        <v>23</v>
      </c>
      <c r="C11" s="7">
        <v>132</v>
      </c>
      <c r="D11" s="7">
        <v>2</v>
      </c>
      <c r="E11" s="7">
        <v>187</v>
      </c>
      <c r="F11" s="7">
        <v>344</v>
      </c>
    </row>
    <row r="12" spans="1:6" x14ac:dyDescent="0.2">
      <c r="A12" s="6" t="s">
        <v>2067</v>
      </c>
      <c r="B12" s="7">
        <v>57</v>
      </c>
      <c r="C12" s="7">
        <v>364</v>
      </c>
      <c r="D12" s="7">
        <v>14</v>
      </c>
      <c r="E12" s="7">
        <v>565</v>
      </c>
      <c r="F12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02C4-B70C-F849-A664-DCA3AB5D08C5}">
  <dimension ref="A1:F30"/>
  <sheetViews>
    <sheetView zoomScale="75" workbookViewId="0">
      <selection activeCell="A6" sqref="A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2031</v>
      </c>
      <c r="B1" t="s">
        <v>2070</v>
      </c>
    </row>
    <row r="2" spans="1:6" x14ac:dyDescent="0.2">
      <c r="A2" s="5" t="s">
        <v>6</v>
      </c>
      <c r="B2" t="s">
        <v>2070</v>
      </c>
    </row>
    <row r="4" spans="1:6" x14ac:dyDescent="0.2">
      <c r="A4" s="5" t="s">
        <v>2068</v>
      </c>
      <c r="B4" s="5" t="s">
        <v>2069</v>
      </c>
    </row>
    <row r="5" spans="1:6" x14ac:dyDescent="0.2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6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6" t="s">
        <v>2065</v>
      </c>
      <c r="B7" s="7"/>
      <c r="C7" s="7"/>
      <c r="D7" s="7"/>
      <c r="E7" s="7">
        <v>4</v>
      </c>
      <c r="F7" s="7">
        <v>4</v>
      </c>
    </row>
    <row r="8" spans="1:6" x14ac:dyDescent="0.2">
      <c r="A8" s="6" t="s">
        <v>2042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6" t="s">
        <v>2044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6" t="s">
        <v>2043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6" t="s">
        <v>2053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6" t="s">
        <v>2034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6" t="s">
        <v>2045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6" t="s">
        <v>2058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6" t="s">
        <v>2057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6" t="s">
        <v>2061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6" t="s">
        <v>2048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6" t="s">
        <v>2055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6" t="s">
        <v>2040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6" t="s">
        <v>2056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6" t="s">
        <v>2036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6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6" t="s">
        <v>2052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6" t="s">
        <v>2060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6" t="s">
        <v>2059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6" t="s">
        <v>2051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6" t="s">
        <v>2046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6" t="s">
        <v>2038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6" t="s">
        <v>2062</v>
      </c>
      <c r="B29" s="7"/>
      <c r="C29" s="7"/>
      <c r="D29" s="7"/>
      <c r="E29" s="7">
        <v>3</v>
      </c>
      <c r="F29" s="7">
        <v>3</v>
      </c>
    </row>
    <row r="30" spans="1:6" x14ac:dyDescent="0.2">
      <c r="A30" s="6" t="s">
        <v>2067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F4A58-110F-8C40-B133-1D544B4FF390}">
  <dimension ref="A1:F18"/>
  <sheetViews>
    <sheetView workbookViewId="0">
      <selection activeCell="H19" sqref="H1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9" width="9.5" bestFit="1" customWidth="1"/>
    <col min="10" max="10" width="9.83203125" bestFit="1" customWidth="1"/>
    <col min="11" max="14" width="9.5" bestFit="1" customWidth="1"/>
    <col min="15" max="15" width="9.83203125" bestFit="1" customWidth="1"/>
    <col min="16" max="19" width="9.5" bestFit="1" customWidth="1"/>
    <col min="20" max="20" width="9.83203125" bestFit="1" customWidth="1"/>
    <col min="21" max="24" width="9.5" bestFit="1" customWidth="1"/>
    <col min="25" max="25" width="9.83203125" bestFit="1" customWidth="1"/>
    <col min="26" max="29" width="9.5" bestFit="1" customWidth="1"/>
    <col min="30" max="30" width="9.83203125" bestFit="1" customWidth="1"/>
    <col min="31" max="34" width="9.5" bestFit="1" customWidth="1"/>
    <col min="35" max="35" width="9.83203125" bestFit="1" customWidth="1"/>
    <col min="36" max="39" width="9.5" bestFit="1" customWidth="1"/>
    <col min="40" max="40" width="9.83203125" bestFit="1" customWidth="1"/>
    <col min="41" max="44" width="9.5" bestFit="1" customWidth="1"/>
    <col min="45" max="45" width="9.83203125" bestFit="1" customWidth="1"/>
    <col min="46" max="48" width="9.5" bestFit="1" customWidth="1"/>
    <col min="49" max="49" width="9.83203125" bestFit="1" customWidth="1"/>
    <col min="50" max="50" width="7.33203125" bestFit="1" customWidth="1"/>
    <col min="51" max="51" width="9.83203125" bestFit="1" customWidth="1"/>
    <col min="52" max="52" width="10.83203125" bestFit="1" customWidth="1"/>
    <col min="53" max="54" width="9.5" bestFit="1" customWidth="1"/>
    <col min="55" max="55" width="9.1640625" bestFit="1" customWidth="1"/>
    <col min="56" max="57" width="9.5" bestFit="1" customWidth="1"/>
    <col min="58" max="58" width="8.6640625" bestFit="1" customWidth="1"/>
    <col min="59" max="65" width="9.5" bestFit="1" customWidth="1"/>
    <col min="66" max="66" width="8.5" bestFit="1" customWidth="1"/>
    <col min="67" max="68" width="9.5" bestFit="1" customWidth="1"/>
    <col min="69" max="69" width="8" bestFit="1" customWidth="1"/>
    <col min="70" max="72" width="9.5" bestFit="1" customWidth="1"/>
    <col min="73" max="73" width="9" bestFit="1" customWidth="1"/>
    <col min="74" max="76" width="9.5" bestFit="1" customWidth="1"/>
    <col min="77" max="77" width="8.83203125" bestFit="1" customWidth="1"/>
    <col min="78" max="80" width="9.5" bestFit="1" customWidth="1"/>
    <col min="81" max="81" width="8.6640625" bestFit="1" customWidth="1"/>
    <col min="82" max="84" width="9.5" bestFit="1" customWidth="1"/>
    <col min="85" max="85" width="9.1640625" bestFit="1" customWidth="1"/>
    <col min="86" max="87" width="9.5" bestFit="1" customWidth="1"/>
    <col min="88" max="88" width="9" bestFit="1" customWidth="1"/>
    <col min="89" max="89" width="9.83203125" bestFit="1" customWidth="1"/>
    <col min="90" max="91" width="8.33203125" bestFit="1" customWidth="1"/>
    <col min="92" max="92" width="8.5" bestFit="1" customWidth="1"/>
    <col min="93" max="95" width="9.5" bestFit="1" customWidth="1"/>
    <col min="96" max="96" width="8.83203125" bestFit="1" customWidth="1"/>
    <col min="97" max="98" width="9.5" bestFit="1" customWidth="1"/>
    <col min="99" max="99" width="9.1640625" bestFit="1" customWidth="1"/>
    <col min="100" max="101" width="9.5" bestFit="1" customWidth="1"/>
    <col min="102" max="102" width="8.6640625" bestFit="1" customWidth="1"/>
    <col min="103" max="108" width="9.5" bestFit="1" customWidth="1"/>
    <col min="109" max="109" width="8.5" bestFit="1" customWidth="1"/>
    <col min="110" max="111" width="9.5" bestFit="1" customWidth="1"/>
    <col min="112" max="112" width="8" bestFit="1" customWidth="1"/>
    <col min="113" max="114" width="9.5" bestFit="1" customWidth="1"/>
    <col min="115" max="115" width="9" bestFit="1" customWidth="1"/>
    <col min="116" max="117" width="9.5" bestFit="1" customWidth="1"/>
    <col min="118" max="118" width="8.83203125" bestFit="1" customWidth="1"/>
    <col min="119" max="122" width="9.5" bestFit="1" customWidth="1"/>
    <col min="123" max="123" width="8.6640625" bestFit="1" customWidth="1"/>
    <col min="124" max="125" width="9.5" bestFit="1" customWidth="1"/>
    <col min="126" max="126" width="9.1640625" bestFit="1" customWidth="1"/>
    <col min="127" max="129" width="9.5" bestFit="1" customWidth="1"/>
    <col min="130" max="130" width="9" bestFit="1" customWidth="1"/>
    <col min="131" max="131" width="9.83203125" bestFit="1" customWidth="1"/>
    <col min="132" max="133" width="9.5" bestFit="1" customWidth="1"/>
    <col min="134" max="134" width="8.5" bestFit="1" customWidth="1"/>
    <col min="135" max="136" width="9.5" bestFit="1" customWidth="1"/>
    <col min="137" max="137" width="8.83203125" bestFit="1" customWidth="1"/>
    <col min="138" max="139" width="9.5" bestFit="1" customWidth="1"/>
    <col min="140" max="140" width="9.1640625" bestFit="1" customWidth="1"/>
    <col min="141" max="142" width="9.5" bestFit="1" customWidth="1"/>
    <col min="143" max="143" width="8.6640625" bestFit="1" customWidth="1"/>
    <col min="144" max="149" width="9.5" bestFit="1" customWidth="1"/>
    <col min="150" max="150" width="8.5" bestFit="1" customWidth="1"/>
    <col min="151" max="153" width="9.5" bestFit="1" customWidth="1"/>
    <col min="154" max="154" width="8" bestFit="1" customWidth="1"/>
    <col min="155" max="157" width="9.5" bestFit="1" customWidth="1"/>
    <col min="158" max="158" width="9" bestFit="1" customWidth="1"/>
    <col min="159" max="160" width="9.5" bestFit="1" customWidth="1"/>
    <col min="161" max="161" width="8.83203125" bestFit="1" customWidth="1"/>
    <col min="162" max="163" width="9.5" bestFit="1" customWidth="1"/>
    <col min="164" max="164" width="8.6640625" bestFit="1" customWidth="1"/>
    <col min="165" max="167" width="9.5" bestFit="1" customWidth="1"/>
    <col min="168" max="168" width="9.1640625" bestFit="1" customWidth="1"/>
    <col min="169" max="171" width="9.5" bestFit="1" customWidth="1"/>
    <col min="172" max="172" width="9" bestFit="1" customWidth="1"/>
    <col min="173" max="173" width="9.83203125" bestFit="1" customWidth="1"/>
    <col min="174" max="176" width="9.5" bestFit="1" customWidth="1"/>
    <col min="177" max="177" width="8.5" bestFit="1" customWidth="1"/>
    <col min="178" max="180" width="9.5" bestFit="1" customWidth="1"/>
    <col min="181" max="181" width="8.83203125" bestFit="1" customWidth="1"/>
    <col min="182" max="183" width="9.5" bestFit="1" customWidth="1"/>
    <col min="184" max="184" width="9.1640625" bestFit="1" customWidth="1"/>
    <col min="185" max="185" width="9.5" bestFit="1" customWidth="1"/>
    <col min="186" max="186" width="8.6640625" bestFit="1" customWidth="1"/>
    <col min="187" max="192" width="9.5" bestFit="1" customWidth="1"/>
    <col min="193" max="193" width="8.5" bestFit="1" customWidth="1"/>
    <col min="194" max="195" width="9.5" bestFit="1" customWidth="1"/>
    <col min="196" max="196" width="8" bestFit="1" customWidth="1"/>
    <col min="197" max="198" width="9.5" bestFit="1" customWidth="1"/>
    <col min="199" max="199" width="9" bestFit="1" customWidth="1"/>
    <col min="200" max="201" width="9.5" bestFit="1" customWidth="1"/>
    <col min="202" max="202" width="8.83203125" bestFit="1" customWidth="1"/>
    <col min="203" max="204" width="9.5" bestFit="1" customWidth="1"/>
    <col min="205" max="205" width="8.6640625" bestFit="1" customWidth="1"/>
    <col min="206" max="208" width="9.5" bestFit="1" customWidth="1"/>
    <col min="209" max="209" width="9.1640625" bestFit="1" customWidth="1"/>
    <col min="210" max="212" width="9.5" bestFit="1" customWidth="1"/>
    <col min="213" max="213" width="9" bestFit="1" customWidth="1"/>
    <col min="214" max="214" width="9.83203125" bestFit="1" customWidth="1"/>
    <col min="215" max="217" width="9.5" bestFit="1" customWidth="1"/>
    <col min="218" max="218" width="8.5" bestFit="1" customWidth="1"/>
    <col min="219" max="221" width="9.5" bestFit="1" customWidth="1"/>
    <col min="222" max="222" width="8.83203125" bestFit="1" customWidth="1"/>
    <col min="223" max="224" width="9.5" bestFit="1" customWidth="1"/>
    <col min="225" max="225" width="9.1640625" bestFit="1" customWidth="1"/>
    <col min="226" max="228" width="9.5" bestFit="1" customWidth="1"/>
    <col min="229" max="229" width="8.6640625" bestFit="1" customWidth="1"/>
    <col min="230" max="234" width="9.5" bestFit="1" customWidth="1"/>
    <col min="235" max="235" width="8.5" bestFit="1" customWidth="1"/>
    <col min="236" max="237" width="9.5" bestFit="1" customWidth="1"/>
    <col min="238" max="238" width="8" bestFit="1" customWidth="1"/>
    <col min="239" max="241" width="9.5" bestFit="1" customWidth="1"/>
    <col min="242" max="242" width="9" bestFit="1" customWidth="1"/>
    <col min="243" max="245" width="9.5" bestFit="1" customWidth="1"/>
    <col min="246" max="246" width="8.83203125" bestFit="1" customWidth="1"/>
    <col min="247" max="248" width="9.5" bestFit="1" customWidth="1"/>
    <col min="249" max="249" width="8.6640625" bestFit="1" customWidth="1"/>
    <col min="250" max="252" width="9.5" bestFit="1" customWidth="1"/>
    <col min="253" max="253" width="9.1640625" bestFit="1" customWidth="1"/>
    <col min="254" max="257" width="9.5" bestFit="1" customWidth="1"/>
    <col min="258" max="258" width="9" bestFit="1" customWidth="1"/>
    <col min="259" max="259" width="9.83203125" bestFit="1" customWidth="1"/>
    <col min="260" max="261" width="9.5" bestFit="1" customWidth="1"/>
    <col min="262" max="262" width="8.5" bestFit="1" customWidth="1"/>
    <col min="263" max="264" width="9.5" bestFit="1" customWidth="1"/>
    <col min="265" max="265" width="8.83203125" bestFit="1" customWidth="1"/>
    <col min="266" max="268" width="9.5" bestFit="1" customWidth="1"/>
    <col min="269" max="269" width="9.1640625" bestFit="1" customWidth="1"/>
    <col min="270" max="271" width="9.5" bestFit="1" customWidth="1"/>
    <col min="272" max="272" width="8.6640625" bestFit="1" customWidth="1"/>
    <col min="273" max="279" width="9.5" bestFit="1" customWidth="1"/>
    <col min="280" max="280" width="8.5" bestFit="1" customWidth="1"/>
    <col min="281" max="282" width="9.5" bestFit="1" customWidth="1"/>
    <col min="283" max="283" width="8" bestFit="1" customWidth="1"/>
    <col min="284" max="286" width="9.5" bestFit="1" customWidth="1"/>
    <col min="287" max="287" width="9" bestFit="1" customWidth="1"/>
    <col min="288" max="289" width="9.5" bestFit="1" customWidth="1"/>
    <col min="290" max="290" width="8.83203125" bestFit="1" customWidth="1"/>
    <col min="291" max="291" width="6.1640625" bestFit="1" customWidth="1"/>
    <col min="292" max="292" width="8.6640625" bestFit="1" customWidth="1"/>
    <col min="293" max="295" width="9.5" bestFit="1" customWidth="1"/>
    <col min="296" max="296" width="9.1640625" bestFit="1" customWidth="1"/>
    <col min="297" max="300" width="9.5" bestFit="1" customWidth="1"/>
    <col min="301" max="301" width="9" bestFit="1" customWidth="1"/>
    <col min="302" max="302" width="9.83203125" bestFit="1" customWidth="1"/>
    <col min="303" max="304" width="9.5" bestFit="1" customWidth="1"/>
    <col min="305" max="305" width="8.5" bestFit="1" customWidth="1"/>
    <col min="306" max="307" width="9.5" bestFit="1" customWidth="1"/>
    <col min="308" max="308" width="8.83203125" bestFit="1" customWidth="1"/>
    <col min="309" max="311" width="9.5" bestFit="1" customWidth="1"/>
    <col min="312" max="312" width="9.1640625" bestFit="1" customWidth="1"/>
    <col min="313" max="314" width="9.5" bestFit="1" customWidth="1"/>
    <col min="315" max="315" width="8.6640625" bestFit="1" customWidth="1"/>
    <col min="316" max="320" width="9.5" bestFit="1" customWidth="1"/>
    <col min="321" max="321" width="8.5" bestFit="1" customWidth="1"/>
    <col min="322" max="324" width="9.5" bestFit="1" customWidth="1"/>
    <col min="325" max="325" width="8" bestFit="1" customWidth="1"/>
    <col min="326" max="328" width="9.5" bestFit="1" customWidth="1"/>
    <col min="329" max="329" width="9" bestFit="1" customWidth="1"/>
    <col min="330" max="331" width="9.5" bestFit="1" customWidth="1"/>
    <col min="332" max="332" width="8.83203125" bestFit="1" customWidth="1"/>
    <col min="333" max="334" width="9.5" bestFit="1" customWidth="1"/>
    <col min="335" max="335" width="8.6640625" bestFit="1" customWidth="1"/>
    <col min="336" max="337" width="9.5" bestFit="1" customWidth="1"/>
    <col min="338" max="338" width="9.1640625" bestFit="1" customWidth="1"/>
    <col min="339" max="341" width="9.5" bestFit="1" customWidth="1"/>
    <col min="342" max="342" width="9" bestFit="1" customWidth="1"/>
    <col min="343" max="343" width="9.83203125" bestFit="1" customWidth="1"/>
    <col min="344" max="345" width="9.5" bestFit="1" customWidth="1"/>
    <col min="346" max="346" width="8.5" bestFit="1" customWidth="1"/>
    <col min="347" max="349" width="9.5" bestFit="1" customWidth="1"/>
    <col min="350" max="350" width="8.83203125" bestFit="1" customWidth="1"/>
    <col min="351" max="352" width="9.5" bestFit="1" customWidth="1"/>
    <col min="353" max="353" width="9.1640625" bestFit="1" customWidth="1"/>
    <col min="354" max="356" width="9.5" bestFit="1" customWidth="1"/>
    <col min="357" max="357" width="8.6640625" bestFit="1" customWidth="1"/>
    <col min="358" max="362" width="9.5" bestFit="1" customWidth="1"/>
    <col min="363" max="363" width="8.5" bestFit="1" customWidth="1"/>
    <col min="364" max="367" width="9.5" bestFit="1" customWidth="1"/>
    <col min="368" max="368" width="8" bestFit="1" customWidth="1"/>
    <col min="369" max="370" width="9.5" bestFit="1" customWidth="1"/>
    <col min="371" max="371" width="9" bestFit="1" customWidth="1"/>
    <col min="372" max="374" width="9.5" bestFit="1" customWidth="1"/>
    <col min="375" max="375" width="8.83203125" bestFit="1" customWidth="1"/>
    <col min="376" max="377" width="9.5" bestFit="1" customWidth="1"/>
    <col min="378" max="378" width="8.6640625" bestFit="1" customWidth="1"/>
    <col min="379" max="381" width="9.5" bestFit="1" customWidth="1"/>
    <col min="382" max="382" width="9.1640625" bestFit="1" customWidth="1"/>
    <col min="383" max="384" width="9.5" bestFit="1" customWidth="1"/>
    <col min="385" max="385" width="9" bestFit="1" customWidth="1"/>
    <col min="386" max="386" width="9.83203125" bestFit="1" customWidth="1"/>
    <col min="387" max="389" width="9.5" bestFit="1" customWidth="1"/>
    <col min="390" max="390" width="8.5" bestFit="1" customWidth="1"/>
    <col min="391" max="392" width="9.5" bestFit="1" customWidth="1"/>
    <col min="393" max="393" width="8.83203125" bestFit="1" customWidth="1"/>
    <col min="394" max="395" width="9.5" bestFit="1" customWidth="1"/>
    <col min="396" max="396" width="9.1640625" bestFit="1" customWidth="1"/>
    <col min="397" max="398" width="9.5" bestFit="1" customWidth="1"/>
    <col min="399" max="399" width="8.6640625" bestFit="1" customWidth="1"/>
    <col min="400" max="405" width="9.5" bestFit="1" customWidth="1"/>
    <col min="406" max="406" width="8.5" bestFit="1" customWidth="1"/>
    <col min="407" max="408" width="9.5" bestFit="1" customWidth="1"/>
    <col min="409" max="409" width="8" bestFit="1" customWidth="1"/>
    <col min="410" max="411" width="9.5" bestFit="1" customWidth="1"/>
    <col min="412" max="412" width="9" bestFit="1" customWidth="1"/>
    <col min="413" max="414" width="9.5" bestFit="1" customWidth="1"/>
    <col min="415" max="415" width="8.83203125" bestFit="1" customWidth="1"/>
    <col min="416" max="418" width="9.5" bestFit="1" customWidth="1"/>
    <col min="419" max="419" width="8.6640625" bestFit="1" customWidth="1"/>
    <col min="420" max="421" width="9.5" bestFit="1" customWidth="1"/>
    <col min="422" max="422" width="9.1640625" bestFit="1" customWidth="1"/>
    <col min="423" max="424" width="9.5" bestFit="1" customWidth="1"/>
    <col min="425" max="425" width="9" bestFit="1" customWidth="1"/>
    <col min="426" max="426" width="9.83203125" bestFit="1" customWidth="1"/>
    <col min="427" max="427" width="7.33203125" bestFit="1" customWidth="1"/>
    <col min="428" max="428" width="8.5" bestFit="1" customWidth="1"/>
    <col min="429" max="429" width="9.83203125" bestFit="1" customWidth="1"/>
    <col min="430" max="430" width="10.83203125" bestFit="1" customWidth="1"/>
    <col min="431" max="431" width="9.5" bestFit="1" customWidth="1"/>
    <col min="432" max="432" width="9.1640625" bestFit="1" customWidth="1"/>
    <col min="433" max="435" width="9.5" bestFit="1" customWidth="1"/>
    <col min="436" max="436" width="8.6640625" bestFit="1" customWidth="1"/>
    <col min="437" max="442" width="9.5" bestFit="1" customWidth="1"/>
    <col min="443" max="443" width="8.5" bestFit="1" customWidth="1"/>
    <col min="444" max="446" width="9.5" bestFit="1" customWidth="1"/>
    <col min="447" max="447" width="8" bestFit="1" customWidth="1"/>
    <col min="448" max="449" width="9.5" bestFit="1" customWidth="1"/>
    <col min="450" max="450" width="9" bestFit="1" customWidth="1"/>
    <col min="451" max="452" width="9.5" bestFit="1" customWidth="1"/>
    <col min="453" max="453" width="8.83203125" bestFit="1" customWidth="1"/>
    <col min="454" max="457" width="9.5" bestFit="1" customWidth="1"/>
    <col min="458" max="458" width="8.6640625" bestFit="1" customWidth="1"/>
    <col min="459" max="460" width="9.5" bestFit="1" customWidth="1"/>
    <col min="461" max="461" width="9.1640625" bestFit="1" customWidth="1"/>
    <col min="462" max="463" width="9.5" bestFit="1" customWidth="1"/>
    <col min="464" max="464" width="9" bestFit="1" customWidth="1"/>
    <col min="465" max="465" width="9.5" bestFit="1" customWidth="1"/>
    <col min="466" max="466" width="9.83203125" bestFit="1" customWidth="1"/>
    <col min="467" max="467" width="7.33203125" bestFit="1" customWidth="1"/>
    <col min="468" max="468" width="8.5" bestFit="1" customWidth="1"/>
    <col min="469" max="469" width="9.5" bestFit="1" customWidth="1"/>
    <col min="470" max="470" width="9.83203125" bestFit="1" customWidth="1"/>
    <col min="471" max="471" width="10.83203125" bestFit="1" customWidth="1"/>
    <col min="472" max="472" width="10" bestFit="1" customWidth="1"/>
    <col min="473" max="473" width="12.5" bestFit="1" customWidth="1"/>
    <col min="474" max="474" width="10" bestFit="1" customWidth="1"/>
    <col min="475" max="475" width="12.5" bestFit="1" customWidth="1"/>
    <col min="476" max="476" width="9" bestFit="1" customWidth="1"/>
    <col min="477" max="477" width="11.5" bestFit="1" customWidth="1"/>
    <col min="478" max="478" width="10" bestFit="1" customWidth="1"/>
    <col min="479" max="479" width="12.5" bestFit="1" customWidth="1"/>
    <col min="480" max="480" width="10" bestFit="1" customWidth="1"/>
    <col min="481" max="481" width="12.5" bestFit="1" customWidth="1"/>
    <col min="482" max="482" width="10" bestFit="1" customWidth="1"/>
    <col min="483" max="483" width="12.5" bestFit="1" customWidth="1"/>
    <col min="484" max="484" width="10" bestFit="1" customWidth="1"/>
    <col min="485" max="485" width="12.5" bestFit="1" customWidth="1"/>
    <col min="486" max="486" width="9" bestFit="1" customWidth="1"/>
    <col min="487" max="487" width="11.5" bestFit="1" customWidth="1"/>
    <col min="488" max="488" width="10" bestFit="1" customWidth="1"/>
    <col min="489" max="489" width="12.5" bestFit="1" customWidth="1"/>
    <col min="490" max="490" width="10" bestFit="1" customWidth="1"/>
    <col min="491" max="491" width="12.5" bestFit="1" customWidth="1"/>
    <col min="492" max="492" width="10" bestFit="1" customWidth="1"/>
    <col min="493" max="493" width="12.5" bestFit="1" customWidth="1"/>
    <col min="494" max="494" width="10" bestFit="1" customWidth="1"/>
    <col min="495" max="495" width="12.5" bestFit="1" customWidth="1"/>
    <col min="496" max="496" width="9.5" bestFit="1" customWidth="1"/>
    <col min="497" max="497" width="11.5" bestFit="1" customWidth="1"/>
    <col min="498" max="498" width="9.5" bestFit="1" customWidth="1"/>
    <col min="499" max="499" width="11.5" bestFit="1" customWidth="1"/>
    <col min="500" max="500" width="10" bestFit="1" customWidth="1"/>
    <col min="501" max="501" width="12.5" bestFit="1" customWidth="1"/>
    <col min="502" max="502" width="10" bestFit="1" customWidth="1"/>
    <col min="503" max="503" width="12.5" bestFit="1" customWidth="1"/>
    <col min="504" max="505" width="10" bestFit="1" customWidth="1"/>
    <col min="506" max="506" width="12.5" bestFit="1" customWidth="1"/>
    <col min="507" max="507" width="10" bestFit="1" customWidth="1"/>
    <col min="508" max="508" width="12.5" bestFit="1" customWidth="1"/>
    <col min="509" max="510" width="10" bestFit="1" customWidth="1"/>
    <col min="511" max="511" width="12.5" bestFit="1" customWidth="1"/>
    <col min="512" max="512" width="11" bestFit="1" customWidth="1"/>
    <col min="513" max="513" width="13.5" bestFit="1" customWidth="1"/>
    <col min="514" max="515" width="11" bestFit="1" customWidth="1"/>
    <col min="516" max="516" width="13.5" bestFit="1" customWidth="1"/>
    <col min="517" max="517" width="11" bestFit="1" customWidth="1"/>
    <col min="518" max="518" width="13.5" bestFit="1" customWidth="1"/>
    <col min="519" max="519" width="11" bestFit="1" customWidth="1"/>
    <col min="520" max="520" width="13.5" bestFit="1" customWidth="1"/>
    <col min="521" max="521" width="11" bestFit="1" customWidth="1"/>
    <col min="522" max="522" width="13.5" bestFit="1" customWidth="1"/>
    <col min="523" max="523" width="11" bestFit="1" customWidth="1"/>
    <col min="524" max="524" width="13.5" bestFit="1" customWidth="1"/>
    <col min="525" max="525" width="11" bestFit="1" customWidth="1"/>
    <col min="526" max="526" width="13.5" bestFit="1" customWidth="1"/>
    <col min="527" max="527" width="11" bestFit="1" customWidth="1"/>
    <col min="528" max="528" width="13.5" bestFit="1" customWidth="1"/>
    <col min="529" max="529" width="10" bestFit="1" customWidth="1"/>
    <col min="530" max="530" width="12.5" bestFit="1" customWidth="1"/>
    <col min="531" max="531" width="10" bestFit="1" customWidth="1"/>
    <col min="532" max="532" width="12.5" bestFit="1" customWidth="1"/>
    <col min="533" max="533" width="10" bestFit="1" customWidth="1"/>
    <col min="534" max="534" width="12.5" bestFit="1" customWidth="1"/>
    <col min="535" max="535" width="11" bestFit="1" customWidth="1"/>
    <col min="536" max="536" width="13.5" bestFit="1" customWidth="1"/>
    <col min="537" max="537" width="11" bestFit="1" customWidth="1"/>
    <col min="538" max="538" width="13.5" bestFit="1" customWidth="1"/>
    <col min="539" max="539" width="9.5" bestFit="1" customWidth="1"/>
    <col min="540" max="540" width="11.5" bestFit="1" customWidth="1"/>
    <col min="541" max="541" width="9" bestFit="1" customWidth="1"/>
    <col min="542" max="542" width="11.5" bestFit="1" customWidth="1"/>
    <col min="543" max="544" width="10" bestFit="1" customWidth="1"/>
    <col min="545" max="545" width="12.5" bestFit="1" customWidth="1"/>
    <col min="546" max="546" width="9.5" bestFit="1" customWidth="1"/>
    <col min="547" max="547" width="11.5" bestFit="1" customWidth="1"/>
    <col min="548" max="548" width="9.5" bestFit="1" customWidth="1"/>
    <col min="549" max="549" width="11.5" bestFit="1" customWidth="1"/>
    <col min="550" max="550" width="9.5" bestFit="1" customWidth="1"/>
    <col min="551" max="551" width="11.5" bestFit="1" customWidth="1"/>
    <col min="552" max="552" width="10" bestFit="1" customWidth="1"/>
    <col min="553" max="553" width="12.5" bestFit="1" customWidth="1"/>
    <col min="554" max="554" width="10" bestFit="1" customWidth="1"/>
    <col min="555" max="555" width="12.5" bestFit="1" customWidth="1"/>
    <col min="556" max="556" width="10" bestFit="1" customWidth="1"/>
    <col min="557" max="557" width="12.5" bestFit="1" customWidth="1"/>
    <col min="558" max="558" width="10" bestFit="1" customWidth="1"/>
    <col min="559" max="559" width="12.5" bestFit="1" customWidth="1"/>
    <col min="560" max="560" width="9" bestFit="1" customWidth="1"/>
    <col min="561" max="561" width="11.5" bestFit="1" customWidth="1"/>
    <col min="562" max="562" width="9.5" bestFit="1" customWidth="1"/>
    <col min="563" max="563" width="11.5" bestFit="1" customWidth="1"/>
    <col min="564" max="564" width="9.5" bestFit="1" customWidth="1"/>
    <col min="565" max="565" width="11.5" bestFit="1" customWidth="1"/>
    <col min="566" max="566" width="9" bestFit="1" customWidth="1"/>
    <col min="567" max="567" width="11.5" bestFit="1" customWidth="1"/>
    <col min="568" max="568" width="9" bestFit="1" customWidth="1"/>
    <col min="569" max="569" width="11.5" bestFit="1" customWidth="1"/>
    <col min="570" max="570" width="10" bestFit="1" customWidth="1"/>
    <col min="571" max="571" width="12.5" bestFit="1" customWidth="1"/>
    <col min="572" max="572" width="10" bestFit="1" customWidth="1"/>
    <col min="573" max="573" width="12.5" bestFit="1" customWidth="1"/>
    <col min="574" max="574" width="10" bestFit="1" customWidth="1"/>
    <col min="575" max="575" width="12.5" bestFit="1" customWidth="1"/>
    <col min="576" max="576" width="10" bestFit="1" customWidth="1"/>
    <col min="577" max="577" width="12.5" bestFit="1" customWidth="1"/>
    <col min="578" max="578" width="9.5" bestFit="1" customWidth="1"/>
    <col min="579" max="579" width="11.5" bestFit="1" customWidth="1"/>
    <col min="580" max="580" width="9.5" bestFit="1" customWidth="1"/>
    <col min="581" max="581" width="11.5" bestFit="1" customWidth="1"/>
    <col min="582" max="582" width="9" bestFit="1" customWidth="1"/>
    <col min="583" max="583" width="11.5" bestFit="1" customWidth="1"/>
    <col min="584" max="584" width="10" bestFit="1" customWidth="1"/>
    <col min="585" max="585" width="12.5" bestFit="1" customWidth="1"/>
    <col min="586" max="586" width="9" bestFit="1" customWidth="1"/>
    <col min="587" max="587" width="11.5" bestFit="1" customWidth="1"/>
    <col min="588" max="588" width="9" bestFit="1" customWidth="1"/>
    <col min="589" max="589" width="11.5" bestFit="1" customWidth="1"/>
    <col min="590" max="590" width="10" bestFit="1" customWidth="1"/>
    <col min="591" max="591" width="12.5" bestFit="1" customWidth="1"/>
    <col min="592" max="592" width="10" bestFit="1" customWidth="1"/>
    <col min="593" max="593" width="12.5" bestFit="1" customWidth="1"/>
    <col min="594" max="594" width="10" bestFit="1" customWidth="1"/>
    <col min="595" max="595" width="12.5" bestFit="1" customWidth="1"/>
    <col min="596" max="596" width="10" bestFit="1" customWidth="1"/>
    <col min="597" max="597" width="12.5" bestFit="1" customWidth="1"/>
    <col min="598" max="598" width="10" bestFit="1" customWidth="1"/>
    <col min="599" max="599" width="12.5" bestFit="1" customWidth="1"/>
    <col min="600" max="600" width="10" bestFit="1" customWidth="1"/>
    <col min="601" max="601" width="12.5" bestFit="1" customWidth="1"/>
    <col min="602" max="602" width="9" bestFit="1" customWidth="1"/>
    <col min="603" max="603" width="11.5" bestFit="1" customWidth="1"/>
    <col min="604" max="604" width="10" bestFit="1" customWidth="1"/>
    <col min="605" max="605" width="12.5" bestFit="1" customWidth="1"/>
    <col min="606" max="606" width="10" bestFit="1" customWidth="1"/>
    <col min="607" max="607" width="12.5" bestFit="1" customWidth="1"/>
    <col min="608" max="608" width="10" bestFit="1" customWidth="1"/>
    <col min="609" max="609" width="12.5" bestFit="1" customWidth="1"/>
    <col min="610" max="610" width="10" bestFit="1" customWidth="1"/>
    <col min="611" max="611" width="12.5" bestFit="1" customWidth="1"/>
    <col min="612" max="612" width="10" bestFit="1" customWidth="1"/>
    <col min="613" max="613" width="12.5" bestFit="1" customWidth="1"/>
    <col min="614" max="614" width="9.5" bestFit="1" customWidth="1"/>
    <col min="615" max="615" width="11.5" bestFit="1" customWidth="1"/>
    <col min="616" max="616" width="10" bestFit="1" customWidth="1"/>
    <col min="617" max="617" width="12.5" bestFit="1" customWidth="1"/>
    <col min="618" max="618" width="10" bestFit="1" customWidth="1"/>
    <col min="619" max="619" width="12.5" bestFit="1" customWidth="1"/>
    <col min="620" max="620" width="10" bestFit="1" customWidth="1"/>
    <col min="621" max="621" width="12.5" bestFit="1" customWidth="1"/>
    <col min="622" max="622" width="10" bestFit="1" customWidth="1"/>
    <col min="623" max="623" width="12.5" bestFit="1" customWidth="1"/>
    <col min="624" max="624" width="10" bestFit="1" customWidth="1"/>
    <col min="625" max="625" width="12.5" bestFit="1" customWidth="1"/>
    <col min="626" max="626" width="10" bestFit="1" customWidth="1"/>
    <col min="627" max="627" width="12.5" bestFit="1" customWidth="1"/>
    <col min="628" max="628" width="10" bestFit="1" customWidth="1"/>
    <col min="629" max="629" width="12.5" bestFit="1" customWidth="1"/>
    <col min="630" max="630" width="10" bestFit="1" customWidth="1"/>
    <col min="631" max="631" width="12.5" bestFit="1" customWidth="1"/>
    <col min="632" max="632" width="9" bestFit="1" customWidth="1"/>
    <col min="633" max="633" width="11.5" bestFit="1" customWidth="1"/>
    <col min="634" max="634" width="9" bestFit="1" customWidth="1"/>
    <col min="635" max="635" width="11.5" bestFit="1" customWidth="1"/>
    <col min="636" max="636" width="9.5" bestFit="1" customWidth="1"/>
    <col min="637" max="637" width="11.5" bestFit="1" customWidth="1"/>
    <col min="638" max="638" width="10" bestFit="1" customWidth="1"/>
    <col min="639" max="639" width="12.5" bestFit="1" customWidth="1"/>
    <col min="640" max="640" width="10" bestFit="1" customWidth="1"/>
    <col min="641" max="641" width="12.5" bestFit="1" customWidth="1"/>
    <col min="642" max="642" width="10" bestFit="1" customWidth="1"/>
    <col min="643" max="643" width="12.5" bestFit="1" customWidth="1"/>
    <col min="644" max="644" width="10" bestFit="1" customWidth="1"/>
    <col min="645" max="645" width="12.5" bestFit="1" customWidth="1"/>
    <col min="646" max="646" width="9.5" bestFit="1" customWidth="1"/>
    <col min="647" max="647" width="11.5" bestFit="1" customWidth="1"/>
    <col min="648" max="648" width="10" bestFit="1" customWidth="1"/>
    <col min="649" max="649" width="12.5" bestFit="1" customWidth="1"/>
    <col min="650" max="650" width="10" bestFit="1" customWidth="1"/>
    <col min="651" max="651" width="12.5" bestFit="1" customWidth="1"/>
    <col min="652" max="653" width="10" bestFit="1" customWidth="1"/>
    <col min="654" max="654" width="12.5" bestFit="1" customWidth="1"/>
    <col min="655" max="655" width="10" bestFit="1" customWidth="1"/>
    <col min="656" max="656" width="12.5" bestFit="1" customWidth="1"/>
    <col min="657" max="657" width="10" bestFit="1" customWidth="1"/>
    <col min="658" max="658" width="12.5" bestFit="1" customWidth="1"/>
    <col min="659" max="659" width="10" bestFit="1" customWidth="1"/>
    <col min="660" max="660" width="12.5" bestFit="1" customWidth="1"/>
    <col min="661" max="661" width="10" bestFit="1" customWidth="1"/>
    <col min="662" max="662" width="12.5" bestFit="1" customWidth="1"/>
    <col min="663" max="663" width="11" bestFit="1" customWidth="1"/>
    <col min="664" max="664" width="13.5" bestFit="1" customWidth="1"/>
    <col min="665" max="665" width="11" bestFit="1" customWidth="1"/>
    <col min="666" max="666" width="13.5" bestFit="1" customWidth="1"/>
    <col min="667" max="667" width="11" bestFit="1" customWidth="1"/>
    <col min="668" max="668" width="13.5" bestFit="1" customWidth="1"/>
    <col min="669" max="669" width="11" bestFit="1" customWidth="1"/>
    <col min="670" max="670" width="13.5" bestFit="1" customWidth="1"/>
    <col min="671" max="671" width="11" bestFit="1" customWidth="1"/>
    <col min="672" max="672" width="13.5" bestFit="1" customWidth="1"/>
    <col min="673" max="673" width="11" bestFit="1" customWidth="1"/>
    <col min="674" max="674" width="13.5" bestFit="1" customWidth="1"/>
    <col min="675" max="675" width="11" bestFit="1" customWidth="1"/>
    <col min="676" max="676" width="13.5" bestFit="1" customWidth="1"/>
    <col min="677" max="677" width="11" bestFit="1" customWidth="1"/>
    <col min="678" max="678" width="13.5" bestFit="1" customWidth="1"/>
    <col min="679" max="679" width="11" bestFit="1" customWidth="1"/>
    <col min="680" max="680" width="13.5" bestFit="1" customWidth="1"/>
    <col min="681" max="681" width="11" bestFit="1" customWidth="1"/>
    <col min="682" max="682" width="13.5" bestFit="1" customWidth="1"/>
    <col min="683" max="683" width="11" bestFit="1" customWidth="1"/>
    <col min="684" max="684" width="13.5" bestFit="1" customWidth="1"/>
    <col min="685" max="685" width="11" bestFit="1" customWidth="1"/>
    <col min="686" max="686" width="13.5" bestFit="1" customWidth="1"/>
    <col min="687" max="688" width="10" bestFit="1" customWidth="1"/>
    <col min="689" max="689" width="12.5" bestFit="1" customWidth="1"/>
    <col min="690" max="691" width="11" bestFit="1" customWidth="1"/>
    <col min="692" max="692" width="13.5" bestFit="1" customWidth="1"/>
    <col min="693" max="693" width="11" bestFit="1" customWidth="1"/>
    <col min="694" max="694" width="13.5" bestFit="1" customWidth="1"/>
    <col min="695" max="695" width="11" bestFit="1" customWidth="1"/>
    <col min="696" max="696" width="13.5" bestFit="1" customWidth="1"/>
    <col min="697" max="697" width="11" bestFit="1" customWidth="1"/>
    <col min="698" max="698" width="13.5" bestFit="1" customWidth="1"/>
    <col min="699" max="699" width="11" bestFit="1" customWidth="1"/>
    <col min="700" max="700" width="13.5" bestFit="1" customWidth="1"/>
    <col min="701" max="701" width="9.5" bestFit="1" customWidth="1"/>
    <col min="702" max="702" width="11.5" bestFit="1" customWidth="1"/>
    <col min="703" max="703" width="9.5" bestFit="1" customWidth="1"/>
    <col min="704" max="704" width="11.5" bestFit="1" customWidth="1"/>
    <col min="705" max="705" width="10" bestFit="1" customWidth="1"/>
    <col min="706" max="706" width="12.5" bestFit="1" customWidth="1"/>
    <col min="707" max="707" width="10" bestFit="1" customWidth="1"/>
    <col min="708" max="708" width="12.5" bestFit="1" customWidth="1"/>
    <col min="709" max="709" width="10" bestFit="1" customWidth="1"/>
    <col min="710" max="710" width="12.5" bestFit="1" customWidth="1"/>
    <col min="711" max="711" width="10" bestFit="1" customWidth="1"/>
    <col min="712" max="712" width="12.5" bestFit="1" customWidth="1"/>
    <col min="713" max="713" width="10" bestFit="1" customWidth="1"/>
    <col min="714" max="714" width="12.5" bestFit="1" customWidth="1"/>
    <col min="715" max="716" width="10" bestFit="1" customWidth="1"/>
    <col min="717" max="717" width="12.5" bestFit="1" customWidth="1"/>
    <col min="718" max="718" width="10" bestFit="1" customWidth="1"/>
    <col min="719" max="719" width="12.5" bestFit="1" customWidth="1"/>
    <col min="720" max="720" width="10" bestFit="1" customWidth="1"/>
    <col min="721" max="721" width="12.5" bestFit="1" customWidth="1"/>
    <col min="722" max="722" width="10" bestFit="1" customWidth="1"/>
    <col min="723" max="723" width="12.5" bestFit="1" customWidth="1"/>
    <col min="724" max="724" width="10" bestFit="1" customWidth="1"/>
    <col min="725" max="725" width="12.5" bestFit="1" customWidth="1"/>
    <col min="726" max="726" width="10" bestFit="1" customWidth="1"/>
    <col min="727" max="727" width="12.5" bestFit="1" customWidth="1"/>
    <col min="728" max="728" width="10" bestFit="1" customWidth="1"/>
    <col min="729" max="729" width="12.5" bestFit="1" customWidth="1"/>
    <col min="730" max="730" width="10" bestFit="1" customWidth="1"/>
    <col min="731" max="731" width="12.5" bestFit="1" customWidth="1"/>
    <col min="732" max="732" width="10" bestFit="1" customWidth="1"/>
    <col min="733" max="733" width="12.5" bestFit="1" customWidth="1"/>
    <col min="734" max="734" width="10" bestFit="1" customWidth="1"/>
    <col min="735" max="735" width="12.5" bestFit="1" customWidth="1"/>
    <col min="736" max="736" width="10" bestFit="1" customWidth="1"/>
    <col min="737" max="737" width="12.5" bestFit="1" customWidth="1"/>
    <col min="738" max="738" width="10" bestFit="1" customWidth="1"/>
    <col min="739" max="739" width="12.5" bestFit="1" customWidth="1"/>
    <col min="740" max="740" width="10" bestFit="1" customWidth="1"/>
    <col min="741" max="741" width="12.5" bestFit="1" customWidth="1"/>
    <col min="742" max="742" width="9.5" bestFit="1" customWidth="1"/>
    <col min="743" max="743" width="11.5" bestFit="1" customWidth="1"/>
    <col min="744" max="744" width="9.5" bestFit="1" customWidth="1"/>
    <col min="745" max="745" width="11.5" bestFit="1" customWidth="1"/>
    <col min="746" max="746" width="10" bestFit="1" customWidth="1"/>
    <col min="747" max="747" width="12.5" bestFit="1" customWidth="1"/>
    <col min="748" max="748" width="10" bestFit="1" customWidth="1"/>
    <col min="749" max="749" width="12.5" bestFit="1" customWidth="1"/>
    <col min="750" max="750" width="10" bestFit="1" customWidth="1"/>
    <col min="751" max="751" width="12.5" bestFit="1" customWidth="1"/>
    <col min="752" max="752" width="10" bestFit="1" customWidth="1"/>
    <col min="753" max="753" width="12.5" bestFit="1" customWidth="1"/>
    <col min="754" max="755" width="9.5" bestFit="1" customWidth="1"/>
    <col min="756" max="756" width="11.5" bestFit="1" customWidth="1"/>
    <col min="757" max="757" width="9.5" bestFit="1" customWidth="1"/>
    <col min="758" max="758" width="11.5" bestFit="1" customWidth="1"/>
    <col min="759" max="759" width="9" bestFit="1" customWidth="1"/>
    <col min="760" max="760" width="11.5" bestFit="1" customWidth="1"/>
    <col min="761" max="761" width="10" bestFit="1" customWidth="1"/>
    <col min="762" max="762" width="12.5" bestFit="1" customWidth="1"/>
    <col min="763" max="764" width="10" bestFit="1" customWidth="1"/>
    <col min="765" max="765" width="12.5" bestFit="1" customWidth="1"/>
    <col min="766" max="766" width="10" bestFit="1" customWidth="1"/>
    <col min="767" max="767" width="12.5" bestFit="1" customWidth="1"/>
    <col min="768" max="768" width="10" bestFit="1" customWidth="1"/>
    <col min="769" max="769" width="12.5" bestFit="1" customWidth="1"/>
    <col min="770" max="770" width="10" bestFit="1" customWidth="1"/>
    <col min="771" max="771" width="12.5" bestFit="1" customWidth="1"/>
    <col min="772" max="773" width="10" bestFit="1" customWidth="1"/>
    <col min="774" max="774" width="12.5" bestFit="1" customWidth="1"/>
    <col min="775" max="775" width="9.5" bestFit="1" customWidth="1"/>
    <col min="776" max="776" width="11.5" bestFit="1" customWidth="1"/>
    <col min="777" max="777" width="9.5" bestFit="1" customWidth="1"/>
    <col min="778" max="778" width="11.5" bestFit="1" customWidth="1"/>
    <col min="779" max="779" width="9" bestFit="1" customWidth="1"/>
    <col min="780" max="780" width="11.5" bestFit="1" customWidth="1"/>
    <col min="781" max="781" width="9" bestFit="1" customWidth="1"/>
    <col min="782" max="782" width="11.5" bestFit="1" customWidth="1"/>
    <col min="783" max="783" width="10" bestFit="1" customWidth="1"/>
    <col min="784" max="784" width="12.5" bestFit="1" customWidth="1"/>
    <col min="785" max="785" width="10" bestFit="1" customWidth="1"/>
    <col min="786" max="786" width="12.5" bestFit="1" customWidth="1"/>
    <col min="787" max="787" width="10" bestFit="1" customWidth="1"/>
    <col min="788" max="788" width="12.5" bestFit="1" customWidth="1"/>
    <col min="789" max="789" width="10" bestFit="1" customWidth="1"/>
    <col min="790" max="790" width="12.5" bestFit="1" customWidth="1"/>
    <col min="791" max="791" width="10" bestFit="1" customWidth="1"/>
    <col min="792" max="792" width="12.5" bestFit="1" customWidth="1"/>
    <col min="793" max="793" width="9.5" bestFit="1" customWidth="1"/>
    <col min="794" max="794" width="11.5" bestFit="1" customWidth="1"/>
    <col min="795" max="795" width="9.5" bestFit="1" customWidth="1"/>
    <col min="796" max="796" width="11.5" bestFit="1" customWidth="1"/>
    <col min="797" max="797" width="9" bestFit="1" customWidth="1"/>
    <col min="798" max="798" width="11.5" bestFit="1" customWidth="1"/>
    <col min="799" max="799" width="10" bestFit="1" customWidth="1"/>
    <col min="800" max="800" width="12.5" bestFit="1" customWidth="1"/>
    <col min="801" max="801" width="10" bestFit="1" customWidth="1"/>
    <col min="802" max="802" width="12.5" bestFit="1" customWidth="1"/>
    <col min="803" max="803" width="10" bestFit="1" customWidth="1"/>
    <col min="804" max="804" width="12.5" bestFit="1" customWidth="1"/>
    <col min="805" max="805" width="10" bestFit="1" customWidth="1"/>
    <col min="806" max="806" width="12.5" bestFit="1" customWidth="1"/>
    <col min="807" max="807" width="10" bestFit="1" customWidth="1"/>
    <col min="808" max="808" width="12.5" bestFit="1" customWidth="1"/>
    <col min="809" max="809" width="10" bestFit="1" customWidth="1"/>
    <col min="810" max="810" width="12.5" bestFit="1" customWidth="1"/>
    <col min="811" max="811" width="10" bestFit="1" customWidth="1"/>
    <col min="812" max="812" width="12.5" bestFit="1" customWidth="1"/>
    <col min="813" max="813" width="9.5" bestFit="1" customWidth="1"/>
    <col min="814" max="814" width="11.5" bestFit="1" customWidth="1"/>
    <col min="815" max="815" width="9" bestFit="1" customWidth="1"/>
    <col min="816" max="816" width="11.5" bestFit="1" customWidth="1"/>
    <col min="817" max="817" width="10" bestFit="1" customWidth="1"/>
    <col min="818" max="818" width="12.5" bestFit="1" customWidth="1"/>
    <col min="819" max="819" width="10" bestFit="1" customWidth="1"/>
    <col min="820" max="820" width="12.5" bestFit="1" customWidth="1"/>
    <col min="821" max="821" width="9.5" bestFit="1" customWidth="1"/>
    <col min="822" max="822" width="11.5" bestFit="1" customWidth="1"/>
    <col min="823" max="823" width="10" bestFit="1" customWidth="1"/>
    <col min="824" max="824" width="12.5" bestFit="1" customWidth="1"/>
    <col min="825" max="825" width="10" bestFit="1" customWidth="1"/>
    <col min="826" max="826" width="12.5" bestFit="1" customWidth="1"/>
    <col min="827" max="827" width="10" bestFit="1" customWidth="1"/>
    <col min="828" max="828" width="12.5" bestFit="1" customWidth="1"/>
    <col min="829" max="829" width="10" bestFit="1" customWidth="1"/>
    <col min="830" max="830" width="12.5" bestFit="1" customWidth="1"/>
    <col min="831" max="831" width="10" bestFit="1" customWidth="1"/>
    <col min="832" max="832" width="12.5" bestFit="1" customWidth="1"/>
    <col min="833" max="833" width="10" bestFit="1" customWidth="1"/>
    <col min="834" max="834" width="12.5" bestFit="1" customWidth="1"/>
    <col min="835" max="835" width="10" bestFit="1" customWidth="1"/>
    <col min="836" max="836" width="12.5" bestFit="1" customWidth="1"/>
    <col min="837" max="837" width="10" bestFit="1" customWidth="1"/>
    <col min="838" max="838" width="12.5" bestFit="1" customWidth="1"/>
    <col min="839" max="839" width="10" bestFit="1" customWidth="1"/>
    <col min="840" max="840" width="12.5" bestFit="1" customWidth="1"/>
    <col min="841" max="841" width="10" bestFit="1" customWidth="1"/>
    <col min="842" max="842" width="12.5" bestFit="1" customWidth="1"/>
    <col min="843" max="843" width="10" bestFit="1" customWidth="1"/>
    <col min="844" max="844" width="12.5" bestFit="1" customWidth="1"/>
    <col min="845" max="845" width="11" bestFit="1" customWidth="1"/>
    <col min="846" max="846" width="13.5" bestFit="1" customWidth="1"/>
    <col min="847" max="847" width="11" bestFit="1" customWidth="1"/>
    <col min="848" max="848" width="13.5" bestFit="1" customWidth="1"/>
    <col min="849" max="849" width="11" bestFit="1" customWidth="1"/>
    <col min="850" max="850" width="13.5" bestFit="1" customWidth="1"/>
    <col min="851" max="851" width="11" bestFit="1" customWidth="1"/>
    <col min="852" max="852" width="13.5" bestFit="1" customWidth="1"/>
    <col min="853" max="853" width="10" bestFit="1" customWidth="1"/>
    <col min="854" max="854" width="12.5" bestFit="1" customWidth="1"/>
    <col min="855" max="855" width="10" bestFit="1" customWidth="1"/>
    <col min="856" max="856" width="12.5" bestFit="1" customWidth="1"/>
    <col min="857" max="857" width="10" bestFit="1" customWidth="1"/>
    <col min="858" max="858" width="12.5" bestFit="1" customWidth="1"/>
    <col min="859" max="859" width="11" bestFit="1" customWidth="1"/>
    <col min="860" max="860" width="13.5" bestFit="1" customWidth="1"/>
    <col min="861" max="861" width="11" bestFit="1" customWidth="1"/>
    <col min="862" max="862" width="13.5" bestFit="1" customWidth="1"/>
    <col min="863" max="863" width="11" bestFit="1" customWidth="1"/>
    <col min="864" max="864" width="13.5" bestFit="1" customWidth="1"/>
    <col min="865" max="865" width="11" bestFit="1" customWidth="1"/>
    <col min="866" max="866" width="13.5" bestFit="1" customWidth="1"/>
    <col min="867" max="867" width="10" bestFit="1" customWidth="1"/>
    <col min="868" max="868" width="12.5" bestFit="1" customWidth="1"/>
    <col min="869" max="869" width="11" bestFit="1" customWidth="1"/>
    <col min="870" max="870" width="13.5" bestFit="1" customWidth="1"/>
    <col min="871" max="871" width="11" bestFit="1" customWidth="1"/>
    <col min="872" max="872" width="13.5" bestFit="1" customWidth="1"/>
    <col min="873" max="873" width="11" bestFit="1" customWidth="1"/>
    <col min="874" max="874" width="13.5" bestFit="1" customWidth="1"/>
    <col min="875" max="875" width="11" bestFit="1" customWidth="1"/>
    <col min="876" max="876" width="13.5" bestFit="1" customWidth="1"/>
    <col min="877" max="878" width="11" bestFit="1" customWidth="1"/>
    <col min="879" max="879" width="13.5" bestFit="1" customWidth="1"/>
    <col min="880" max="880" width="11" bestFit="1" customWidth="1"/>
    <col min="881" max="881" width="13.5" bestFit="1" customWidth="1"/>
    <col min="882" max="882" width="11" bestFit="1" customWidth="1"/>
    <col min="883" max="883" width="13.5" bestFit="1" customWidth="1"/>
    <col min="884" max="884" width="11" bestFit="1" customWidth="1"/>
    <col min="885" max="885" width="13.5" bestFit="1" customWidth="1"/>
    <col min="886" max="886" width="9" bestFit="1" customWidth="1"/>
    <col min="887" max="887" width="11.5" bestFit="1" customWidth="1"/>
    <col min="888" max="888" width="9.5" bestFit="1" customWidth="1"/>
    <col min="889" max="889" width="11.5" bestFit="1" customWidth="1"/>
    <col min="890" max="890" width="9.5" bestFit="1" customWidth="1"/>
    <col min="891" max="891" width="11.5" bestFit="1" customWidth="1"/>
    <col min="892" max="892" width="10" bestFit="1" customWidth="1"/>
    <col min="893" max="893" width="12.5" bestFit="1" customWidth="1"/>
    <col min="894" max="894" width="10" bestFit="1" customWidth="1"/>
    <col min="895" max="895" width="12.5" bestFit="1" customWidth="1"/>
    <col min="896" max="896" width="10" bestFit="1" customWidth="1"/>
    <col min="897" max="897" width="12.5" bestFit="1" customWidth="1"/>
    <col min="898" max="898" width="10" bestFit="1" customWidth="1"/>
    <col min="899" max="899" width="12.5" bestFit="1" customWidth="1"/>
    <col min="900" max="900" width="10" bestFit="1" customWidth="1"/>
    <col min="901" max="901" width="12.5" bestFit="1" customWidth="1"/>
    <col min="902" max="902" width="10" bestFit="1" customWidth="1"/>
    <col min="903" max="903" width="12.5" bestFit="1" customWidth="1"/>
    <col min="904" max="904" width="9" bestFit="1" customWidth="1"/>
    <col min="905" max="905" width="11.5" bestFit="1" customWidth="1"/>
    <col min="906" max="906" width="9" bestFit="1" customWidth="1"/>
    <col min="907" max="907" width="11.5" bestFit="1" customWidth="1"/>
    <col min="908" max="908" width="10" bestFit="1" customWidth="1"/>
    <col min="909" max="909" width="12.5" bestFit="1" customWidth="1"/>
    <col min="910" max="910" width="10" bestFit="1" customWidth="1"/>
    <col min="911" max="911" width="12.5" bestFit="1" customWidth="1"/>
    <col min="912" max="912" width="10" bestFit="1" customWidth="1"/>
    <col min="913" max="913" width="12.5" bestFit="1" customWidth="1"/>
    <col min="914" max="914" width="10" bestFit="1" customWidth="1"/>
    <col min="915" max="915" width="12.5" bestFit="1" customWidth="1"/>
    <col min="916" max="916" width="10" bestFit="1" customWidth="1"/>
    <col min="917" max="917" width="12.5" bestFit="1" customWidth="1"/>
    <col min="918" max="918" width="10" bestFit="1" customWidth="1"/>
    <col min="919" max="919" width="12.5" bestFit="1" customWidth="1"/>
    <col min="920" max="920" width="10" bestFit="1" customWidth="1"/>
    <col min="921" max="921" width="12.5" bestFit="1" customWidth="1"/>
    <col min="922" max="922" width="9.5" bestFit="1" customWidth="1"/>
    <col min="923" max="923" width="11.5" bestFit="1" customWidth="1"/>
    <col min="924" max="925" width="10" bestFit="1" customWidth="1"/>
    <col min="926" max="926" width="12.5" bestFit="1" customWidth="1"/>
    <col min="927" max="927" width="9" bestFit="1" customWidth="1"/>
    <col min="928" max="928" width="11.5" bestFit="1" customWidth="1"/>
    <col min="929" max="929" width="10" bestFit="1" customWidth="1"/>
    <col min="930" max="930" width="12.5" bestFit="1" customWidth="1"/>
    <col min="931" max="931" width="10" bestFit="1" customWidth="1"/>
    <col min="932" max="932" width="12.5" bestFit="1" customWidth="1"/>
    <col min="933" max="933" width="10" bestFit="1" customWidth="1"/>
    <col min="934" max="934" width="12.5" bestFit="1" customWidth="1"/>
    <col min="935" max="935" width="10" bestFit="1" customWidth="1"/>
    <col min="936" max="936" width="12.5" bestFit="1" customWidth="1"/>
    <col min="937" max="937" width="10" bestFit="1" customWidth="1"/>
    <col min="938" max="938" width="12.5" bestFit="1" customWidth="1"/>
    <col min="939" max="940" width="10" bestFit="1" customWidth="1"/>
    <col min="941" max="941" width="12.5" bestFit="1" customWidth="1"/>
    <col min="942" max="942" width="9.5" bestFit="1" customWidth="1"/>
    <col min="943" max="943" width="11.5" bestFit="1" customWidth="1"/>
    <col min="944" max="944" width="10" bestFit="1" customWidth="1"/>
    <col min="945" max="945" width="12.5" bestFit="1" customWidth="1"/>
    <col min="946" max="946" width="10" bestFit="1" customWidth="1"/>
    <col min="947" max="947" width="12.5" bestFit="1" customWidth="1"/>
    <col min="948" max="949" width="10" bestFit="1" customWidth="1"/>
    <col min="950" max="950" width="12.5" bestFit="1" customWidth="1"/>
    <col min="951" max="951" width="10" bestFit="1" customWidth="1"/>
    <col min="952" max="952" width="12.5" bestFit="1" customWidth="1"/>
    <col min="953" max="953" width="10" bestFit="1" customWidth="1"/>
    <col min="954" max="954" width="12.5" bestFit="1" customWidth="1"/>
    <col min="955" max="955" width="9.5" bestFit="1" customWidth="1"/>
    <col min="956" max="956" width="11.5" bestFit="1" customWidth="1"/>
    <col min="957" max="957" width="9.5" bestFit="1" customWidth="1"/>
    <col min="958" max="958" width="11.5" bestFit="1" customWidth="1"/>
    <col min="959" max="959" width="9" bestFit="1" customWidth="1"/>
    <col min="960" max="960" width="11.5" bestFit="1" customWidth="1"/>
    <col min="961" max="961" width="10" bestFit="1" customWidth="1"/>
    <col min="962" max="962" width="12.5" bestFit="1" customWidth="1"/>
    <col min="963" max="964" width="10" bestFit="1" customWidth="1"/>
    <col min="965" max="965" width="12.5" bestFit="1" customWidth="1"/>
    <col min="966" max="966" width="10" bestFit="1" customWidth="1"/>
    <col min="967" max="967" width="12.5" bestFit="1" customWidth="1"/>
    <col min="968" max="968" width="10" bestFit="1" customWidth="1"/>
    <col min="969" max="969" width="12.5" bestFit="1" customWidth="1"/>
    <col min="970" max="970" width="10" bestFit="1" customWidth="1"/>
    <col min="971" max="971" width="12.5" bestFit="1" customWidth="1"/>
    <col min="972" max="972" width="10" bestFit="1" customWidth="1"/>
    <col min="973" max="973" width="12.5" bestFit="1" customWidth="1"/>
    <col min="974" max="974" width="10" bestFit="1" customWidth="1"/>
    <col min="975" max="975" width="12.5" bestFit="1" customWidth="1"/>
    <col min="976" max="976" width="9.5" bestFit="1" customWidth="1"/>
    <col min="977" max="977" width="11.5" bestFit="1" customWidth="1"/>
    <col min="978" max="978" width="9" bestFit="1" customWidth="1"/>
    <col min="979" max="979" width="11.5" bestFit="1" customWidth="1"/>
    <col min="980" max="980" width="9" bestFit="1" customWidth="1"/>
    <col min="981" max="981" width="11.5" bestFit="1" customWidth="1"/>
    <col min="982" max="982" width="9" bestFit="1" customWidth="1"/>
    <col min="983" max="983" width="11.5" bestFit="1" customWidth="1"/>
    <col min="984" max="984" width="10" bestFit="1" customWidth="1"/>
    <col min="985" max="985" width="12.5" bestFit="1" customWidth="1"/>
    <col min="986" max="986" width="10" bestFit="1" customWidth="1"/>
    <col min="987" max="987" width="12.5" bestFit="1" customWidth="1"/>
    <col min="988" max="988" width="10" bestFit="1" customWidth="1"/>
    <col min="989" max="989" width="12.5" bestFit="1" customWidth="1"/>
    <col min="990" max="990" width="10" bestFit="1" customWidth="1"/>
    <col min="991" max="991" width="12.5" bestFit="1" customWidth="1"/>
    <col min="992" max="992" width="10" bestFit="1" customWidth="1"/>
    <col min="993" max="993" width="12.5" bestFit="1" customWidth="1"/>
    <col min="994" max="994" width="9.5" bestFit="1" customWidth="1"/>
    <col min="995" max="995" width="11.5" bestFit="1" customWidth="1"/>
    <col min="996" max="996" width="10" bestFit="1" customWidth="1"/>
    <col min="997" max="997" width="12.5" bestFit="1" customWidth="1"/>
    <col min="998" max="998" width="10" bestFit="1" customWidth="1"/>
    <col min="999" max="999" width="12.5" bestFit="1" customWidth="1"/>
    <col min="1000" max="1000" width="10" bestFit="1" customWidth="1"/>
    <col min="1001" max="1001" width="12.5" bestFit="1" customWidth="1"/>
    <col min="1002" max="1002" width="10" bestFit="1" customWidth="1"/>
    <col min="1003" max="1003" width="12.5" bestFit="1" customWidth="1"/>
    <col min="1004" max="1005" width="10" bestFit="1" customWidth="1"/>
    <col min="1006" max="1006" width="12.5" bestFit="1" customWidth="1"/>
    <col min="1007" max="1007" width="10" bestFit="1" customWidth="1"/>
    <col min="1008" max="1008" width="12.5" bestFit="1" customWidth="1"/>
    <col min="1009" max="1009" width="10" bestFit="1" customWidth="1"/>
    <col min="1010" max="1010" width="12.5" bestFit="1" customWidth="1"/>
    <col min="1011" max="1011" width="10" bestFit="1" customWidth="1"/>
    <col min="1012" max="1012" width="12.5" bestFit="1" customWidth="1"/>
    <col min="1013" max="1013" width="9.5" bestFit="1" customWidth="1"/>
    <col min="1014" max="1014" width="11.5" bestFit="1" customWidth="1"/>
    <col min="1015" max="1015" width="10" bestFit="1" customWidth="1"/>
    <col min="1016" max="1016" width="12.5" bestFit="1" customWidth="1"/>
    <col min="1017" max="1017" width="10" bestFit="1" customWidth="1"/>
    <col min="1018" max="1018" width="12.5" bestFit="1" customWidth="1"/>
    <col min="1019" max="1019" width="10" bestFit="1" customWidth="1"/>
    <col min="1020" max="1020" width="12.5" bestFit="1" customWidth="1"/>
    <col min="1021" max="1021" width="10" bestFit="1" customWidth="1"/>
    <col min="1022" max="1022" width="12.5" bestFit="1" customWidth="1"/>
    <col min="1023" max="1023" width="10" bestFit="1" customWidth="1"/>
    <col min="1024" max="1024" width="12.5" bestFit="1" customWidth="1"/>
    <col min="1025" max="1025" width="10" bestFit="1" customWidth="1"/>
    <col min="1026" max="1026" width="12.5" bestFit="1" customWidth="1"/>
    <col min="1027" max="1027" width="10" bestFit="1" customWidth="1"/>
    <col min="1028" max="1028" width="12.5" bestFit="1" customWidth="1"/>
    <col min="1029" max="1030" width="10" bestFit="1" customWidth="1"/>
    <col min="1031" max="1031" width="12.5" bestFit="1" customWidth="1"/>
    <col min="1032" max="1032" width="10" bestFit="1" customWidth="1"/>
    <col min="1033" max="1033" width="12.5" bestFit="1" customWidth="1"/>
    <col min="1034" max="1034" width="10" bestFit="1" customWidth="1"/>
    <col min="1035" max="1035" width="12.5" bestFit="1" customWidth="1"/>
    <col min="1036" max="1036" width="11" bestFit="1" customWidth="1"/>
    <col min="1037" max="1037" width="13.5" bestFit="1" customWidth="1"/>
    <col min="1038" max="1038" width="11" bestFit="1" customWidth="1"/>
    <col min="1039" max="1039" width="13.5" bestFit="1" customWidth="1"/>
    <col min="1040" max="1040" width="11" bestFit="1" customWidth="1"/>
    <col min="1041" max="1041" width="13.5" bestFit="1" customWidth="1"/>
    <col min="1042" max="1042" width="11" bestFit="1" customWidth="1"/>
    <col min="1043" max="1043" width="13.5" bestFit="1" customWidth="1"/>
    <col min="1044" max="1044" width="10" bestFit="1" customWidth="1"/>
    <col min="1045" max="1045" width="12.5" bestFit="1" customWidth="1"/>
    <col min="1046" max="1046" width="11" bestFit="1" customWidth="1"/>
    <col min="1047" max="1047" width="13.5" bestFit="1" customWidth="1"/>
    <col min="1048" max="1048" width="11" bestFit="1" customWidth="1"/>
    <col min="1049" max="1049" width="13.5" bestFit="1" customWidth="1"/>
    <col min="1050" max="1050" width="11" bestFit="1" customWidth="1"/>
    <col min="1051" max="1051" width="13.5" bestFit="1" customWidth="1"/>
    <col min="1052" max="1052" width="11" bestFit="1" customWidth="1"/>
    <col min="1053" max="1053" width="13.5" bestFit="1" customWidth="1"/>
    <col min="1054" max="1054" width="11" bestFit="1" customWidth="1"/>
    <col min="1055" max="1055" width="13.5" bestFit="1" customWidth="1"/>
    <col min="1056" max="1056" width="11" bestFit="1" customWidth="1"/>
    <col min="1057" max="1057" width="13.5" bestFit="1" customWidth="1"/>
    <col min="1058" max="1058" width="10" bestFit="1" customWidth="1"/>
    <col min="1059" max="1059" width="12.5" bestFit="1" customWidth="1"/>
    <col min="1060" max="1060" width="10" bestFit="1" customWidth="1"/>
    <col min="1061" max="1061" width="12.5" bestFit="1" customWidth="1"/>
    <col min="1062" max="1062" width="11" bestFit="1" customWidth="1"/>
    <col min="1063" max="1063" width="13.5" bestFit="1" customWidth="1"/>
    <col min="1064" max="1064" width="11" bestFit="1" customWidth="1"/>
    <col min="1065" max="1065" width="13.5" bestFit="1" customWidth="1"/>
    <col min="1066" max="1066" width="11" bestFit="1" customWidth="1"/>
    <col min="1067" max="1067" width="13.5" bestFit="1" customWidth="1"/>
    <col min="1068" max="1069" width="11" bestFit="1" customWidth="1"/>
    <col min="1070" max="1070" width="13.5" bestFit="1" customWidth="1"/>
    <col min="1071" max="1071" width="9.5" bestFit="1" customWidth="1"/>
    <col min="1072" max="1072" width="11.5" bestFit="1" customWidth="1"/>
    <col min="1073" max="1073" width="9.5" bestFit="1" customWidth="1"/>
    <col min="1074" max="1074" width="11.5" bestFit="1" customWidth="1"/>
    <col min="1075" max="1075" width="9" bestFit="1" customWidth="1"/>
    <col min="1076" max="1076" width="11.5" bestFit="1" customWidth="1"/>
    <col min="1077" max="1077" width="9.5" bestFit="1" customWidth="1"/>
    <col min="1078" max="1078" width="11.5" bestFit="1" customWidth="1"/>
    <col min="1079" max="1079" width="9" bestFit="1" customWidth="1"/>
    <col min="1080" max="1080" width="11.5" bestFit="1" customWidth="1"/>
    <col min="1081" max="1081" width="10" bestFit="1" customWidth="1"/>
    <col min="1082" max="1082" width="12.5" bestFit="1" customWidth="1"/>
    <col min="1083" max="1083" width="10" bestFit="1" customWidth="1"/>
    <col min="1084" max="1084" width="12.5" bestFit="1" customWidth="1"/>
    <col min="1085" max="1085" width="10" bestFit="1" customWidth="1"/>
    <col min="1086" max="1086" width="12.5" bestFit="1" customWidth="1"/>
    <col min="1087" max="1088" width="10" bestFit="1" customWidth="1"/>
    <col min="1089" max="1089" width="12.5" bestFit="1" customWidth="1"/>
    <col min="1090" max="1090" width="9.5" bestFit="1" customWidth="1"/>
    <col min="1091" max="1091" width="11.5" bestFit="1" customWidth="1"/>
    <col min="1092" max="1092" width="9" bestFit="1" customWidth="1"/>
    <col min="1093" max="1093" width="11.5" bestFit="1" customWidth="1"/>
    <col min="1094" max="1094" width="9" bestFit="1" customWidth="1"/>
    <col min="1095" max="1095" width="11.5" bestFit="1" customWidth="1"/>
    <col min="1096" max="1096" width="10" bestFit="1" customWidth="1"/>
    <col min="1097" max="1097" width="12.5" bestFit="1" customWidth="1"/>
    <col min="1098" max="1098" width="10" bestFit="1" customWidth="1"/>
    <col min="1099" max="1099" width="12.5" bestFit="1" customWidth="1"/>
    <col min="1100" max="1101" width="10" bestFit="1" customWidth="1"/>
    <col min="1102" max="1102" width="12.5" bestFit="1" customWidth="1"/>
    <col min="1103" max="1104" width="10" bestFit="1" customWidth="1"/>
    <col min="1105" max="1105" width="12.5" bestFit="1" customWidth="1"/>
    <col min="1106" max="1106" width="10" bestFit="1" customWidth="1"/>
    <col min="1107" max="1107" width="12.5" bestFit="1" customWidth="1"/>
    <col min="1108" max="1108" width="9.5" bestFit="1" customWidth="1"/>
    <col min="1109" max="1109" width="11.5" bestFit="1" customWidth="1"/>
    <col min="1110" max="1110" width="9" bestFit="1" customWidth="1"/>
    <col min="1111" max="1111" width="11.5" bestFit="1" customWidth="1"/>
    <col min="1112" max="1112" width="9" bestFit="1" customWidth="1"/>
    <col min="1113" max="1113" width="11.5" bestFit="1" customWidth="1"/>
    <col min="1114" max="1114" width="9" bestFit="1" customWidth="1"/>
    <col min="1115" max="1115" width="11.5" bestFit="1" customWidth="1"/>
    <col min="1116" max="1116" width="9.5" bestFit="1" customWidth="1"/>
    <col min="1117" max="1117" width="11.5" bestFit="1" customWidth="1"/>
    <col min="1118" max="1118" width="9.5" bestFit="1" customWidth="1"/>
    <col min="1119" max="1119" width="11.5" bestFit="1" customWidth="1"/>
    <col min="1120" max="1120" width="10" bestFit="1" customWidth="1"/>
    <col min="1121" max="1121" width="12.5" bestFit="1" customWidth="1"/>
    <col min="1122" max="1122" width="10" bestFit="1" customWidth="1"/>
    <col min="1123" max="1123" width="12.5" bestFit="1" customWidth="1"/>
    <col min="1124" max="1124" width="10" bestFit="1" customWidth="1"/>
    <col min="1125" max="1125" width="12.5" bestFit="1" customWidth="1"/>
    <col min="1126" max="1126" width="10" bestFit="1" customWidth="1"/>
    <col min="1127" max="1127" width="12.5" bestFit="1" customWidth="1"/>
    <col min="1128" max="1128" width="10" bestFit="1" customWidth="1"/>
    <col min="1129" max="1129" width="12.5" bestFit="1" customWidth="1"/>
    <col min="1130" max="1130" width="10" bestFit="1" customWidth="1"/>
    <col min="1131" max="1131" width="12.5" bestFit="1" customWidth="1"/>
    <col min="1132" max="1132" width="9.5" bestFit="1" customWidth="1"/>
    <col min="1133" max="1133" width="11.5" bestFit="1" customWidth="1"/>
    <col min="1134" max="1134" width="9.5" bestFit="1" customWidth="1"/>
    <col min="1135" max="1135" width="11.5" bestFit="1" customWidth="1"/>
    <col min="1136" max="1136" width="10" bestFit="1" customWidth="1"/>
    <col min="1137" max="1137" width="12.5" bestFit="1" customWidth="1"/>
    <col min="1138" max="1138" width="10" bestFit="1" customWidth="1"/>
    <col min="1139" max="1139" width="12.5" bestFit="1" customWidth="1"/>
    <col min="1140" max="1140" width="9" bestFit="1" customWidth="1"/>
    <col min="1141" max="1141" width="11.5" bestFit="1" customWidth="1"/>
    <col min="1142" max="1142" width="10" bestFit="1" customWidth="1"/>
    <col min="1143" max="1143" width="12.5" bestFit="1" customWidth="1"/>
    <col min="1144" max="1144" width="10" bestFit="1" customWidth="1"/>
    <col min="1145" max="1145" width="12.5" bestFit="1" customWidth="1"/>
    <col min="1146" max="1146" width="10" bestFit="1" customWidth="1"/>
    <col min="1147" max="1147" width="12.5" bestFit="1" customWidth="1"/>
    <col min="1148" max="1148" width="10" bestFit="1" customWidth="1"/>
    <col min="1149" max="1149" width="12.5" bestFit="1" customWidth="1"/>
    <col min="1150" max="1150" width="10" bestFit="1" customWidth="1"/>
    <col min="1151" max="1151" width="12.5" bestFit="1" customWidth="1"/>
    <col min="1152" max="1152" width="10" bestFit="1" customWidth="1"/>
    <col min="1153" max="1153" width="12.5" bestFit="1" customWidth="1"/>
    <col min="1154" max="1154" width="10" bestFit="1" customWidth="1"/>
    <col min="1155" max="1155" width="12.5" bestFit="1" customWidth="1"/>
    <col min="1156" max="1156" width="10" bestFit="1" customWidth="1"/>
    <col min="1157" max="1157" width="12.5" bestFit="1" customWidth="1"/>
    <col min="1158" max="1158" width="10" bestFit="1" customWidth="1"/>
    <col min="1159" max="1159" width="12.5" bestFit="1" customWidth="1"/>
    <col min="1160" max="1160" width="10" bestFit="1" customWidth="1"/>
    <col min="1161" max="1161" width="12.5" bestFit="1" customWidth="1"/>
    <col min="1162" max="1162" width="10" bestFit="1" customWidth="1"/>
    <col min="1163" max="1163" width="12.5" bestFit="1" customWidth="1"/>
    <col min="1164" max="1164" width="9.5" bestFit="1" customWidth="1"/>
    <col min="1165" max="1165" width="11.5" bestFit="1" customWidth="1"/>
    <col min="1166" max="1166" width="9" bestFit="1" customWidth="1"/>
    <col min="1167" max="1167" width="11.5" bestFit="1" customWidth="1"/>
    <col min="1168" max="1168" width="9.5" bestFit="1" customWidth="1"/>
    <col min="1169" max="1169" width="11.5" bestFit="1" customWidth="1"/>
    <col min="1170" max="1170" width="10" bestFit="1" customWidth="1"/>
    <col min="1171" max="1171" width="12.5" bestFit="1" customWidth="1"/>
    <col min="1172" max="1172" width="10" bestFit="1" customWidth="1"/>
    <col min="1173" max="1173" width="12.5" bestFit="1" customWidth="1"/>
    <col min="1174" max="1174" width="10" bestFit="1" customWidth="1"/>
    <col min="1175" max="1175" width="12.5" bestFit="1" customWidth="1"/>
    <col min="1176" max="1176" width="10" bestFit="1" customWidth="1"/>
    <col min="1177" max="1177" width="12.5" bestFit="1" customWidth="1"/>
    <col min="1178" max="1178" width="10" bestFit="1" customWidth="1"/>
    <col min="1179" max="1179" width="12.5" bestFit="1" customWidth="1"/>
    <col min="1180" max="1180" width="9.5" bestFit="1" customWidth="1"/>
    <col min="1181" max="1181" width="11.5" bestFit="1" customWidth="1"/>
    <col min="1182" max="1182" width="9.5" bestFit="1" customWidth="1"/>
    <col min="1183" max="1183" width="11.5" bestFit="1" customWidth="1"/>
    <col min="1184" max="1184" width="9" bestFit="1" customWidth="1"/>
    <col min="1185" max="1185" width="11.5" bestFit="1" customWidth="1"/>
    <col min="1186" max="1186" width="9.5" bestFit="1" customWidth="1"/>
    <col min="1187" max="1187" width="11.5" bestFit="1" customWidth="1"/>
    <col min="1188" max="1188" width="9" bestFit="1" customWidth="1"/>
    <col min="1189" max="1189" width="11.5" bestFit="1" customWidth="1"/>
    <col min="1190" max="1190" width="10" bestFit="1" customWidth="1"/>
    <col min="1191" max="1191" width="12.5" bestFit="1" customWidth="1"/>
    <col min="1192" max="1192" width="10" bestFit="1" customWidth="1"/>
    <col min="1193" max="1193" width="12.5" bestFit="1" customWidth="1"/>
    <col min="1194" max="1194" width="10" bestFit="1" customWidth="1"/>
    <col min="1195" max="1195" width="12.5" bestFit="1" customWidth="1"/>
    <col min="1196" max="1196" width="10" bestFit="1" customWidth="1"/>
    <col min="1197" max="1197" width="12.5" bestFit="1" customWidth="1"/>
    <col min="1198" max="1199" width="10" bestFit="1" customWidth="1"/>
    <col min="1200" max="1200" width="12.5" bestFit="1" customWidth="1"/>
    <col min="1201" max="1201" width="9" bestFit="1" customWidth="1"/>
    <col min="1202" max="1202" width="11.5" bestFit="1" customWidth="1"/>
    <col min="1203" max="1203" width="10" bestFit="1" customWidth="1"/>
    <col min="1204" max="1204" width="12.5" bestFit="1" customWidth="1"/>
    <col min="1205" max="1205" width="10" bestFit="1" customWidth="1"/>
    <col min="1206" max="1206" width="12.5" bestFit="1" customWidth="1"/>
    <col min="1207" max="1207" width="11" bestFit="1" customWidth="1"/>
    <col min="1208" max="1208" width="13.5" bestFit="1" customWidth="1"/>
    <col min="1209" max="1209" width="10" bestFit="1" customWidth="1"/>
    <col min="1210" max="1210" width="12.5" bestFit="1" customWidth="1"/>
    <col min="1211" max="1211" width="10" bestFit="1" customWidth="1"/>
    <col min="1212" max="1212" width="12.5" bestFit="1" customWidth="1"/>
    <col min="1213" max="1213" width="10" bestFit="1" customWidth="1"/>
    <col min="1214" max="1214" width="12.5" bestFit="1" customWidth="1"/>
    <col min="1215" max="1215" width="11" bestFit="1" customWidth="1"/>
    <col min="1216" max="1216" width="13.5" bestFit="1" customWidth="1"/>
    <col min="1217" max="1218" width="11" bestFit="1" customWidth="1"/>
    <col min="1219" max="1219" width="13.5" bestFit="1" customWidth="1"/>
    <col min="1220" max="1220" width="11" bestFit="1" customWidth="1"/>
    <col min="1221" max="1221" width="13.5" bestFit="1" customWidth="1"/>
    <col min="1222" max="1222" width="11" bestFit="1" customWidth="1"/>
    <col min="1223" max="1223" width="13.5" bestFit="1" customWidth="1"/>
    <col min="1224" max="1224" width="11" bestFit="1" customWidth="1"/>
    <col min="1225" max="1225" width="13.5" bestFit="1" customWidth="1"/>
    <col min="1226" max="1226" width="11" bestFit="1" customWidth="1"/>
    <col min="1227" max="1227" width="13.5" bestFit="1" customWidth="1"/>
    <col min="1228" max="1229" width="10" bestFit="1" customWidth="1"/>
    <col min="1230" max="1230" width="12.5" bestFit="1" customWidth="1"/>
    <col min="1231" max="1231" width="10" bestFit="1" customWidth="1"/>
    <col min="1232" max="1232" width="12.5" bestFit="1" customWidth="1"/>
    <col min="1233" max="1233" width="11" bestFit="1" customWidth="1"/>
    <col min="1234" max="1234" width="13.5" bestFit="1" customWidth="1"/>
    <col min="1235" max="1236" width="11" bestFit="1" customWidth="1"/>
    <col min="1237" max="1237" width="13.5" bestFit="1" customWidth="1"/>
    <col min="1238" max="1238" width="11" bestFit="1" customWidth="1"/>
    <col min="1239" max="1239" width="13.5" bestFit="1" customWidth="1"/>
    <col min="1240" max="1240" width="11" bestFit="1" customWidth="1"/>
    <col min="1241" max="1241" width="13.5" bestFit="1" customWidth="1"/>
    <col min="1242" max="1242" width="11" bestFit="1" customWidth="1"/>
    <col min="1243" max="1243" width="13.5" bestFit="1" customWidth="1"/>
    <col min="1244" max="1244" width="11" bestFit="1" customWidth="1"/>
    <col min="1245" max="1245" width="13.5" bestFit="1" customWidth="1"/>
    <col min="1246" max="1246" width="11" bestFit="1" customWidth="1"/>
    <col min="1247" max="1247" width="13.5" bestFit="1" customWidth="1"/>
    <col min="1248" max="1248" width="10" bestFit="1" customWidth="1"/>
    <col min="1249" max="1249" width="12.5" bestFit="1" customWidth="1"/>
    <col min="1250" max="1250" width="10" bestFit="1" customWidth="1"/>
    <col min="1251" max="1251" width="12.5" bestFit="1" customWidth="1"/>
    <col min="1252" max="1252" width="10" bestFit="1" customWidth="1"/>
    <col min="1253" max="1253" width="12.5" bestFit="1" customWidth="1"/>
    <col min="1254" max="1254" width="10" bestFit="1" customWidth="1"/>
    <col min="1255" max="1255" width="12.5" bestFit="1" customWidth="1"/>
    <col min="1256" max="1256" width="9" bestFit="1" customWidth="1"/>
    <col min="1257" max="1257" width="11.5" bestFit="1" customWidth="1"/>
    <col min="1258" max="1259" width="10" bestFit="1" customWidth="1"/>
    <col min="1260" max="1260" width="12.5" bestFit="1" customWidth="1"/>
    <col min="1261" max="1261" width="10" bestFit="1" customWidth="1"/>
    <col min="1262" max="1262" width="12.5" bestFit="1" customWidth="1"/>
    <col min="1263" max="1263" width="10" bestFit="1" customWidth="1"/>
    <col min="1264" max="1264" width="12.5" bestFit="1" customWidth="1"/>
    <col min="1265" max="1265" width="10" bestFit="1" customWidth="1"/>
    <col min="1266" max="1266" width="12.5" bestFit="1" customWidth="1"/>
    <col min="1267" max="1267" width="10" bestFit="1" customWidth="1"/>
    <col min="1268" max="1268" width="12.5" bestFit="1" customWidth="1"/>
    <col min="1269" max="1269" width="10" bestFit="1" customWidth="1"/>
    <col min="1270" max="1270" width="12.5" bestFit="1" customWidth="1"/>
    <col min="1271" max="1271" width="10" bestFit="1" customWidth="1"/>
    <col min="1272" max="1272" width="12.5" bestFit="1" customWidth="1"/>
    <col min="1273" max="1273" width="10" bestFit="1" customWidth="1"/>
    <col min="1274" max="1274" width="12.5" bestFit="1" customWidth="1"/>
    <col min="1275" max="1275" width="9.5" bestFit="1" customWidth="1"/>
    <col min="1276" max="1276" width="11.5" bestFit="1" customWidth="1"/>
    <col min="1277" max="1277" width="9.5" bestFit="1" customWidth="1"/>
    <col min="1278" max="1278" width="11.5" bestFit="1" customWidth="1"/>
    <col min="1279" max="1279" width="9" bestFit="1" customWidth="1"/>
    <col min="1280" max="1280" width="11.5" bestFit="1" customWidth="1"/>
    <col min="1281" max="1281" width="10" bestFit="1" customWidth="1"/>
    <col min="1282" max="1282" width="12.5" bestFit="1" customWidth="1"/>
    <col min="1283" max="1283" width="10" bestFit="1" customWidth="1"/>
    <col min="1284" max="1284" width="12.5" bestFit="1" customWidth="1"/>
    <col min="1285" max="1285" width="10" bestFit="1" customWidth="1"/>
    <col min="1286" max="1286" width="12.5" bestFit="1" customWidth="1"/>
    <col min="1287" max="1287" width="10" bestFit="1" customWidth="1"/>
    <col min="1288" max="1288" width="12.5" bestFit="1" customWidth="1"/>
    <col min="1289" max="1289" width="10" bestFit="1" customWidth="1"/>
    <col min="1290" max="1290" width="12.5" bestFit="1" customWidth="1"/>
    <col min="1291" max="1291" width="10" bestFit="1" customWidth="1"/>
    <col min="1292" max="1292" width="12.5" bestFit="1" customWidth="1"/>
    <col min="1293" max="1293" width="10" bestFit="1" customWidth="1"/>
    <col min="1294" max="1294" width="12.5" bestFit="1" customWidth="1"/>
    <col min="1295" max="1295" width="10" bestFit="1" customWidth="1"/>
    <col min="1296" max="1296" width="12.5" bestFit="1" customWidth="1"/>
    <col min="1297" max="1297" width="10" bestFit="1" customWidth="1"/>
    <col min="1298" max="1298" width="12.5" bestFit="1" customWidth="1"/>
    <col min="1299" max="1299" width="10" bestFit="1" customWidth="1"/>
    <col min="1300" max="1300" width="12.5" bestFit="1" customWidth="1"/>
    <col min="1301" max="1301" width="10" bestFit="1" customWidth="1"/>
    <col min="1302" max="1302" width="12.5" bestFit="1" customWidth="1"/>
    <col min="1303" max="1303" width="9.5" bestFit="1" customWidth="1"/>
    <col min="1304" max="1304" width="11.5" bestFit="1" customWidth="1"/>
    <col min="1305" max="1305" width="9.5" bestFit="1" customWidth="1"/>
    <col min="1306" max="1306" width="11.5" bestFit="1" customWidth="1"/>
    <col min="1307" max="1307" width="10" bestFit="1" customWidth="1"/>
    <col min="1308" max="1308" width="12.5" bestFit="1" customWidth="1"/>
    <col min="1309" max="1309" width="10" bestFit="1" customWidth="1"/>
    <col min="1310" max="1310" width="12.5" bestFit="1" customWidth="1"/>
    <col min="1311" max="1311" width="10" bestFit="1" customWidth="1"/>
    <col min="1312" max="1312" width="12.5" bestFit="1" customWidth="1"/>
    <col min="1313" max="1313" width="10" bestFit="1" customWidth="1"/>
    <col min="1314" max="1314" width="12.5" bestFit="1" customWidth="1"/>
    <col min="1315" max="1315" width="10" bestFit="1" customWidth="1"/>
    <col min="1316" max="1316" width="12.5" bestFit="1" customWidth="1"/>
    <col min="1317" max="1317" width="10" bestFit="1" customWidth="1"/>
    <col min="1318" max="1318" width="12.5" bestFit="1" customWidth="1"/>
    <col min="1319" max="1319" width="10" bestFit="1" customWidth="1"/>
    <col min="1320" max="1320" width="12.5" bestFit="1" customWidth="1"/>
    <col min="1321" max="1321" width="9.5" bestFit="1" customWidth="1"/>
    <col min="1322" max="1322" width="11.5" bestFit="1" customWidth="1"/>
    <col min="1323" max="1323" width="10" bestFit="1" customWidth="1"/>
    <col min="1324" max="1324" width="12.5" bestFit="1" customWidth="1"/>
    <col min="1325" max="1325" width="10" bestFit="1" customWidth="1"/>
    <col min="1326" max="1326" width="12.5" bestFit="1" customWidth="1"/>
    <col min="1327" max="1327" width="10" bestFit="1" customWidth="1"/>
    <col min="1328" max="1328" width="12.5" bestFit="1" customWidth="1"/>
    <col min="1329" max="1329" width="10" bestFit="1" customWidth="1"/>
    <col min="1330" max="1330" width="12.5" bestFit="1" customWidth="1"/>
    <col min="1331" max="1331" width="10" bestFit="1" customWidth="1"/>
    <col min="1332" max="1332" width="12.5" bestFit="1" customWidth="1"/>
    <col min="1333" max="1333" width="10" bestFit="1" customWidth="1"/>
    <col min="1334" max="1334" width="12.5" bestFit="1" customWidth="1"/>
    <col min="1335" max="1335" width="10" bestFit="1" customWidth="1"/>
    <col min="1336" max="1336" width="12.5" bestFit="1" customWidth="1"/>
    <col min="1337" max="1337" width="9" bestFit="1" customWidth="1"/>
    <col min="1338" max="1338" width="11.5" bestFit="1" customWidth="1"/>
    <col min="1339" max="1339" width="10" bestFit="1" customWidth="1"/>
    <col min="1340" max="1340" width="12.5" bestFit="1" customWidth="1"/>
    <col min="1341" max="1341" width="10" bestFit="1" customWidth="1"/>
    <col min="1342" max="1342" width="12.5" bestFit="1" customWidth="1"/>
    <col min="1343" max="1343" width="10" bestFit="1" customWidth="1"/>
    <col min="1344" max="1344" width="12.5" bestFit="1" customWidth="1"/>
    <col min="1345" max="1345" width="10" bestFit="1" customWidth="1"/>
    <col min="1346" max="1346" width="12.5" bestFit="1" customWidth="1"/>
    <col min="1347" max="1347" width="10" bestFit="1" customWidth="1"/>
    <col min="1348" max="1348" width="12.5" bestFit="1" customWidth="1"/>
    <col min="1349" max="1349" width="10" bestFit="1" customWidth="1"/>
    <col min="1350" max="1350" width="12.5" bestFit="1" customWidth="1"/>
    <col min="1351" max="1351" width="10" bestFit="1" customWidth="1"/>
    <col min="1352" max="1352" width="12.5" bestFit="1" customWidth="1"/>
    <col min="1353" max="1353" width="10" bestFit="1" customWidth="1"/>
    <col min="1354" max="1354" width="12.5" bestFit="1" customWidth="1"/>
    <col min="1355" max="1355" width="9.5" bestFit="1" customWidth="1"/>
    <col min="1356" max="1356" width="11.5" bestFit="1" customWidth="1"/>
    <col min="1357" max="1357" width="9" bestFit="1" customWidth="1"/>
    <col min="1358" max="1358" width="11.5" bestFit="1" customWidth="1"/>
    <col min="1359" max="1359" width="9" bestFit="1" customWidth="1"/>
    <col min="1360" max="1360" width="11.5" bestFit="1" customWidth="1"/>
    <col min="1361" max="1361" width="10" bestFit="1" customWidth="1"/>
    <col min="1362" max="1362" width="12.5" bestFit="1" customWidth="1"/>
    <col min="1363" max="1363" width="10" bestFit="1" customWidth="1"/>
    <col min="1364" max="1364" width="12.5" bestFit="1" customWidth="1"/>
    <col min="1365" max="1365" width="10" bestFit="1" customWidth="1"/>
    <col min="1366" max="1366" width="12.5" bestFit="1" customWidth="1"/>
    <col min="1367" max="1367" width="10" bestFit="1" customWidth="1"/>
    <col min="1368" max="1368" width="12.5" bestFit="1" customWidth="1"/>
    <col min="1369" max="1369" width="10" bestFit="1" customWidth="1"/>
    <col min="1370" max="1370" width="12.5" bestFit="1" customWidth="1"/>
    <col min="1371" max="1371" width="10" bestFit="1" customWidth="1"/>
    <col min="1372" max="1372" width="12.5" bestFit="1" customWidth="1"/>
    <col min="1373" max="1373" width="9.5" bestFit="1" customWidth="1"/>
    <col min="1374" max="1374" width="11.5" bestFit="1" customWidth="1"/>
    <col min="1375" max="1375" width="9.5" bestFit="1" customWidth="1"/>
    <col min="1376" max="1376" width="11.5" bestFit="1" customWidth="1"/>
    <col min="1377" max="1377" width="10" bestFit="1" customWidth="1"/>
    <col min="1378" max="1378" width="12.5" bestFit="1" customWidth="1"/>
    <col min="1379" max="1379" width="10" bestFit="1" customWidth="1"/>
    <col min="1380" max="1380" width="12.5" bestFit="1" customWidth="1"/>
    <col min="1381" max="1381" width="10" bestFit="1" customWidth="1"/>
    <col min="1382" max="1382" width="12.5" bestFit="1" customWidth="1"/>
    <col min="1383" max="1383" width="10" bestFit="1" customWidth="1"/>
    <col min="1384" max="1384" width="12.5" bestFit="1" customWidth="1"/>
    <col min="1385" max="1385" width="10" bestFit="1" customWidth="1"/>
    <col min="1386" max="1386" width="12.5" bestFit="1" customWidth="1"/>
    <col min="1387" max="1387" width="10" bestFit="1" customWidth="1"/>
    <col min="1388" max="1388" width="12.5" bestFit="1" customWidth="1"/>
    <col min="1389" max="1389" width="10" bestFit="1" customWidth="1"/>
    <col min="1390" max="1390" width="12.5" bestFit="1" customWidth="1"/>
    <col min="1391" max="1391" width="10" bestFit="1" customWidth="1"/>
    <col min="1392" max="1392" width="12.5" bestFit="1" customWidth="1"/>
    <col min="1393" max="1393" width="11" bestFit="1" customWidth="1"/>
    <col min="1394" max="1394" width="13.5" bestFit="1" customWidth="1"/>
    <col min="1395" max="1395" width="11" bestFit="1" customWidth="1"/>
    <col min="1396" max="1396" width="13.5" bestFit="1" customWidth="1"/>
    <col min="1397" max="1397" width="11" bestFit="1" customWidth="1"/>
    <col min="1398" max="1398" width="13.5" bestFit="1" customWidth="1"/>
    <col min="1399" max="1399" width="11" bestFit="1" customWidth="1"/>
    <col min="1400" max="1400" width="13.5" bestFit="1" customWidth="1"/>
    <col min="1401" max="1402" width="10" bestFit="1" customWidth="1"/>
    <col min="1403" max="1403" width="12.5" bestFit="1" customWidth="1"/>
    <col min="1404" max="1405" width="10" bestFit="1" customWidth="1"/>
    <col min="1406" max="1406" width="12.5" bestFit="1" customWidth="1"/>
    <col min="1407" max="1407" width="10" bestFit="1" customWidth="1"/>
    <col min="1408" max="1408" width="12.5" bestFit="1" customWidth="1"/>
    <col min="1409" max="1409" width="11" bestFit="1" customWidth="1"/>
    <col min="1410" max="1410" width="13.5" bestFit="1" customWidth="1"/>
    <col min="1411" max="1411" width="11" bestFit="1" customWidth="1"/>
    <col min="1412" max="1412" width="13.5" bestFit="1" customWidth="1"/>
    <col min="1413" max="1413" width="11" bestFit="1" customWidth="1"/>
    <col min="1414" max="1414" width="13.5" bestFit="1" customWidth="1"/>
    <col min="1415" max="1415" width="11" bestFit="1" customWidth="1"/>
    <col min="1416" max="1416" width="13.5" bestFit="1" customWidth="1"/>
    <col min="1417" max="1417" width="11" bestFit="1" customWidth="1"/>
    <col min="1418" max="1418" width="13.5" bestFit="1" customWidth="1"/>
    <col min="1419" max="1419" width="11" bestFit="1" customWidth="1"/>
    <col min="1420" max="1420" width="13.5" bestFit="1" customWidth="1"/>
    <col min="1421" max="1421" width="11" bestFit="1" customWidth="1"/>
    <col min="1422" max="1422" width="13.5" bestFit="1" customWidth="1"/>
    <col min="1423" max="1423" width="10" bestFit="1" customWidth="1"/>
    <col min="1424" max="1424" width="12.5" bestFit="1" customWidth="1"/>
    <col min="1425" max="1425" width="11" bestFit="1" customWidth="1"/>
    <col min="1426" max="1426" width="13.5" bestFit="1" customWidth="1"/>
    <col min="1427" max="1427" width="11" bestFit="1" customWidth="1"/>
    <col min="1428" max="1428" width="13.5" bestFit="1" customWidth="1"/>
    <col min="1429" max="1429" width="11" bestFit="1" customWidth="1"/>
    <col min="1430" max="1430" width="13.5" bestFit="1" customWidth="1"/>
    <col min="1431" max="1431" width="11" bestFit="1" customWidth="1"/>
    <col min="1432" max="1432" width="13.5" bestFit="1" customWidth="1"/>
    <col min="1433" max="1434" width="11" bestFit="1" customWidth="1"/>
    <col min="1435" max="1435" width="13.5" bestFit="1" customWidth="1"/>
    <col min="1436" max="1436" width="11" bestFit="1" customWidth="1"/>
    <col min="1437" max="1437" width="13.5" bestFit="1" customWidth="1"/>
    <col min="1438" max="1438" width="9.5" bestFit="1" customWidth="1"/>
    <col min="1439" max="1439" width="11.5" bestFit="1" customWidth="1"/>
    <col min="1440" max="1440" width="9" bestFit="1" customWidth="1"/>
    <col min="1441" max="1441" width="11.5" bestFit="1" customWidth="1"/>
    <col min="1442" max="1442" width="9.5" bestFit="1" customWidth="1"/>
    <col min="1443" max="1443" width="11.5" bestFit="1" customWidth="1"/>
    <col min="1444" max="1445" width="10" bestFit="1" customWidth="1"/>
    <col min="1446" max="1446" width="12.5" bestFit="1" customWidth="1"/>
    <col min="1447" max="1447" width="10" bestFit="1" customWidth="1"/>
    <col min="1448" max="1448" width="12.5" bestFit="1" customWidth="1"/>
    <col min="1449" max="1449" width="10" bestFit="1" customWidth="1"/>
    <col min="1450" max="1450" width="12.5" bestFit="1" customWidth="1"/>
    <col min="1451" max="1451" width="10" bestFit="1" customWidth="1"/>
    <col min="1452" max="1452" width="12.5" bestFit="1" customWidth="1"/>
    <col min="1453" max="1453" width="10" bestFit="1" customWidth="1"/>
    <col min="1454" max="1454" width="12.5" bestFit="1" customWidth="1"/>
    <col min="1455" max="1455" width="9" bestFit="1" customWidth="1"/>
    <col min="1456" max="1456" width="11.5" bestFit="1" customWidth="1"/>
    <col min="1457" max="1457" width="9" bestFit="1" customWidth="1"/>
    <col min="1458" max="1458" width="11.5" bestFit="1" customWidth="1"/>
    <col min="1459" max="1459" width="9" bestFit="1" customWidth="1"/>
    <col min="1460" max="1460" width="11.5" bestFit="1" customWidth="1"/>
    <col min="1461" max="1461" width="10" bestFit="1" customWidth="1"/>
    <col min="1462" max="1462" width="12.5" bestFit="1" customWidth="1"/>
    <col min="1463" max="1463" width="10" bestFit="1" customWidth="1"/>
    <col min="1464" max="1464" width="12.5" bestFit="1" customWidth="1"/>
    <col min="1465" max="1465" width="10" bestFit="1" customWidth="1"/>
    <col min="1466" max="1466" width="12.5" bestFit="1" customWidth="1"/>
    <col min="1467" max="1467" width="10" bestFit="1" customWidth="1"/>
    <col min="1468" max="1468" width="12.5" bestFit="1" customWidth="1"/>
    <col min="1469" max="1469" width="10" bestFit="1" customWidth="1"/>
    <col min="1470" max="1470" width="12.5" bestFit="1" customWidth="1"/>
    <col min="1471" max="1471" width="9.5" bestFit="1" customWidth="1"/>
    <col min="1472" max="1472" width="11.5" bestFit="1" customWidth="1"/>
    <col min="1473" max="1473" width="9.5" bestFit="1" customWidth="1"/>
    <col min="1474" max="1474" width="11.5" bestFit="1" customWidth="1"/>
    <col min="1475" max="1475" width="9" bestFit="1" customWidth="1"/>
    <col min="1476" max="1476" width="11.5" bestFit="1" customWidth="1"/>
    <col min="1477" max="1477" width="10" bestFit="1" customWidth="1"/>
    <col min="1478" max="1478" width="12.5" bestFit="1" customWidth="1"/>
    <col min="1479" max="1479" width="10" bestFit="1" customWidth="1"/>
    <col min="1480" max="1480" width="12.5" bestFit="1" customWidth="1"/>
    <col min="1481" max="1481" width="10" bestFit="1" customWidth="1"/>
    <col min="1482" max="1482" width="12.5" bestFit="1" customWidth="1"/>
    <col min="1483" max="1483" width="10" bestFit="1" customWidth="1"/>
    <col min="1484" max="1484" width="12.5" bestFit="1" customWidth="1"/>
    <col min="1485" max="1485" width="9.5" bestFit="1" customWidth="1"/>
    <col min="1486" max="1486" width="11.5" bestFit="1" customWidth="1"/>
    <col min="1487" max="1487" width="9" bestFit="1" customWidth="1"/>
    <col min="1488" max="1488" width="11.5" bestFit="1" customWidth="1"/>
    <col min="1489" max="1489" width="9" bestFit="1" customWidth="1"/>
    <col min="1490" max="1490" width="11.5" bestFit="1" customWidth="1"/>
    <col min="1491" max="1491" width="9" bestFit="1" customWidth="1"/>
    <col min="1492" max="1492" width="11.5" bestFit="1" customWidth="1"/>
    <col min="1493" max="1493" width="10" bestFit="1" customWidth="1"/>
    <col min="1494" max="1494" width="12.5" bestFit="1" customWidth="1"/>
    <col min="1495" max="1495" width="10" bestFit="1" customWidth="1"/>
    <col min="1496" max="1496" width="12.5" bestFit="1" customWidth="1"/>
    <col min="1497" max="1497" width="10" bestFit="1" customWidth="1"/>
    <col min="1498" max="1498" width="12.5" bestFit="1" customWidth="1"/>
    <col min="1499" max="1499" width="10" bestFit="1" customWidth="1"/>
    <col min="1500" max="1500" width="12.5" bestFit="1" customWidth="1"/>
    <col min="1501" max="1501" width="10" bestFit="1" customWidth="1"/>
    <col min="1502" max="1502" width="12.5" bestFit="1" customWidth="1"/>
    <col min="1503" max="1503" width="9.5" bestFit="1" customWidth="1"/>
    <col min="1504" max="1504" width="11.5" bestFit="1" customWidth="1"/>
    <col min="1505" max="1505" width="9.5" bestFit="1" customWidth="1"/>
    <col min="1506" max="1506" width="11.5" bestFit="1" customWidth="1"/>
    <col min="1507" max="1507" width="9.5" bestFit="1" customWidth="1"/>
    <col min="1508" max="1508" width="11.5" bestFit="1" customWidth="1"/>
    <col min="1509" max="1509" width="10" bestFit="1" customWidth="1"/>
    <col min="1510" max="1510" width="12.5" bestFit="1" customWidth="1"/>
    <col min="1511" max="1511" width="10" bestFit="1" customWidth="1"/>
    <col min="1512" max="1512" width="12.5" bestFit="1" customWidth="1"/>
    <col min="1513" max="1513" width="10" bestFit="1" customWidth="1"/>
    <col min="1514" max="1514" width="12.5" bestFit="1" customWidth="1"/>
    <col min="1515" max="1515" width="10" bestFit="1" customWidth="1"/>
    <col min="1516" max="1516" width="12.5" bestFit="1" customWidth="1"/>
    <col min="1517" max="1517" width="10" bestFit="1" customWidth="1"/>
    <col min="1518" max="1518" width="12.5" bestFit="1" customWidth="1"/>
    <col min="1519" max="1520" width="9.5" bestFit="1" customWidth="1"/>
    <col min="1521" max="1521" width="11.5" bestFit="1" customWidth="1"/>
    <col min="1522" max="1522" width="9.5" bestFit="1" customWidth="1"/>
    <col min="1523" max="1523" width="11.5" bestFit="1" customWidth="1"/>
    <col min="1524" max="1524" width="10" bestFit="1" customWidth="1"/>
    <col min="1525" max="1525" width="12.5" bestFit="1" customWidth="1"/>
    <col min="1526" max="1526" width="10" bestFit="1" customWidth="1"/>
    <col min="1527" max="1527" width="12.5" bestFit="1" customWidth="1"/>
    <col min="1528" max="1528" width="10" bestFit="1" customWidth="1"/>
    <col min="1529" max="1529" width="12.5" bestFit="1" customWidth="1"/>
    <col min="1530" max="1530" width="10" bestFit="1" customWidth="1"/>
    <col min="1531" max="1531" width="12.5" bestFit="1" customWidth="1"/>
    <col min="1532" max="1532" width="10" bestFit="1" customWidth="1"/>
    <col min="1533" max="1533" width="12.5" bestFit="1" customWidth="1"/>
    <col min="1534" max="1534" width="9" bestFit="1" customWidth="1"/>
    <col min="1535" max="1535" width="11.5" bestFit="1" customWidth="1"/>
    <col min="1536" max="1536" width="10" bestFit="1" customWidth="1"/>
    <col min="1537" max="1537" width="12.5" bestFit="1" customWidth="1"/>
    <col min="1538" max="1538" width="10" bestFit="1" customWidth="1"/>
    <col min="1539" max="1539" width="12.5" bestFit="1" customWidth="1"/>
    <col min="1540" max="1540" width="10" bestFit="1" customWidth="1"/>
    <col min="1541" max="1541" width="12.5" bestFit="1" customWidth="1"/>
    <col min="1542" max="1542" width="10" bestFit="1" customWidth="1"/>
    <col min="1543" max="1543" width="12.5" bestFit="1" customWidth="1"/>
    <col min="1544" max="1544" width="10" bestFit="1" customWidth="1"/>
    <col min="1545" max="1545" width="12.5" bestFit="1" customWidth="1"/>
    <col min="1546" max="1546" width="10" bestFit="1" customWidth="1"/>
    <col min="1547" max="1547" width="12.5" bestFit="1" customWidth="1"/>
    <col min="1548" max="1548" width="10" bestFit="1" customWidth="1"/>
    <col min="1549" max="1549" width="12.5" bestFit="1" customWidth="1"/>
    <col min="1550" max="1550" width="10" bestFit="1" customWidth="1"/>
    <col min="1551" max="1551" width="12.5" bestFit="1" customWidth="1"/>
    <col min="1552" max="1552" width="10" bestFit="1" customWidth="1"/>
    <col min="1553" max="1553" width="12.5" bestFit="1" customWidth="1"/>
    <col min="1554" max="1555" width="10" bestFit="1" customWidth="1"/>
    <col min="1556" max="1556" width="12.5" bestFit="1" customWidth="1"/>
    <col min="1557" max="1557" width="10" bestFit="1" customWidth="1"/>
    <col min="1558" max="1558" width="12.5" bestFit="1" customWidth="1"/>
    <col min="1559" max="1559" width="10" bestFit="1" customWidth="1"/>
    <col min="1560" max="1560" width="12.5" bestFit="1" customWidth="1"/>
    <col min="1561" max="1562" width="10" bestFit="1" customWidth="1"/>
    <col min="1563" max="1563" width="12.5" bestFit="1" customWidth="1"/>
    <col min="1564" max="1564" width="10" bestFit="1" customWidth="1"/>
    <col min="1565" max="1565" width="12.5" bestFit="1" customWidth="1"/>
    <col min="1566" max="1566" width="9" bestFit="1" customWidth="1"/>
    <col min="1567" max="1567" width="11.5" bestFit="1" customWidth="1"/>
    <col min="1568" max="1568" width="9.5" bestFit="1" customWidth="1"/>
    <col min="1569" max="1569" width="11.5" bestFit="1" customWidth="1"/>
    <col min="1570" max="1570" width="9" bestFit="1" customWidth="1"/>
    <col min="1571" max="1571" width="11.5" bestFit="1" customWidth="1"/>
    <col min="1572" max="1572" width="10" bestFit="1" customWidth="1"/>
    <col min="1573" max="1573" width="12.5" bestFit="1" customWidth="1"/>
    <col min="1574" max="1574" width="10" bestFit="1" customWidth="1"/>
    <col min="1575" max="1575" width="12.5" bestFit="1" customWidth="1"/>
    <col min="1576" max="1576" width="10" bestFit="1" customWidth="1"/>
    <col min="1577" max="1577" width="12.5" bestFit="1" customWidth="1"/>
    <col min="1578" max="1579" width="10" bestFit="1" customWidth="1"/>
    <col min="1580" max="1580" width="12.5" bestFit="1" customWidth="1"/>
    <col min="1581" max="1581" width="10" bestFit="1" customWidth="1"/>
    <col min="1582" max="1582" width="12.5" bestFit="1" customWidth="1"/>
    <col min="1583" max="1583" width="10" bestFit="1" customWidth="1"/>
    <col min="1584" max="1584" width="12.5" bestFit="1" customWidth="1"/>
    <col min="1585" max="1585" width="10" bestFit="1" customWidth="1"/>
    <col min="1586" max="1586" width="12.5" bestFit="1" customWidth="1"/>
    <col min="1587" max="1587" width="10" bestFit="1" customWidth="1"/>
    <col min="1588" max="1588" width="12.5" bestFit="1" customWidth="1"/>
    <col min="1589" max="1589" width="11" bestFit="1" customWidth="1"/>
    <col min="1590" max="1590" width="13.5" bestFit="1" customWidth="1"/>
    <col min="1591" max="1591" width="11" bestFit="1" customWidth="1"/>
    <col min="1592" max="1592" width="13.5" bestFit="1" customWidth="1"/>
    <col min="1593" max="1593" width="11" bestFit="1" customWidth="1"/>
    <col min="1594" max="1594" width="13.5" bestFit="1" customWidth="1"/>
    <col min="1595" max="1595" width="10" bestFit="1" customWidth="1"/>
    <col min="1596" max="1596" width="12.5" bestFit="1" customWidth="1"/>
    <col min="1597" max="1597" width="10" bestFit="1" customWidth="1"/>
    <col min="1598" max="1598" width="12.5" bestFit="1" customWidth="1"/>
    <col min="1599" max="1599" width="11" bestFit="1" customWidth="1"/>
    <col min="1600" max="1600" width="13.5" bestFit="1" customWidth="1"/>
    <col min="1601" max="1601" width="11" bestFit="1" customWidth="1"/>
    <col min="1602" max="1602" width="13.5" bestFit="1" customWidth="1"/>
    <col min="1603" max="1603" width="11" bestFit="1" customWidth="1"/>
    <col min="1604" max="1604" width="13.5" bestFit="1" customWidth="1"/>
    <col min="1605" max="1605" width="11" bestFit="1" customWidth="1"/>
    <col min="1606" max="1606" width="13.5" bestFit="1" customWidth="1"/>
    <col min="1607" max="1607" width="10" bestFit="1" customWidth="1"/>
    <col min="1608" max="1608" width="12.5" bestFit="1" customWidth="1"/>
    <col min="1609" max="1610" width="10" bestFit="1" customWidth="1"/>
    <col min="1611" max="1611" width="12.5" bestFit="1" customWidth="1"/>
    <col min="1612" max="1612" width="11" bestFit="1" customWidth="1"/>
    <col min="1613" max="1613" width="13.5" bestFit="1" customWidth="1"/>
    <col min="1614" max="1614" width="11" bestFit="1" customWidth="1"/>
    <col min="1615" max="1615" width="13.5" bestFit="1" customWidth="1"/>
    <col min="1616" max="1616" width="11" bestFit="1" customWidth="1"/>
    <col min="1617" max="1617" width="13.5" bestFit="1" customWidth="1"/>
    <col min="1618" max="1618" width="11" bestFit="1" customWidth="1"/>
    <col min="1619" max="1619" width="13.5" bestFit="1" customWidth="1"/>
    <col min="1620" max="1620" width="9.5" bestFit="1" customWidth="1"/>
    <col min="1621" max="1621" width="11.5" bestFit="1" customWidth="1"/>
    <col min="1622" max="1622" width="10" bestFit="1" customWidth="1"/>
    <col min="1623" max="1623" width="12.5" bestFit="1" customWidth="1"/>
    <col min="1624" max="1624" width="10" bestFit="1" customWidth="1"/>
    <col min="1625" max="1625" width="12.5" bestFit="1" customWidth="1"/>
    <col min="1626" max="1626" width="10" bestFit="1" customWidth="1"/>
    <col min="1627" max="1627" width="12.5" bestFit="1" customWidth="1"/>
    <col min="1628" max="1628" width="10" bestFit="1" customWidth="1"/>
    <col min="1629" max="1629" width="12.5" bestFit="1" customWidth="1"/>
    <col min="1630" max="1632" width="10" bestFit="1" customWidth="1"/>
    <col min="1633" max="1633" width="12.5" bestFit="1" customWidth="1"/>
    <col min="1634" max="1635" width="10" bestFit="1" customWidth="1"/>
    <col min="1636" max="1636" width="12.5" bestFit="1" customWidth="1"/>
    <col min="1637" max="1637" width="10" bestFit="1" customWidth="1"/>
    <col min="1638" max="1638" width="12.5" bestFit="1" customWidth="1"/>
    <col min="1639" max="1639" width="10" bestFit="1" customWidth="1"/>
    <col min="1640" max="1640" width="12.5" bestFit="1" customWidth="1"/>
    <col min="1641" max="1641" width="10" bestFit="1" customWidth="1"/>
    <col min="1642" max="1642" width="12.5" bestFit="1" customWidth="1"/>
    <col min="1643" max="1643" width="10" bestFit="1" customWidth="1"/>
    <col min="1644" max="1644" width="12.5" bestFit="1" customWidth="1"/>
    <col min="1645" max="1645" width="10" bestFit="1" customWidth="1"/>
    <col min="1646" max="1646" width="12.5" bestFit="1" customWidth="1"/>
    <col min="1647" max="1647" width="9.5" bestFit="1" customWidth="1"/>
    <col min="1648" max="1648" width="11.5" bestFit="1" customWidth="1"/>
    <col min="1649" max="1649" width="9.5" bestFit="1" customWidth="1"/>
    <col min="1650" max="1650" width="11.5" bestFit="1" customWidth="1"/>
    <col min="1651" max="1652" width="10" bestFit="1" customWidth="1"/>
    <col min="1653" max="1653" width="12.5" bestFit="1" customWidth="1"/>
    <col min="1654" max="1654" width="10" bestFit="1" customWidth="1"/>
    <col min="1655" max="1655" width="12.5" bestFit="1" customWidth="1"/>
    <col min="1656" max="1656" width="10" bestFit="1" customWidth="1"/>
    <col min="1657" max="1657" width="12.5" bestFit="1" customWidth="1"/>
    <col min="1658" max="1658" width="10" bestFit="1" customWidth="1"/>
    <col min="1659" max="1659" width="12.5" bestFit="1" customWidth="1"/>
    <col min="1660" max="1660" width="9" bestFit="1" customWidth="1"/>
    <col min="1661" max="1661" width="11.5" bestFit="1" customWidth="1"/>
    <col min="1662" max="1662" width="9.5" bestFit="1" customWidth="1"/>
    <col min="1663" max="1663" width="11.5" bestFit="1" customWidth="1"/>
    <col min="1664" max="1664" width="10" bestFit="1" customWidth="1"/>
    <col min="1665" max="1665" width="12.5" bestFit="1" customWidth="1"/>
    <col min="1666" max="1667" width="10" bestFit="1" customWidth="1"/>
    <col min="1668" max="1668" width="12.5" bestFit="1" customWidth="1"/>
    <col min="1669" max="1669" width="10" bestFit="1" customWidth="1"/>
    <col min="1670" max="1670" width="12.5" bestFit="1" customWidth="1"/>
    <col min="1671" max="1671" width="10" bestFit="1" customWidth="1"/>
    <col min="1672" max="1672" width="12.5" bestFit="1" customWidth="1"/>
    <col min="1673" max="1673" width="10" bestFit="1" customWidth="1"/>
    <col min="1674" max="1674" width="12.5" bestFit="1" customWidth="1"/>
    <col min="1675" max="1675" width="10" bestFit="1" customWidth="1"/>
    <col min="1676" max="1676" width="12.5" bestFit="1" customWidth="1"/>
    <col min="1677" max="1677" width="9.5" bestFit="1" customWidth="1"/>
    <col min="1678" max="1678" width="11.5" bestFit="1" customWidth="1"/>
    <col min="1679" max="1679" width="9.5" bestFit="1" customWidth="1"/>
    <col min="1680" max="1680" width="11.5" bestFit="1" customWidth="1"/>
    <col min="1681" max="1681" width="9.5" bestFit="1" customWidth="1"/>
    <col min="1682" max="1682" width="11.5" bestFit="1" customWidth="1"/>
    <col min="1683" max="1683" width="10" bestFit="1" customWidth="1"/>
    <col min="1684" max="1684" width="12.5" bestFit="1" customWidth="1"/>
    <col min="1685" max="1685" width="10" bestFit="1" customWidth="1"/>
    <col min="1686" max="1686" width="12.5" bestFit="1" customWidth="1"/>
    <col min="1687" max="1688" width="10" bestFit="1" customWidth="1"/>
    <col min="1689" max="1689" width="12.5" bestFit="1" customWidth="1"/>
    <col min="1690" max="1690" width="10" bestFit="1" customWidth="1"/>
    <col min="1691" max="1691" width="12.5" bestFit="1" customWidth="1"/>
    <col min="1692" max="1692" width="10" bestFit="1" customWidth="1"/>
    <col min="1693" max="1693" width="12.5" bestFit="1" customWidth="1"/>
    <col min="1694" max="1694" width="10" bestFit="1" customWidth="1"/>
    <col min="1695" max="1695" width="12.5" bestFit="1" customWidth="1"/>
    <col min="1696" max="1696" width="10" bestFit="1" customWidth="1"/>
    <col min="1697" max="1697" width="12.5" bestFit="1" customWidth="1"/>
    <col min="1698" max="1698" width="10" bestFit="1" customWidth="1"/>
    <col min="1699" max="1699" width="12.5" bestFit="1" customWidth="1"/>
    <col min="1700" max="1700" width="9" bestFit="1" customWidth="1"/>
    <col min="1701" max="1701" width="11.5" bestFit="1" customWidth="1"/>
    <col min="1702" max="1702" width="9.5" bestFit="1" customWidth="1"/>
    <col min="1703" max="1703" width="11.5" bestFit="1" customWidth="1"/>
    <col min="1704" max="1704" width="9.5" bestFit="1" customWidth="1"/>
    <col min="1705" max="1705" width="11.5" bestFit="1" customWidth="1"/>
    <col min="1706" max="1706" width="10" bestFit="1" customWidth="1"/>
    <col min="1707" max="1707" width="12.5" bestFit="1" customWidth="1"/>
    <col min="1708" max="1708" width="10" bestFit="1" customWidth="1"/>
    <col min="1709" max="1709" width="12.5" bestFit="1" customWidth="1"/>
    <col min="1710" max="1710" width="10" bestFit="1" customWidth="1"/>
    <col min="1711" max="1711" width="12.5" bestFit="1" customWidth="1"/>
    <col min="1712" max="1712" width="9" bestFit="1" customWidth="1"/>
    <col min="1713" max="1713" width="11.5" bestFit="1" customWidth="1"/>
    <col min="1714" max="1714" width="10" bestFit="1" customWidth="1"/>
    <col min="1715" max="1715" width="12.5" bestFit="1" customWidth="1"/>
    <col min="1716" max="1716" width="10" bestFit="1" customWidth="1"/>
    <col min="1717" max="1717" width="12.5" bestFit="1" customWidth="1"/>
    <col min="1718" max="1718" width="10" bestFit="1" customWidth="1"/>
    <col min="1719" max="1719" width="12.5" bestFit="1" customWidth="1"/>
    <col min="1720" max="1720" width="10" bestFit="1" customWidth="1"/>
    <col min="1721" max="1721" width="12.5" bestFit="1" customWidth="1"/>
    <col min="1722" max="1722" width="10" bestFit="1" customWidth="1"/>
    <col min="1723" max="1723" width="12.5" bestFit="1" customWidth="1"/>
    <col min="1724" max="1724" width="10" bestFit="1" customWidth="1"/>
    <col min="1725" max="1725" width="12.5" bestFit="1" customWidth="1"/>
    <col min="1726" max="1726" width="9" bestFit="1" customWidth="1"/>
    <col min="1727" max="1727" width="11.5" bestFit="1" customWidth="1"/>
    <col min="1728" max="1729" width="9.5" bestFit="1" customWidth="1"/>
    <col min="1730" max="1730" width="11.5" bestFit="1" customWidth="1"/>
    <col min="1731" max="1731" width="9.5" bestFit="1" customWidth="1"/>
    <col min="1732" max="1732" width="11.5" bestFit="1" customWidth="1"/>
    <col min="1733" max="1733" width="9" bestFit="1" customWidth="1"/>
    <col min="1734" max="1734" width="11.5" bestFit="1" customWidth="1"/>
    <col min="1735" max="1735" width="10" bestFit="1" customWidth="1"/>
    <col min="1736" max="1736" width="12.5" bestFit="1" customWidth="1"/>
    <col min="1737" max="1737" width="10" bestFit="1" customWidth="1"/>
    <col min="1738" max="1738" width="12.5" bestFit="1" customWidth="1"/>
    <col min="1739" max="1739" width="10" bestFit="1" customWidth="1"/>
    <col min="1740" max="1740" width="12.5" bestFit="1" customWidth="1"/>
    <col min="1741" max="1741" width="10" bestFit="1" customWidth="1"/>
    <col min="1742" max="1742" width="12.5" bestFit="1" customWidth="1"/>
    <col min="1743" max="1743" width="9" bestFit="1" customWidth="1"/>
    <col min="1744" max="1744" width="11.5" bestFit="1" customWidth="1"/>
    <col min="1745" max="1745" width="9.5" bestFit="1" customWidth="1"/>
    <col min="1746" max="1746" width="11.5" bestFit="1" customWidth="1"/>
    <col min="1747" max="1747" width="10" bestFit="1" customWidth="1"/>
    <col min="1748" max="1748" width="12.5" bestFit="1" customWidth="1"/>
    <col min="1749" max="1749" width="10" bestFit="1" customWidth="1"/>
    <col min="1750" max="1750" width="12.5" bestFit="1" customWidth="1"/>
    <col min="1751" max="1751" width="9.5" bestFit="1" customWidth="1"/>
    <col min="1752" max="1752" width="11.5" bestFit="1" customWidth="1"/>
    <col min="1753" max="1753" width="9.5" bestFit="1" customWidth="1"/>
    <col min="1754" max="1754" width="11.5" bestFit="1" customWidth="1"/>
    <col min="1755" max="1755" width="10" bestFit="1" customWidth="1"/>
    <col min="1756" max="1756" width="12.5" bestFit="1" customWidth="1"/>
    <col min="1757" max="1757" width="10" bestFit="1" customWidth="1"/>
    <col min="1758" max="1758" width="12.5" bestFit="1" customWidth="1"/>
    <col min="1759" max="1759" width="10" bestFit="1" customWidth="1"/>
    <col min="1760" max="1760" width="12.5" bestFit="1" customWidth="1"/>
    <col min="1761" max="1761" width="10" bestFit="1" customWidth="1"/>
    <col min="1762" max="1762" width="12.5" bestFit="1" customWidth="1"/>
    <col min="1763" max="1763" width="11" bestFit="1" customWidth="1"/>
    <col min="1764" max="1764" width="13.5" bestFit="1" customWidth="1"/>
    <col min="1765" max="1765" width="11" bestFit="1" customWidth="1"/>
    <col min="1766" max="1766" width="13.5" bestFit="1" customWidth="1"/>
    <col min="1767" max="1767" width="11" bestFit="1" customWidth="1"/>
    <col min="1768" max="1768" width="13.5" bestFit="1" customWidth="1"/>
    <col min="1769" max="1769" width="11" bestFit="1" customWidth="1"/>
    <col min="1770" max="1770" width="13.5" bestFit="1" customWidth="1"/>
    <col min="1771" max="1771" width="11" bestFit="1" customWidth="1"/>
    <col min="1772" max="1772" width="13.5" bestFit="1" customWidth="1"/>
    <col min="1773" max="1773" width="11" bestFit="1" customWidth="1"/>
    <col min="1774" max="1774" width="13.5" bestFit="1" customWidth="1"/>
    <col min="1775" max="1775" width="11" bestFit="1" customWidth="1"/>
    <col min="1776" max="1776" width="13.5" bestFit="1" customWidth="1"/>
    <col min="1777" max="1777" width="11" bestFit="1" customWidth="1"/>
    <col min="1778" max="1778" width="13.5" bestFit="1" customWidth="1"/>
    <col min="1779" max="1779" width="11" bestFit="1" customWidth="1"/>
    <col min="1780" max="1780" width="13.5" bestFit="1" customWidth="1"/>
    <col min="1781" max="1781" width="11" bestFit="1" customWidth="1"/>
    <col min="1782" max="1782" width="13.5" bestFit="1" customWidth="1"/>
    <col min="1783" max="1783" width="11" bestFit="1" customWidth="1"/>
    <col min="1784" max="1784" width="13.5" bestFit="1" customWidth="1"/>
    <col min="1785" max="1785" width="11" bestFit="1" customWidth="1"/>
    <col min="1786" max="1786" width="13.5" bestFit="1" customWidth="1"/>
    <col min="1787" max="1787" width="11" bestFit="1" customWidth="1"/>
    <col min="1788" max="1788" width="13.5" bestFit="1" customWidth="1"/>
    <col min="1789" max="1789" width="11" bestFit="1" customWidth="1"/>
    <col min="1790" max="1790" width="13.5" bestFit="1" customWidth="1"/>
    <col min="1791" max="1791" width="10" bestFit="1" customWidth="1"/>
    <col min="1792" max="1792" width="12.5" bestFit="1" customWidth="1"/>
    <col min="1793" max="1793" width="10" bestFit="1" customWidth="1"/>
    <col min="1794" max="1794" width="12.5" bestFit="1" customWidth="1"/>
    <col min="1795" max="1795" width="11" bestFit="1" customWidth="1"/>
    <col min="1796" max="1796" width="13.5" bestFit="1" customWidth="1"/>
    <col min="1797" max="1797" width="11" bestFit="1" customWidth="1"/>
    <col min="1798" max="1798" width="13.5" bestFit="1" customWidth="1"/>
    <col min="1799" max="1799" width="11" bestFit="1" customWidth="1"/>
    <col min="1800" max="1800" width="13.5" bestFit="1" customWidth="1"/>
    <col min="1801" max="1801" width="11" bestFit="1" customWidth="1"/>
    <col min="1802" max="1802" width="13.5" bestFit="1" customWidth="1"/>
    <col min="1803" max="1803" width="11" bestFit="1" customWidth="1"/>
    <col min="1804" max="1804" width="13.5" bestFit="1" customWidth="1"/>
    <col min="1805" max="1805" width="11" bestFit="1" customWidth="1"/>
    <col min="1806" max="1806" width="13.5" bestFit="1" customWidth="1"/>
    <col min="1807" max="1807" width="11" bestFit="1" customWidth="1"/>
    <col min="1808" max="1808" width="13.5" bestFit="1" customWidth="1"/>
    <col min="1809" max="1809" width="11" bestFit="1" customWidth="1"/>
    <col min="1810" max="1810" width="13.5" bestFit="1" customWidth="1"/>
    <col min="1811" max="1811" width="10" bestFit="1" customWidth="1"/>
    <col min="1812" max="1812" width="12.5" bestFit="1" customWidth="1"/>
    <col min="1813" max="1813" width="10" bestFit="1" customWidth="1"/>
    <col min="1814" max="1814" width="12.5" bestFit="1" customWidth="1"/>
  </cols>
  <sheetData>
    <row r="1" spans="1:6" x14ac:dyDescent="0.2">
      <c r="A1" s="5" t="s">
        <v>2031</v>
      </c>
      <c r="B1" t="s">
        <v>2070</v>
      </c>
    </row>
    <row r="2" spans="1:6" x14ac:dyDescent="0.2">
      <c r="A2" s="5" t="s">
        <v>2085</v>
      </c>
      <c r="B2" t="s">
        <v>2070</v>
      </c>
    </row>
    <row r="4" spans="1:6" x14ac:dyDescent="0.2">
      <c r="A4" s="5" t="s">
        <v>2068</v>
      </c>
      <c r="B4" s="5" t="s">
        <v>2069</v>
      </c>
    </row>
    <row r="5" spans="1:6" x14ac:dyDescent="0.2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2073</v>
      </c>
      <c r="B6" s="7">
        <v>6</v>
      </c>
      <c r="C6" s="7">
        <v>36</v>
      </c>
      <c r="D6" s="7">
        <v>1</v>
      </c>
      <c r="E6" s="7">
        <v>49</v>
      </c>
      <c r="F6" s="7">
        <v>92</v>
      </c>
    </row>
    <row r="7" spans="1:6" x14ac:dyDescent="0.2">
      <c r="A7" s="9" t="s">
        <v>2074</v>
      </c>
      <c r="B7" s="7">
        <v>7</v>
      </c>
      <c r="C7" s="7">
        <v>28</v>
      </c>
      <c r="D7" s="7"/>
      <c r="E7" s="7">
        <v>44</v>
      </c>
      <c r="F7" s="7">
        <v>79</v>
      </c>
    </row>
    <row r="8" spans="1:6" x14ac:dyDescent="0.2">
      <c r="A8" s="9" t="s">
        <v>2075</v>
      </c>
      <c r="B8" s="7">
        <v>4</v>
      </c>
      <c r="C8" s="7">
        <v>33</v>
      </c>
      <c r="D8" s="7"/>
      <c r="E8" s="7">
        <v>49</v>
      </c>
      <c r="F8" s="7">
        <v>86</v>
      </c>
    </row>
    <row r="9" spans="1:6" x14ac:dyDescent="0.2">
      <c r="A9" s="9" t="s">
        <v>2076</v>
      </c>
      <c r="B9" s="7">
        <v>1</v>
      </c>
      <c r="C9" s="7">
        <v>30</v>
      </c>
      <c r="D9" s="7">
        <v>1</v>
      </c>
      <c r="E9" s="7">
        <v>46</v>
      </c>
      <c r="F9" s="7">
        <v>78</v>
      </c>
    </row>
    <row r="10" spans="1:6" x14ac:dyDescent="0.2">
      <c r="A10" s="9" t="s">
        <v>2077</v>
      </c>
      <c r="B10" s="7">
        <v>3</v>
      </c>
      <c r="C10" s="7">
        <v>35</v>
      </c>
      <c r="D10" s="7">
        <v>2</v>
      </c>
      <c r="E10" s="7">
        <v>46</v>
      </c>
      <c r="F10" s="7">
        <v>86</v>
      </c>
    </row>
    <row r="11" spans="1:6" x14ac:dyDescent="0.2">
      <c r="A11" s="9" t="s">
        <v>2078</v>
      </c>
      <c r="B11" s="7">
        <v>3</v>
      </c>
      <c r="C11" s="7">
        <v>28</v>
      </c>
      <c r="D11" s="7">
        <v>1</v>
      </c>
      <c r="E11" s="7">
        <v>55</v>
      </c>
      <c r="F11" s="7">
        <v>87</v>
      </c>
    </row>
    <row r="12" spans="1:6" x14ac:dyDescent="0.2">
      <c r="A12" s="9" t="s">
        <v>2079</v>
      </c>
      <c r="B12" s="7">
        <v>4</v>
      </c>
      <c r="C12" s="7">
        <v>31</v>
      </c>
      <c r="D12" s="7">
        <v>1</v>
      </c>
      <c r="E12" s="7">
        <v>58</v>
      </c>
      <c r="F12" s="7">
        <v>94</v>
      </c>
    </row>
    <row r="13" spans="1:6" x14ac:dyDescent="0.2">
      <c r="A13" s="9" t="s">
        <v>2080</v>
      </c>
      <c r="B13" s="7">
        <v>8</v>
      </c>
      <c r="C13" s="7">
        <v>35</v>
      </c>
      <c r="D13" s="7">
        <v>1</v>
      </c>
      <c r="E13" s="7">
        <v>41</v>
      </c>
      <c r="F13" s="7">
        <v>85</v>
      </c>
    </row>
    <row r="14" spans="1:6" x14ac:dyDescent="0.2">
      <c r="A14" s="9" t="s">
        <v>2081</v>
      </c>
      <c r="B14" s="7">
        <v>5</v>
      </c>
      <c r="C14" s="7">
        <v>23</v>
      </c>
      <c r="D14" s="7"/>
      <c r="E14" s="7">
        <v>45</v>
      </c>
      <c r="F14" s="7">
        <v>73</v>
      </c>
    </row>
    <row r="15" spans="1:6" x14ac:dyDescent="0.2">
      <c r="A15" s="9" t="s">
        <v>2082</v>
      </c>
      <c r="B15" s="7">
        <v>6</v>
      </c>
      <c r="C15" s="7">
        <v>26</v>
      </c>
      <c r="D15" s="7">
        <v>1</v>
      </c>
      <c r="E15" s="7">
        <v>45</v>
      </c>
      <c r="F15" s="7">
        <v>78</v>
      </c>
    </row>
    <row r="16" spans="1:6" x14ac:dyDescent="0.2">
      <c r="A16" s="9" t="s">
        <v>2083</v>
      </c>
      <c r="B16" s="7">
        <v>3</v>
      </c>
      <c r="C16" s="7">
        <v>27</v>
      </c>
      <c r="D16" s="7">
        <v>3</v>
      </c>
      <c r="E16" s="7">
        <v>45</v>
      </c>
      <c r="F16" s="7">
        <v>78</v>
      </c>
    </row>
    <row r="17" spans="1:6" x14ac:dyDescent="0.2">
      <c r="A17" s="9" t="s">
        <v>2084</v>
      </c>
      <c r="B17" s="7">
        <v>7</v>
      </c>
      <c r="C17" s="7">
        <v>32</v>
      </c>
      <c r="D17" s="7">
        <v>3</v>
      </c>
      <c r="E17" s="7">
        <v>42</v>
      </c>
      <c r="F17" s="7">
        <v>84</v>
      </c>
    </row>
    <row r="18" spans="1:6" x14ac:dyDescent="0.2">
      <c r="A18" s="9" t="s">
        <v>2067</v>
      </c>
      <c r="B18" s="7">
        <v>57</v>
      </c>
      <c r="C18" s="7">
        <v>364</v>
      </c>
      <c r="D18" s="7">
        <v>14</v>
      </c>
      <c r="E18" s="7">
        <v>565</v>
      </c>
      <c r="F18" s="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5DD1E-85B4-B24F-859C-CC1FF54920BF}">
  <dimension ref="A1:H13"/>
  <sheetViews>
    <sheetView workbookViewId="0">
      <selection activeCell="G18" sqref="G18"/>
    </sheetView>
  </sheetViews>
  <sheetFormatPr baseColWidth="10" defaultRowHeight="16" x14ac:dyDescent="0.2"/>
  <cols>
    <col min="1" max="1" width="26.1640625" customWidth="1"/>
    <col min="2" max="2" width="27.33203125" customWidth="1"/>
    <col min="3" max="3" width="19.33203125" customWidth="1"/>
    <col min="4" max="4" width="15.5" bestFit="1" customWidth="1"/>
    <col min="5" max="5" width="16" customWidth="1"/>
    <col min="6" max="6" width="15.83203125" customWidth="1"/>
    <col min="7" max="7" width="19.5" customWidth="1"/>
    <col min="8" max="8" width="16.6640625" customWidth="1"/>
    <col min="9" max="9" width="18.5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2093</v>
      </c>
      <c r="H1" t="s">
        <v>2092</v>
      </c>
    </row>
    <row r="2" spans="1:8" x14ac:dyDescent="0.2">
      <c r="A2" t="s">
        <v>2094</v>
      </c>
      <c r="B2">
        <f>COUNTIFS(Outcome,"successful",Goal,"&lt;1000")</f>
        <v>30</v>
      </c>
      <c r="C2">
        <f>COUNTIFS(Outcome,"failed",Goal,"&lt;1000")</f>
        <v>20</v>
      </c>
      <c r="D2">
        <f>COUNTIFS(Outcome,"canceled",Goal,"&lt;1000")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">
      <c r="A3" t="s">
        <v>2095</v>
      </c>
      <c r="B3">
        <f>COUNTIFS(Outcome,"successful",Goal,"&gt;=1000",Goal,"&lt;=4999")</f>
        <v>191</v>
      </c>
      <c r="C3">
        <f>COUNTIFS(Outcome,"failed",Goal,"&gt;=1000",Goal,"&lt;=4999")</f>
        <v>38</v>
      </c>
      <c r="D3">
        <f>COUNTIFS(Outcome,"canceled",Goal,"&gt;=1000",Goal,"&lt;=4999")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2">
      <c r="A4" t="s">
        <v>2096</v>
      </c>
      <c r="B4">
        <f>COUNTIFS(Outcome,"successful",Goal,"&gt;=5000",Goal,"&lt;=9999")</f>
        <v>164</v>
      </c>
      <c r="C4">
        <f>COUNTIFS(Outcome,"failed",Goal,"&gt;=5000",Goal,"&lt;=9999")</f>
        <v>126</v>
      </c>
      <c r="D4">
        <f>COUNTIFS(Outcome,"canceled",Goal,"&gt;=5000",Goal,"&lt;=9999")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">
      <c r="A5" t="s">
        <v>2097</v>
      </c>
      <c r="B5">
        <f>COUNTIFS(Outcome,"successful",Goal,"&gt;=10000",Goal,"&lt;=14999")</f>
        <v>4</v>
      </c>
      <c r="C5">
        <f>COUNTIFS(Outcome,"failed",Goal,"&gt;=10000",Goal,"&lt;=14999")</f>
        <v>5</v>
      </c>
      <c r="D5">
        <f>COUNTIFS(Outcome,"canceled",Goal,"&gt;=10000",Goal,"&lt;=14999")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">
      <c r="A6" t="s">
        <v>2098</v>
      </c>
      <c r="B6">
        <f>COUNTIFS(Outcome,"successful",Goal,"&gt;=15000",Goal,"&lt;=19999")</f>
        <v>10</v>
      </c>
      <c r="C6">
        <f>COUNTIFS(Outcome,"failed",Goal,"&gt;=15000",Goal,"&lt;=19999")</f>
        <v>0</v>
      </c>
      <c r="D6">
        <f>COUNTIFS(Outcome,"canceled",Goal,"&gt;=15000",Goal,"&lt;=19999")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">
      <c r="A7" t="s">
        <v>2099</v>
      </c>
      <c r="B7">
        <f>COUNTIFS(Outcome,"successful",Goal,"&gt;=20000",Goal,"&lt;=24999")</f>
        <v>7</v>
      </c>
      <c r="C7">
        <f>COUNTIFS(Outcome,"failed",Goal,"&gt;=20000",Goal,"&lt;=24999")</f>
        <v>0</v>
      </c>
      <c r="D7">
        <f>COUNTIFS(Outcome,"canceled",Goal,"&gt;=20000",Goal,"&lt;=24999")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t="s">
        <v>2100</v>
      </c>
      <c r="B8">
        <f>COUNTIFS(Outcome,"successful",Goal,"&gt;=25000",Goal,"&lt;=29999")</f>
        <v>11</v>
      </c>
      <c r="C8">
        <f>COUNTIFS(Outcome,"failed",Goal,"&gt;=25000",Goal,"&lt;=29999")</f>
        <v>3</v>
      </c>
      <c r="D8">
        <f>COUNTIFS(Outcome,"canceled",Goal,"&gt;=25000",Goal,"&lt;=29999")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">
      <c r="A9" t="s">
        <v>2101</v>
      </c>
      <c r="B9">
        <f>COUNTIFS(Outcome,"successful",Goal,"&gt;=30000",Goal,"&lt;=34999")</f>
        <v>7</v>
      </c>
      <c r="C9">
        <f>COUNTIFS(Outcome,"failed",Goal,"&gt;=30000",Goal,"&lt;=34999")</f>
        <v>0</v>
      </c>
      <c r="D9">
        <f>COUNTIFS(Outcome,"canceled",Goal,"&gt;=30000",Goal,"&lt;=34999")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">
      <c r="A10" t="s">
        <v>2102</v>
      </c>
      <c r="B10">
        <f>COUNTIFS(Outcome,"successful",Goal,"&gt;=35000",Goal,"&lt;=39999")</f>
        <v>8</v>
      </c>
      <c r="C10">
        <f>COUNTIFS(Outcome,"failed",Goal,"&gt;=35000",Goal,"&lt;=39999")</f>
        <v>3</v>
      </c>
      <c r="D10">
        <f>COUNTIFS(Outcome,"canceled",Goal,"&gt;=35000",Goal,"&lt;=39999")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">
      <c r="A11" t="s">
        <v>2103</v>
      </c>
      <c r="B11">
        <f>COUNTIFS(Outcome,"successful",Goal,"&gt;=40000",Goal,"&lt;=44999")</f>
        <v>11</v>
      </c>
      <c r="C11">
        <f>COUNTIFS(Outcome,"failed",Goal,"&gt;=40000",Goal,"&lt;=44999")</f>
        <v>3</v>
      </c>
      <c r="D11">
        <f>COUNTIFS(Outcome,"canceled",Goal,"&gt;=40000",Goal,"&lt;=44999")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">
      <c r="A12" t="s">
        <v>2104</v>
      </c>
      <c r="B12">
        <f>COUNTIFS(Outcome,"successful",Goal,"&gt;=45000",Goal,"&lt;=49999")</f>
        <v>8</v>
      </c>
      <c r="C12">
        <f>COUNTIFS(Outcome,"failed",Goal,"&gt;=45000",Goal,"&lt;=49999")</f>
        <v>3</v>
      </c>
      <c r="D12">
        <f>COUNTIFS(Outcome,"canceled",Goal,"&gt;=45000",Goal,"&lt;=49999")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">
      <c r="A13" t="s">
        <v>2105</v>
      </c>
      <c r="B13">
        <f>COUNTIFS(Outcome,"successful",Goal,"&gt;50000")</f>
        <v>114</v>
      </c>
      <c r="C13">
        <f>COUNTIFS(Outcome,"failed",Goal,"&gt;50000")</f>
        <v>163</v>
      </c>
      <c r="D13">
        <f>COUNTIFS(Outcome,"canceled",Goal,"&gt;50000")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Crowdfunding</vt:lpstr>
      <vt:lpstr>Pivot Table 1</vt:lpstr>
      <vt:lpstr>Pivot Table 2</vt:lpstr>
      <vt:lpstr>Pivot Table 3</vt:lpstr>
      <vt:lpstr>Crowdfunding Goal Analysis</vt:lpstr>
      <vt:lpstr>crowdfunding</vt:lpstr>
      <vt:lpstr>crowdfunding_Set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Will McDonald</cp:lastModifiedBy>
  <dcterms:created xsi:type="dcterms:W3CDTF">2021-09-29T18:52:28Z</dcterms:created>
  <dcterms:modified xsi:type="dcterms:W3CDTF">2023-03-06T03:04:48Z</dcterms:modified>
</cp:coreProperties>
</file>