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物理实验\18秋\迈克尔逊干涉仪\"/>
    </mc:Choice>
  </mc:AlternateContent>
  <xr:revisionPtr revIDLastSave="0" documentId="13_ncr:1_{3B6CB7D6-4CDD-4692-B657-8FCA43132C85}" xr6:coauthVersionLast="40" xr6:coauthVersionMax="40" xr10:uidLastSave="{00000000-0000-0000-0000-000000000000}"/>
  <bookViews>
    <workbookView xWindow="0" yWindow="0" windowWidth="9410" windowHeight="5380" xr2:uid="{870AD545-DBF0-49CC-A977-22834A97C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3" i="1"/>
  <c r="L6" i="1"/>
  <c r="M5" i="1"/>
  <c r="M4" i="1"/>
  <c r="J4" i="1"/>
  <c r="G3" i="1"/>
  <c r="G4" i="1"/>
  <c r="L4" i="1"/>
  <c r="J5" i="1" s="1"/>
  <c r="H3" i="1"/>
  <c r="H4" i="1" s="1"/>
  <c r="I3" i="1"/>
  <c r="I4" i="1" s="1"/>
  <c r="J3" i="1"/>
  <c r="K3" i="1"/>
  <c r="K4" i="1" s="1"/>
  <c r="I5" i="1" l="1"/>
  <c r="G5" i="1"/>
  <c r="H5" i="1"/>
  <c r="K5" i="1"/>
  <c r="L5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"/>
    <numFmt numFmtId="177" formatCode="0.00000_ "/>
    <numFmt numFmtId="179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1</xdr:row>
      <xdr:rowOff>25400</xdr:rowOff>
    </xdr:from>
    <xdr:to>
      <xdr:col>0</xdr:col>
      <xdr:colOff>412750</xdr:colOff>
      <xdr:row>2</xdr:row>
      <xdr:rowOff>6350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2864879-0176-4761-B70F-7B192FA7B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203200"/>
          <a:ext cx="3683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368300</xdr:colOff>
      <xdr:row>10</xdr:row>
      <xdr:rowOff>158750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191CA62-5EE0-4AB2-B4D4-449DE9210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"/>
          <a:ext cx="3683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6350</xdr:colOff>
      <xdr:row>2</xdr:row>
      <xdr:rowOff>12700</xdr:rowOff>
    </xdr:from>
    <xdr:to>
      <xdr:col>1</xdr:col>
      <xdr:colOff>6350</xdr:colOff>
      <xdr:row>3</xdr:row>
      <xdr:rowOff>31750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E86E28C-1120-4C1A-8F1E-AF920A51A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368300"/>
          <a:ext cx="4572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63500</xdr:colOff>
      <xdr:row>3</xdr:row>
      <xdr:rowOff>19050</xdr:rowOff>
    </xdr:from>
    <xdr:to>
      <xdr:col>0</xdr:col>
      <xdr:colOff>393700</xdr:colOff>
      <xdr:row>4</xdr:row>
      <xdr:rowOff>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FE3E118-3C42-4B73-A50B-0359D26F5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552450"/>
          <a:ext cx="3302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19050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782FA5E-DD61-43CA-B5A9-1F979CB54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800"/>
          <a:ext cx="4572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CD43-63F0-4888-8B48-525423CB3AF8}">
  <dimension ref="B1:M14"/>
  <sheetViews>
    <sheetView tabSelected="1" workbookViewId="0">
      <selection activeCell="B14" sqref="B14"/>
    </sheetView>
  </sheetViews>
  <sheetFormatPr defaultRowHeight="14" x14ac:dyDescent="0.3"/>
  <cols>
    <col min="1" max="1" width="6" customWidth="1"/>
    <col min="2" max="12" width="8.08203125" customWidth="1"/>
  </cols>
  <sheetData>
    <row r="1" spans="2:13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2:13" x14ac:dyDescent="0.3">
      <c r="B2" s="1">
        <v>51.555999999999997</v>
      </c>
      <c r="C2" s="1">
        <v>51.54571</v>
      </c>
      <c r="D2" s="1">
        <v>51.536720000000003</v>
      </c>
      <c r="E2" s="1">
        <v>51.527500000000003</v>
      </c>
      <c r="F2" s="1">
        <v>51.518610000000002</v>
      </c>
      <c r="G2" s="1">
        <v>51.509120000000003</v>
      </c>
      <c r="H2" s="1">
        <v>51.49962</v>
      </c>
      <c r="I2" s="1">
        <v>51.490740000000002</v>
      </c>
      <c r="J2" s="1">
        <v>51.481900000000003</v>
      </c>
      <c r="K2" s="1">
        <v>51.472900000000003</v>
      </c>
    </row>
    <row r="3" spans="2:13" x14ac:dyDescent="0.3">
      <c r="B3" s="1"/>
      <c r="C3" s="1"/>
      <c r="D3" s="1"/>
      <c r="E3" s="1"/>
      <c r="F3" s="1"/>
      <c r="G3" s="1">
        <f>B2-G2</f>
        <v>4.6879999999994482E-2</v>
      </c>
      <c r="H3" s="1">
        <f t="shared" ref="H3:K3" si="0">C2-H2</f>
        <v>4.608999999999952E-2</v>
      </c>
      <c r="I3" s="1">
        <f t="shared" si="0"/>
        <v>4.5980000000000132E-2</v>
      </c>
      <c r="J3" s="1">
        <f t="shared" si="0"/>
        <v>4.5600000000000307E-2</v>
      </c>
      <c r="K3" s="1">
        <f t="shared" si="0"/>
        <v>4.5709999999999695E-2</v>
      </c>
      <c r="M3">
        <v>1.0000000000000001E-5</v>
      </c>
    </row>
    <row r="4" spans="2:13" x14ac:dyDescent="0.3">
      <c r="G4">
        <f>2*G3/30/5*1000000</f>
        <v>625.06666666659305</v>
      </c>
      <c r="H4">
        <f t="shared" ref="H4:K4" si="1">2*H3/30/5*1000000</f>
        <v>614.53333333332682</v>
      </c>
      <c r="I4">
        <f t="shared" si="1"/>
        <v>613.06666666666854</v>
      </c>
      <c r="J4" s="3">
        <f>2*J3/30/5*1000000</f>
        <v>608.00000000000421</v>
      </c>
      <c r="K4">
        <f t="shared" si="1"/>
        <v>609.46666666666249</v>
      </c>
      <c r="L4">
        <f>AVERAGE(F4:K4)</f>
        <v>614.02666666665095</v>
      </c>
      <c r="M4">
        <f>2*M3/30/5*1000000</f>
        <v>0.13333333333333333</v>
      </c>
    </row>
    <row r="5" spans="2:13" x14ac:dyDescent="0.3">
      <c r="G5">
        <f>(G4-$L4)^2</f>
        <v>121.8815999987215</v>
      </c>
      <c r="H5">
        <f t="shared" ref="H5:K5" si="2">(H4-$L4)^2</f>
        <v>0.25671111112043637</v>
      </c>
      <c r="I5">
        <f t="shared" si="2"/>
        <v>0.92159999996623665</v>
      </c>
      <c r="J5">
        <f t="shared" si="2"/>
        <v>36.320711110871017</v>
      </c>
      <c r="K5">
        <f t="shared" si="2"/>
        <v>20.793599999894784</v>
      </c>
      <c r="L5">
        <f>(SUM(G5:K5)/20)^0.5</f>
        <v>3.0014515006957381</v>
      </c>
      <c r="M5">
        <f>M4/(3)^0.5</f>
        <v>7.6980035891950099E-2</v>
      </c>
    </row>
    <row r="6" spans="2:13" x14ac:dyDescent="0.3">
      <c r="L6">
        <f>((L5)^2+(M5)^2)^0.5</f>
        <v>3.0024385150997888</v>
      </c>
    </row>
    <row r="10" spans="2:13" x14ac:dyDescent="0.3">
      <c r="B10" s="2">
        <v>1</v>
      </c>
      <c r="C10" s="2">
        <v>2</v>
      </c>
      <c r="D10" s="2">
        <v>3</v>
      </c>
      <c r="E10" s="2">
        <v>4</v>
      </c>
    </row>
    <row r="11" spans="2:13" x14ac:dyDescent="0.3">
      <c r="B11" s="1">
        <v>52.012900000000002</v>
      </c>
      <c r="C11" s="1">
        <v>52.442900000000002</v>
      </c>
      <c r="D11" s="1">
        <v>52.762900000000002</v>
      </c>
      <c r="E11" s="1">
        <v>53.04524</v>
      </c>
    </row>
    <row r="13" spans="2:13" x14ac:dyDescent="0.3">
      <c r="B13" s="4">
        <f>D11+E11-C11-B11</f>
        <v>1.3523400000000052</v>
      </c>
    </row>
    <row r="14" spans="2:13" x14ac:dyDescent="0.3">
      <c r="B14">
        <f>4*(L4/1000000000)^2/(B13/1000)*1000000000</f>
        <v>1.1151892198049513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2018-12-11T09:02:40Z</dcterms:created>
  <dcterms:modified xsi:type="dcterms:W3CDTF">2018-12-11T14:39:47Z</dcterms:modified>
</cp:coreProperties>
</file>