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普物实验\新能源\"/>
    </mc:Choice>
  </mc:AlternateContent>
  <xr:revisionPtr revIDLastSave="0" documentId="10_ncr:8100000_{8B879506-0A24-4654-8E7E-A9928B023CF1}" xr6:coauthVersionLast="32" xr6:coauthVersionMax="32" xr10:uidLastSave="{00000000-0000-0000-0000-000000000000}"/>
  <bookViews>
    <workbookView xWindow="0" yWindow="0" windowWidth="14380" windowHeight="4060" xr2:uid="{E6007B99-43E5-40FB-A1B6-03F92E26438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27" i="1"/>
  <c r="F28" i="1"/>
  <c r="F27" i="1"/>
  <c r="F29" i="1"/>
  <c r="F30" i="1"/>
  <c r="F31" i="1"/>
  <c r="E31" i="1" l="1"/>
  <c r="E28" i="1"/>
  <c r="E29" i="1"/>
  <c r="E30" i="1"/>
  <c r="E27" i="1"/>
  <c r="R4" i="1" l="1"/>
  <c r="S4" i="1"/>
  <c r="T4" i="1"/>
  <c r="U4" i="1"/>
  <c r="D3" i="1"/>
  <c r="D4" i="1"/>
  <c r="D5" i="1"/>
  <c r="D2" i="1"/>
  <c r="F4" i="1"/>
  <c r="G4" i="1"/>
  <c r="H4" i="1"/>
  <c r="I4" i="1"/>
  <c r="J4" i="1"/>
  <c r="K4" i="1"/>
  <c r="L4" i="1"/>
  <c r="M4" i="1"/>
  <c r="N4" i="1"/>
  <c r="O4" i="1"/>
  <c r="P4" i="1"/>
  <c r="Q4" i="1"/>
</calcChain>
</file>

<file path=xl/sharedStrings.xml><?xml version="1.0" encoding="utf-8"?>
<sst xmlns="http://schemas.openxmlformats.org/spreadsheetml/2006/main" count="12" uniqueCount="9">
  <si>
    <t>距离/cm</t>
    <phoneticPr fontId="1" type="noConversion"/>
  </si>
  <si>
    <t>短路电流/mA</t>
    <phoneticPr fontId="1" type="noConversion"/>
  </si>
  <si>
    <t>开路电压/V</t>
    <phoneticPr fontId="1" type="noConversion"/>
  </si>
  <si>
    <t>U/V</t>
    <phoneticPr fontId="1" type="noConversion"/>
  </si>
  <si>
    <t>I/mA</t>
    <phoneticPr fontId="1" type="noConversion"/>
  </si>
  <si>
    <t>P/W</t>
    <phoneticPr fontId="1" type="noConversion"/>
  </si>
  <si>
    <t>V</t>
    <phoneticPr fontId="1" type="noConversion"/>
  </si>
  <si>
    <t>t/s</t>
    <phoneticPr fontId="1" type="noConversion"/>
  </si>
  <si>
    <t>V(理论)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</si>
</sst>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000"/>
    <numFmt numFmtId="178" formatCode="0.00000"/>
    <numFmt numFmtId="181" formatCode="0.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81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U-I</a:t>
            </a:r>
            <a:r>
              <a:rPr lang="zh-CN" altLang="en-US"/>
              <a:t>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Sheet1!$F$3:$U$3</c:f>
              <c:numCache>
                <c:formatCode>0.000</c:formatCode>
                <c:ptCount val="16"/>
                <c:pt idx="0">
                  <c:v>34.731999999999999</c:v>
                </c:pt>
                <c:pt idx="1">
                  <c:v>39.893000000000001</c:v>
                </c:pt>
                <c:pt idx="2">
                  <c:v>56.42</c:v>
                </c:pt>
                <c:pt idx="3">
                  <c:v>70.650000000000006</c:v>
                </c:pt>
                <c:pt idx="4">
                  <c:v>128.02500000000001</c:v>
                </c:pt>
                <c:pt idx="5">
                  <c:v>137.69499999999999</c:v>
                </c:pt>
                <c:pt idx="6">
                  <c:v>159.285</c:v>
                </c:pt>
                <c:pt idx="7">
                  <c:v>170.39</c:v>
                </c:pt>
                <c:pt idx="8">
                  <c:v>100.84</c:v>
                </c:pt>
                <c:pt idx="9">
                  <c:v>103.56</c:v>
                </c:pt>
                <c:pt idx="10">
                  <c:v>175.22</c:v>
                </c:pt>
                <c:pt idx="11">
                  <c:v>171.60499999999999</c:v>
                </c:pt>
                <c:pt idx="12">
                  <c:v>172.459</c:v>
                </c:pt>
                <c:pt idx="13">
                  <c:v>13.3317</c:v>
                </c:pt>
                <c:pt idx="14">
                  <c:v>8.8427000000000007</c:v>
                </c:pt>
                <c:pt idx="15">
                  <c:v>6.6161000000000003</c:v>
                </c:pt>
              </c:numCache>
            </c:numRef>
          </c:xVal>
          <c:yVal>
            <c:numRef>
              <c:f>Sheet1!$F$2:$U$2</c:f>
              <c:numCache>
                <c:formatCode>General</c:formatCode>
                <c:ptCount val="16"/>
                <c:pt idx="0">
                  <c:v>2.5747</c:v>
                </c:pt>
                <c:pt idx="1">
                  <c:v>2.5592999999999999</c:v>
                </c:pt>
                <c:pt idx="2">
                  <c:v>2.492</c:v>
                </c:pt>
                <c:pt idx="3">
                  <c:v>2.4146000000000001</c:v>
                </c:pt>
                <c:pt idx="4">
                  <c:v>1.8173999999999999</c:v>
                </c:pt>
                <c:pt idx="5">
                  <c:v>1.6796</c:v>
                </c:pt>
                <c:pt idx="6">
                  <c:v>1.3058000000000001</c:v>
                </c:pt>
                <c:pt idx="7">
                  <c:v>1.0566</c:v>
                </c:pt>
                <c:pt idx="8">
                  <c:v>2.2382</c:v>
                </c:pt>
                <c:pt idx="9">
                  <c:v>2.1991999999999998</c:v>
                </c:pt>
                <c:pt idx="10" formatCode="0.0000">
                  <c:v>0.93200000000000005</c:v>
                </c:pt>
                <c:pt idx="11">
                  <c:v>1.0339</c:v>
                </c:pt>
                <c:pt idx="12">
                  <c:v>0.93259999999999998</c:v>
                </c:pt>
                <c:pt idx="13">
                  <c:v>2.6027999999999998</c:v>
                </c:pt>
                <c:pt idx="14">
                  <c:v>2.6109</c:v>
                </c:pt>
                <c:pt idx="15">
                  <c:v>2.6145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FF-4FA7-B59E-4C3F0FCE8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55808"/>
        <c:axId val="4980567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Sheet1!$F$2:$F$3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 formatCode="General">
                        <c:v>2.5747</c:v>
                      </c:pt>
                      <c:pt idx="1">
                        <c:v>34.731999999999999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Sheet1!$G$2:$G$3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 formatCode="General">
                        <c:v>2.5592999999999999</c:v>
                      </c:pt>
                      <c:pt idx="1">
                        <c:v>39.893000000000001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EFF-4FA7-B59E-4C3F0FCE812E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Sheet1!$H$2:$H$3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 formatCode="General">
                        <c:v>2.492</c:v>
                      </c:pt>
                      <c:pt idx="1">
                        <c:v>56.42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Sheet1!$I$2:$I$3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 formatCode="General">
                        <c:v>2.4146000000000001</c:v>
                      </c:pt>
                      <c:pt idx="1">
                        <c:v>70.650000000000006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EFF-4FA7-B59E-4C3F0FCE812E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Sheet1!$J$2:$J$3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 formatCode="General">
                        <c:v>1.8173999999999999</c:v>
                      </c:pt>
                      <c:pt idx="1">
                        <c:v>128.02500000000001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Sheet1!$K$2:$K$3</c15:sqref>
                        </c15:formulaRef>
                      </c:ext>
                    </c:extLst>
                    <c:numCache>
                      <c:formatCode>0.000</c:formatCode>
                      <c:ptCount val="2"/>
                      <c:pt idx="0" formatCode="General">
                        <c:v>1.6796</c:v>
                      </c:pt>
                      <c:pt idx="1">
                        <c:v>137.69499999999999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FF-4FA7-B59E-4C3F0FCE812E}"/>
                  </c:ext>
                </c:extLst>
              </c15:ser>
            </c15:filteredScatterSeries>
          </c:ext>
        </c:extLst>
      </c:scatterChart>
      <c:valAx>
        <c:axId val="49805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056792"/>
        <c:crosses val="autoZero"/>
        <c:crossBetween val="midCat"/>
      </c:valAx>
      <c:valAx>
        <c:axId val="49805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05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P-U</a:t>
            </a:r>
            <a:r>
              <a:rPr lang="zh-CN" altLang="en-US"/>
              <a:t>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Sheet1!$F$2:$U$2</c:f>
              <c:numCache>
                <c:formatCode>General</c:formatCode>
                <c:ptCount val="16"/>
                <c:pt idx="0">
                  <c:v>2.5747</c:v>
                </c:pt>
                <c:pt idx="1">
                  <c:v>2.5592999999999999</c:v>
                </c:pt>
                <c:pt idx="2">
                  <c:v>2.492</c:v>
                </c:pt>
                <c:pt idx="3">
                  <c:v>2.4146000000000001</c:v>
                </c:pt>
                <c:pt idx="4">
                  <c:v>1.8173999999999999</c:v>
                </c:pt>
                <c:pt idx="5">
                  <c:v>1.6796</c:v>
                </c:pt>
                <c:pt idx="6">
                  <c:v>1.3058000000000001</c:v>
                </c:pt>
                <c:pt idx="7">
                  <c:v>1.0566</c:v>
                </c:pt>
                <c:pt idx="8">
                  <c:v>2.2382</c:v>
                </c:pt>
                <c:pt idx="9">
                  <c:v>2.1991999999999998</c:v>
                </c:pt>
                <c:pt idx="10" formatCode="0.0000">
                  <c:v>0.93200000000000005</c:v>
                </c:pt>
                <c:pt idx="11">
                  <c:v>1.0339</c:v>
                </c:pt>
                <c:pt idx="12">
                  <c:v>0.93259999999999998</c:v>
                </c:pt>
                <c:pt idx="13">
                  <c:v>2.6027999999999998</c:v>
                </c:pt>
                <c:pt idx="14">
                  <c:v>2.6109</c:v>
                </c:pt>
                <c:pt idx="15">
                  <c:v>2.6145</c:v>
                </c:pt>
              </c:numCache>
            </c:numRef>
          </c:xVal>
          <c:yVal>
            <c:numRef>
              <c:f>Sheet1!$F$4:$U$4</c:f>
              <c:numCache>
                <c:formatCode>0.00000</c:formatCode>
                <c:ptCount val="16"/>
                <c:pt idx="0">
                  <c:v>8.9424480399999992E-2</c:v>
                </c:pt>
                <c:pt idx="1">
                  <c:v>0.1020981549</c:v>
                </c:pt>
                <c:pt idx="2">
                  <c:v>0.14059864000000002</c:v>
                </c:pt>
                <c:pt idx="3">
                  <c:v>0.17059149000000001</c:v>
                </c:pt>
                <c:pt idx="4">
                  <c:v>0.23267263499999999</c:v>
                </c:pt>
                <c:pt idx="5">
                  <c:v>0.23127252199999998</c:v>
                </c:pt>
                <c:pt idx="6">
                  <c:v>0.20799435300000002</c:v>
                </c:pt>
                <c:pt idx="7">
                  <c:v>0.18003407399999999</c:v>
                </c:pt>
                <c:pt idx="8">
                  <c:v>0.22570008799999999</c:v>
                </c:pt>
                <c:pt idx="9">
                  <c:v>0.22774915199999998</c:v>
                </c:pt>
                <c:pt idx="10">
                  <c:v>0.16330504000000001</c:v>
                </c:pt>
                <c:pt idx="11">
                  <c:v>0.17742240949999999</c:v>
                </c:pt>
                <c:pt idx="12">
                  <c:v>0.16083526340000001</c:v>
                </c:pt>
                <c:pt idx="13">
                  <c:v>3.4699748759999996E-2</c:v>
                </c:pt>
                <c:pt idx="14">
                  <c:v>2.3087405429999999E-2</c:v>
                </c:pt>
                <c:pt idx="15">
                  <c:v>1.7297793450000001E-2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B-4CB8-ADD5-C9FF1FCC6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38176"/>
        <c:axId val="5687000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(Sheet1!$H$2,Sheet1!$H$4)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2.492</c:v>
                      </c:pt>
                      <c:pt idx="1">
                        <c:v>0.14059864000000002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(Sheet1!$I$2,Sheet1!$I$4)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2.4146000000000001</c:v>
                      </c:pt>
                      <c:pt idx="1">
                        <c:v>0.17059149000000001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3AB-4CB8-ADD5-C9FF1FCC6FC3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(Sheet1!$J$2,Sheet1!$J$4)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1.8173999999999999</c:v>
                      </c:pt>
                      <c:pt idx="1">
                        <c:v>0.23267263499999999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(Sheet1!$K$2,Sheet1!$K$4)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1.6796</c:v>
                      </c:pt>
                      <c:pt idx="1">
                        <c:v>0.23127252199999998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3AB-4CB8-ADD5-C9FF1FCC6FC3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(Sheet1!$L$2,Sheet1!$L$4)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1.3058000000000001</c:v>
                      </c:pt>
                      <c:pt idx="1">
                        <c:v>0.20799435300000002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(Sheet1!$M$2,Sheet1!$M$4)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1.0566</c:v>
                      </c:pt>
                      <c:pt idx="1">
                        <c:v>0.18003407399999999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3AB-4CB8-ADD5-C9FF1FCC6FC3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(Sheet1!$N$2,Sheet1!$N$4)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2.2382</c:v>
                      </c:pt>
                      <c:pt idx="1">
                        <c:v>0.22570008799999999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(Sheet1!$O$2,Sheet1!$O$4)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2.1991999999999998</c:v>
                      </c:pt>
                      <c:pt idx="1">
                        <c:v>0.22774915199999998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3AB-4CB8-ADD5-C9FF1FCC6FC3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(Sheet1!$P$2,Sheet1!$P$4)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0.0000">
                        <c:v>0.93200000000000005</c:v>
                      </c:pt>
                      <c:pt idx="1">
                        <c:v>0.16330504000000001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(Sheet1!$Q$2,Sheet1!$Q$4)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1.0339</c:v>
                      </c:pt>
                      <c:pt idx="1">
                        <c:v>0.17742240949999999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3AB-4CB8-ADD5-C9FF1FCC6FC3}"/>
                  </c:ext>
                </c:extLst>
              </c15:ser>
            </c15:filteredScatterSeries>
          </c:ext>
        </c:extLst>
      </c:scatterChart>
      <c:valAx>
        <c:axId val="4985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700032"/>
        <c:crosses val="autoZero"/>
        <c:crossBetween val="midCat"/>
      </c:valAx>
      <c:valAx>
        <c:axId val="5687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P/W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5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273050</xdr:colOff>
      <xdr:row>5</xdr:row>
      <xdr:rowOff>146050</xdr:rowOff>
    </xdr:from>
    <xdr:to>
      <xdr:col>10</xdr:col>
      <xdr:colOff>692150</xdr:colOff>
      <xdr:row>22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DBD583-6452-428F-AB50-D97C8A38F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9</xdr:row>
      <xdr:rowOff>149225</xdr:rowOff>
    </xdr:from>
    <xdr:to>
      <xdr:col>16</xdr:col>
      <xdr:colOff>254000</xdr:colOff>
      <xdr:row>25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877EA8-1B65-4CAE-91B4-4164CA03C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B19D-ADB8-43D1-8327-9702F775826A}">
  <dimension ref="A1:U31"/>
  <sheetViews>
    <sheetView tabSelected="1" topLeftCell="C1" workbookViewId="0">
      <selection activeCell="U4" sqref="E1:U4"/>
    </sheetView>
  </sheetViews>
  <sheetFormatPr defaultRowHeight="14" x14ac:dyDescent="0.3"/>
  <cols>
    <col min="2" max="2" width="11.25" customWidth="1"/>
    <col min="3" max="3" width="10.08203125" customWidth="1"/>
    <col min="5" max="5" width="4.75" customWidth="1"/>
    <col min="6" max="6" width="7.58203125" customWidth="1"/>
    <col min="7" max="7" width="7.6640625" customWidth="1"/>
    <col min="8" max="8" width="7.58203125" customWidth="1"/>
    <col min="9" max="10" width="7.1640625" customWidth="1"/>
    <col min="11" max="11" width="7.33203125" customWidth="1"/>
    <col min="12" max="12" width="7.58203125" customWidth="1"/>
    <col min="13" max="13" width="7.5" customWidth="1"/>
    <col min="14" max="14" width="7.4140625" customWidth="1"/>
    <col min="15" max="15" width="7.08203125" customWidth="1"/>
    <col min="16" max="16" width="7" customWidth="1"/>
    <col min="17" max="17" width="7.25" customWidth="1"/>
    <col min="18" max="18" width="7.1640625" customWidth="1"/>
    <col min="19" max="19" width="7.08203125" customWidth="1"/>
    <col min="20" max="20" width="7.4140625" customWidth="1"/>
    <col min="21" max="21" width="7.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5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</row>
    <row r="2" spans="1:21" x14ac:dyDescent="0.3">
      <c r="A2">
        <v>0</v>
      </c>
      <c r="B2" s="1">
        <v>175.72</v>
      </c>
      <c r="C2" s="2">
        <v>2.6417999999999999</v>
      </c>
      <c r="D2">
        <f>B2*C2*0.001</f>
        <v>0.464217096</v>
      </c>
      <c r="E2" t="s">
        <v>3</v>
      </c>
      <c r="F2">
        <v>2.5747</v>
      </c>
      <c r="G2">
        <v>2.5592999999999999</v>
      </c>
      <c r="H2">
        <v>2.492</v>
      </c>
      <c r="I2">
        <v>2.4146000000000001</v>
      </c>
      <c r="J2">
        <v>1.8173999999999999</v>
      </c>
      <c r="K2">
        <v>1.6796</v>
      </c>
      <c r="L2">
        <v>1.3058000000000001</v>
      </c>
      <c r="M2">
        <v>1.0566</v>
      </c>
      <c r="N2">
        <v>2.2382</v>
      </c>
      <c r="O2">
        <v>2.1991999999999998</v>
      </c>
      <c r="P2" s="2">
        <v>0.93200000000000005</v>
      </c>
      <c r="Q2">
        <v>1.0339</v>
      </c>
      <c r="R2">
        <v>0.93259999999999998</v>
      </c>
      <c r="S2">
        <v>2.6027999999999998</v>
      </c>
      <c r="T2">
        <v>2.6109</v>
      </c>
      <c r="U2">
        <v>2.6145</v>
      </c>
    </row>
    <row r="3" spans="1:21" x14ac:dyDescent="0.3">
      <c r="A3">
        <v>2</v>
      </c>
      <c r="B3" s="1">
        <v>138.25</v>
      </c>
      <c r="C3" s="2">
        <v>2.6190000000000002</v>
      </c>
      <c r="D3">
        <f t="shared" ref="D3:D5" si="0">B3*C3*0.001</f>
        <v>0.36207675</v>
      </c>
      <c r="E3" t="s">
        <v>4</v>
      </c>
      <c r="F3" s="1">
        <v>34.731999999999999</v>
      </c>
      <c r="G3" s="1">
        <v>39.893000000000001</v>
      </c>
      <c r="H3" s="1">
        <v>56.42</v>
      </c>
      <c r="I3" s="1">
        <v>70.650000000000006</v>
      </c>
      <c r="J3" s="1">
        <v>128.02500000000001</v>
      </c>
      <c r="K3" s="1">
        <v>137.69499999999999</v>
      </c>
      <c r="L3" s="1">
        <v>159.285</v>
      </c>
      <c r="M3" s="1">
        <v>170.39</v>
      </c>
      <c r="N3" s="1">
        <v>100.84</v>
      </c>
      <c r="O3" s="1">
        <v>103.56</v>
      </c>
      <c r="P3" s="1">
        <v>175.22</v>
      </c>
      <c r="Q3" s="1">
        <v>171.60499999999999</v>
      </c>
      <c r="R3" s="1">
        <v>172.459</v>
      </c>
      <c r="S3" s="1">
        <v>13.3317</v>
      </c>
      <c r="T3" s="1">
        <v>8.8427000000000007</v>
      </c>
      <c r="U3" s="1">
        <v>6.6161000000000003</v>
      </c>
    </row>
    <row r="4" spans="1:21" x14ac:dyDescent="0.3">
      <c r="A4">
        <v>4</v>
      </c>
      <c r="B4" s="1">
        <v>109.57</v>
      </c>
      <c r="C4" s="2">
        <v>2.5760000000000001</v>
      </c>
      <c r="D4">
        <f t="shared" si="0"/>
        <v>0.28225232</v>
      </c>
      <c r="E4" t="s">
        <v>5</v>
      </c>
      <c r="F4" s="3">
        <f>F2*F3*0.001</f>
        <v>8.9424480399999992E-2</v>
      </c>
      <c r="G4" s="3">
        <f t="shared" ref="G4:Q4" si="1">G2*G3*0.001</f>
        <v>0.1020981549</v>
      </c>
      <c r="H4" s="3">
        <f t="shared" si="1"/>
        <v>0.14059864000000002</v>
      </c>
      <c r="I4" s="3">
        <f t="shared" si="1"/>
        <v>0.17059149000000001</v>
      </c>
      <c r="J4" s="3">
        <f t="shared" si="1"/>
        <v>0.23267263499999999</v>
      </c>
      <c r="K4" s="3">
        <f t="shared" si="1"/>
        <v>0.23127252199999998</v>
      </c>
      <c r="L4" s="3">
        <f t="shared" si="1"/>
        <v>0.20799435300000002</v>
      </c>
      <c r="M4" s="3">
        <f t="shared" si="1"/>
        <v>0.18003407399999999</v>
      </c>
      <c r="N4" s="3">
        <f t="shared" si="1"/>
        <v>0.22570008799999999</v>
      </c>
      <c r="O4" s="3">
        <f t="shared" si="1"/>
        <v>0.22774915199999998</v>
      </c>
      <c r="P4" s="3">
        <f t="shared" si="1"/>
        <v>0.16330504000000001</v>
      </c>
      <c r="Q4" s="3">
        <f t="shared" si="1"/>
        <v>0.17742240949999999</v>
      </c>
      <c r="R4" s="3">
        <f t="shared" ref="R4" si="2">R2*R3*0.001</f>
        <v>0.16083526340000001</v>
      </c>
      <c r="S4" s="3">
        <f t="shared" ref="S4" si="3">S2*S3*0.001</f>
        <v>3.4699748759999996E-2</v>
      </c>
      <c r="T4" s="3">
        <f t="shared" ref="T4" si="4">T2*T3*0.001</f>
        <v>2.3087405429999999E-2</v>
      </c>
      <c r="U4" s="3">
        <f t="shared" ref="U4" si="5">U2*U3*0.001</f>
        <v>1.7297793450000001E-2</v>
      </c>
    </row>
    <row r="5" spans="1:21" x14ac:dyDescent="0.3">
      <c r="A5">
        <v>6</v>
      </c>
      <c r="B5" s="1">
        <v>81.87</v>
      </c>
      <c r="C5" s="2">
        <v>2.528</v>
      </c>
      <c r="D5">
        <f t="shared" si="0"/>
        <v>0.20696736000000002</v>
      </c>
    </row>
    <row r="25" spans="1:7" x14ac:dyDescent="0.3">
      <c r="A25" t="s">
        <v>6</v>
      </c>
      <c r="B25" t="s">
        <v>7</v>
      </c>
      <c r="C25" t="s">
        <v>3</v>
      </c>
      <c r="D25" t="s">
        <v>4</v>
      </c>
      <c r="E25" t="s">
        <v>8</v>
      </c>
    </row>
    <row r="26" spans="1:7" x14ac:dyDescent="0.3">
      <c r="A26">
        <v>5</v>
      </c>
      <c r="B26">
        <v>0</v>
      </c>
      <c r="C26">
        <v>2.0929000000000002</v>
      </c>
      <c r="D26" s="1">
        <v>106.69</v>
      </c>
    </row>
    <row r="27" spans="1:7" x14ac:dyDescent="0.3">
      <c r="A27">
        <v>10</v>
      </c>
      <c r="B27">
        <v>418</v>
      </c>
      <c r="C27">
        <v>2.0922000000000001</v>
      </c>
      <c r="D27" s="1">
        <v>106.462</v>
      </c>
      <c r="E27">
        <f>1000000*8.31*D27*0.001*298*B27/(96468*2*1.013*100000)</f>
        <v>5.6385245345402195</v>
      </c>
      <c r="F27" s="4">
        <f>500/E27</f>
        <v>88.67568047937408</v>
      </c>
      <c r="G27" s="4">
        <f>0.005*12745/(C27*D27*0.001*B27)*100</f>
        <v>68.444056955260749</v>
      </c>
    </row>
    <row r="28" spans="1:7" x14ac:dyDescent="0.3">
      <c r="A28">
        <v>15</v>
      </c>
      <c r="B28">
        <v>465</v>
      </c>
      <c r="C28">
        <v>2.0912999999999999</v>
      </c>
      <c r="D28" s="1">
        <v>106.18</v>
      </c>
      <c r="E28">
        <f t="shared" ref="E28:E30" si="6">1000000*8.31*D28*0.001*298*B28/(96468*2*1.013*100000)</f>
        <v>6.255906454369109</v>
      </c>
      <c r="F28" s="4">
        <f>500/E28</f>
        <v>79.924468763563638</v>
      </c>
      <c r="G28" s="4">
        <f t="shared" ref="G28:G31" si="7">0.005*12745/(C28*D28*0.001*B28)*100</f>
        <v>61.716008870467277</v>
      </c>
    </row>
    <row r="29" spans="1:7" x14ac:dyDescent="0.3">
      <c r="A29">
        <v>20</v>
      </c>
      <c r="B29">
        <v>408</v>
      </c>
      <c r="C29" s="2">
        <v>2.0910000000000002</v>
      </c>
      <c r="D29" s="1">
        <v>106.05</v>
      </c>
      <c r="E29">
        <f t="shared" si="6"/>
        <v>5.4823329592520782</v>
      </c>
      <c r="F29" s="4">
        <f t="shared" ref="F27:F31" si="8">500/E29</f>
        <v>91.202049148837546</v>
      </c>
      <c r="G29" s="4">
        <f t="shared" si="7"/>
        <v>70.434425299146298</v>
      </c>
    </row>
    <row r="30" spans="1:7" x14ac:dyDescent="0.3">
      <c r="A30">
        <v>25</v>
      </c>
      <c r="B30">
        <v>445</v>
      </c>
      <c r="C30">
        <v>2.0908000000000002</v>
      </c>
      <c r="D30" s="1">
        <v>105.886</v>
      </c>
      <c r="E30">
        <f t="shared" si="6"/>
        <v>5.9702583626133086</v>
      </c>
      <c r="F30" s="4">
        <f t="shared" si="8"/>
        <v>83.748469434937391</v>
      </c>
      <c r="G30" s="4">
        <f t="shared" si="7"/>
        <v>64.684287573707735</v>
      </c>
    </row>
    <row r="31" spans="1:7" x14ac:dyDescent="0.3">
      <c r="A31">
        <v>30</v>
      </c>
      <c r="B31">
        <v>437</v>
      </c>
      <c r="C31">
        <v>2.0899000000000001</v>
      </c>
      <c r="D31" s="1">
        <v>105.72499999999999</v>
      </c>
      <c r="E31">
        <f>1000000*8.31*D31*0.001*298*B31/(96468*2*1.013*100000)</f>
        <v>5.8540132747015514</v>
      </c>
      <c r="F31" s="4">
        <f t="shared" si="8"/>
        <v>85.411490636821441</v>
      </c>
      <c r="G31" s="4">
        <f t="shared" si="7"/>
        <v>65.997153930811109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2018-05-24T01:11:40Z</dcterms:created>
  <dcterms:modified xsi:type="dcterms:W3CDTF">2018-05-24T05:20:51Z</dcterms:modified>
</cp:coreProperties>
</file>