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物理实验\19秋\塞曼效应\"/>
    </mc:Choice>
  </mc:AlternateContent>
  <xr:revisionPtr revIDLastSave="0" documentId="13_ncr:1_{08929C71-DB47-4A04-BC60-767880779C56}" xr6:coauthVersionLast="45" xr6:coauthVersionMax="45" xr10:uidLastSave="{00000000-0000-0000-0000-000000000000}"/>
  <bookViews>
    <workbookView xWindow="-110" yWindow="-110" windowWidth="19420" windowHeight="10420" xr2:uid="{5B83446B-4048-4E7C-9DF4-81C5BD32C6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G14" i="1"/>
  <c r="E14" i="1"/>
  <c r="B20" i="1"/>
  <c r="C10" i="1"/>
  <c r="F10" i="1" s="1"/>
  <c r="B9" i="1"/>
  <c r="B10" i="1"/>
  <c r="B11" i="1"/>
  <c r="B12" i="1" s="1"/>
  <c r="B13" i="1"/>
  <c r="E10" i="1" l="1"/>
  <c r="D10" i="1"/>
  <c r="G10" i="1"/>
  <c r="B16" i="1"/>
</calcChain>
</file>

<file path=xl/sharedStrings.xml><?xml version="1.0" encoding="utf-8"?>
<sst xmlns="http://schemas.openxmlformats.org/spreadsheetml/2006/main" count="7" uniqueCount="5">
  <si>
    <t>上升</t>
    <phoneticPr fontId="1" type="noConversion"/>
  </si>
  <si>
    <t>下降</t>
    <phoneticPr fontId="1" type="noConversion"/>
  </si>
  <si>
    <t>I/A</t>
    <phoneticPr fontId="1" type="noConversion"/>
  </si>
  <si>
    <t>B/mT</t>
    <phoneticPr fontId="1" type="noConversion"/>
  </si>
  <si>
    <t>D/mm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</si>
</sst>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电流上升时测得的对应磁场大小</a:t>
            </a:r>
            <a:endParaRPr lang="en-US" altLang="zh-CN"/>
          </a:p>
        </c:rich>
      </c:tx>
      <c:layout>
        <c:manualLayout>
          <c:xMode val="edge"/>
          <c:yMode val="edge"/>
          <c:x val="0.1825"/>
          <c:y val="3.52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51"/>
          <c:y val="0.19637142857142856"/>
          <c:w val="0.84628000000000003"/>
          <c:h val="0.660484920634920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上升</c:v>
                </c:pt>
                <c:pt idx="1">
                  <c:v>B/mT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B = 256.08I + 80.823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Sheet1!$C$2:$L$2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1.01</c:v>
                </c:pt>
                <c:pt idx="2">
                  <c:v>1.55</c:v>
                </c:pt>
                <c:pt idx="3">
                  <c:v>2</c:v>
                </c:pt>
                <c:pt idx="4">
                  <c:v>2.5</c:v>
                </c:pt>
                <c:pt idx="5">
                  <c:v>3.05</c:v>
                </c:pt>
                <c:pt idx="6">
                  <c:v>3.58</c:v>
                </c:pt>
                <c:pt idx="7">
                  <c:v>3.98</c:v>
                </c:pt>
                <c:pt idx="8">
                  <c:v>4.43</c:v>
                </c:pt>
                <c:pt idx="9">
                  <c:v>4.95</c:v>
                </c:pt>
              </c:numCache>
            </c:numRef>
          </c:xVal>
          <c:yVal>
            <c:numRef>
              <c:f>Sheet1!$C$3:$L$3</c:f>
              <c:numCache>
                <c:formatCode>General</c:formatCode>
                <c:ptCount val="10"/>
                <c:pt idx="0">
                  <c:v>171</c:v>
                </c:pt>
                <c:pt idx="1">
                  <c:v>314</c:v>
                </c:pt>
                <c:pt idx="2">
                  <c:v>477</c:v>
                </c:pt>
                <c:pt idx="3">
                  <c:v>612</c:v>
                </c:pt>
                <c:pt idx="4">
                  <c:v>763</c:v>
                </c:pt>
                <c:pt idx="5">
                  <c:v>911</c:v>
                </c:pt>
                <c:pt idx="6">
                  <c:v>1051</c:v>
                </c:pt>
                <c:pt idx="7">
                  <c:v>1131</c:v>
                </c:pt>
                <c:pt idx="8">
                  <c:v>1158</c:v>
                </c:pt>
                <c:pt idx="9">
                  <c:v>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5-4C91-BFFF-F5A4F13B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72680"/>
        <c:axId val="436173008"/>
      </c:scatterChart>
      <c:valAx>
        <c:axId val="4361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73008"/>
        <c:crosses val="autoZero"/>
        <c:crossBetween val="midCat"/>
      </c:valAx>
      <c:valAx>
        <c:axId val="4361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17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电流下降时测得对应磁场大小</a:t>
            </a:r>
            <a:endParaRPr lang="en-US" altLang="zh-CN"/>
          </a:p>
        </c:rich>
      </c:tx>
      <c:layout>
        <c:manualLayout>
          <c:xMode val="edge"/>
          <c:yMode val="edge"/>
          <c:x val="0.2071944444444444"/>
          <c:y val="3.0238095238095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273222222222221"/>
          <c:y val="0.17117301587301589"/>
          <c:w val="0.81452999999999998"/>
          <c:h val="0.675603968253968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下降</c:v>
                </c:pt>
                <c:pt idx="1">
                  <c:v>B/mT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B = 256.59I + 83.295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Sheet1!$C$4:$L$4</c:f>
              <c:numCache>
                <c:formatCode>General</c:formatCode>
                <c:ptCount val="10"/>
                <c:pt idx="0">
                  <c:v>4.95</c:v>
                </c:pt>
                <c:pt idx="1">
                  <c:v>4.49</c:v>
                </c:pt>
                <c:pt idx="2">
                  <c:v>4.03</c:v>
                </c:pt>
                <c:pt idx="3">
                  <c:v>3.46</c:v>
                </c:pt>
                <c:pt idx="4">
                  <c:v>2.99</c:v>
                </c:pt>
                <c:pt idx="5">
                  <c:v>2.41</c:v>
                </c:pt>
                <c:pt idx="6">
                  <c:v>2.02</c:v>
                </c:pt>
                <c:pt idx="7">
                  <c:v>1.5</c:v>
                </c:pt>
                <c:pt idx="8">
                  <c:v>0.95</c:v>
                </c:pt>
                <c:pt idx="9">
                  <c:v>0.43</c:v>
                </c:pt>
              </c:numCache>
            </c:numRef>
          </c:xVal>
          <c:yVal>
            <c:numRef>
              <c:f>Sheet1!$C$5:$L$5</c:f>
              <c:numCache>
                <c:formatCode>General</c:formatCode>
                <c:ptCount val="10"/>
                <c:pt idx="0">
                  <c:v>1278</c:v>
                </c:pt>
                <c:pt idx="1">
                  <c:v>1196</c:v>
                </c:pt>
                <c:pt idx="2">
                  <c:v>1134</c:v>
                </c:pt>
                <c:pt idx="3">
                  <c:v>1035</c:v>
                </c:pt>
                <c:pt idx="4">
                  <c:v>910</c:v>
                </c:pt>
                <c:pt idx="5">
                  <c:v>743</c:v>
                </c:pt>
                <c:pt idx="6">
                  <c:v>618</c:v>
                </c:pt>
                <c:pt idx="7">
                  <c:v>469</c:v>
                </c:pt>
                <c:pt idx="8">
                  <c:v>301</c:v>
                </c:pt>
                <c:pt idx="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5-404D-8711-E167F718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75808"/>
        <c:axId val="611274496"/>
      </c:scatterChart>
      <c:valAx>
        <c:axId val="61127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274496"/>
        <c:crosses val="autoZero"/>
        <c:crossBetween val="midCat"/>
      </c:valAx>
      <c:valAx>
        <c:axId val="6112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27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10</xdr:row>
      <xdr:rowOff>0</xdr:rowOff>
    </xdr:from>
    <xdr:to>
      <xdr:col>14</xdr:col>
      <xdr:colOff>132900</xdr:colOff>
      <xdr:row>24</xdr:row>
      <xdr:rowOff>30800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8739B0-7536-4665-8378-EB7E389BB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431800</xdr:colOff>
      <xdr:row>24</xdr:row>
      <xdr:rowOff>53975</xdr:rowOff>
    </xdr:from>
    <xdr:to>
      <xdr:col>9</xdr:col>
      <xdr:colOff>69400</xdr:colOff>
      <xdr:row>38</xdr:row>
      <xdr:rowOff>84775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8EF5A9-A5CD-4AA5-8154-48CEB3E40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A6B0-C94E-4E27-92C7-6AC08E916C81}">
  <dimension ref="A1:L20"/>
  <sheetViews>
    <sheetView tabSelected="1" topLeftCell="A2" workbookViewId="0">
      <selection activeCell="E14" sqref="E14"/>
    </sheetView>
  </sheetViews>
  <sheetFormatPr defaultRowHeight="14" x14ac:dyDescent="0.3"/>
  <cols>
    <col min="1" max="1" width="4.83203125" customWidth="1"/>
  </cols>
  <sheetData>
    <row r="1" spans="1:12" x14ac:dyDescent="0.3">
      <c r="B1">
        <v>0.54</v>
      </c>
      <c r="C1">
        <v>0.94</v>
      </c>
      <c r="D1">
        <v>1.52</v>
      </c>
      <c r="E1">
        <v>2.06</v>
      </c>
      <c r="F1">
        <v>2.62</v>
      </c>
      <c r="G1">
        <v>2.93</v>
      </c>
      <c r="H1">
        <v>3.5</v>
      </c>
      <c r="I1">
        <v>4.0199999999999996</v>
      </c>
      <c r="J1">
        <v>4.5</v>
      </c>
      <c r="K1">
        <v>4.95</v>
      </c>
    </row>
    <row r="2" spans="1:12" x14ac:dyDescent="0.3">
      <c r="A2" s="2" t="s">
        <v>0</v>
      </c>
      <c r="B2" t="s">
        <v>2</v>
      </c>
      <c r="C2">
        <v>0.55000000000000004</v>
      </c>
      <c r="D2">
        <v>1.01</v>
      </c>
      <c r="E2">
        <v>1.55</v>
      </c>
      <c r="F2">
        <v>2</v>
      </c>
      <c r="G2">
        <v>2.5</v>
      </c>
      <c r="H2">
        <v>3.05</v>
      </c>
      <c r="I2">
        <v>3.58</v>
      </c>
      <c r="J2">
        <v>3.98</v>
      </c>
      <c r="K2">
        <v>4.43</v>
      </c>
      <c r="L2">
        <v>4.95</v>
      </c>
    </row>
    <row r="3" spans="1:12" x14ac:dyDescent="0.3">
      <c r="A3" s="2"/>
      <c r="B3" t="s">
        <v>3</v>
      </c>
      <c r="C3">
        <v>171</v>
      </c>
      <c r="D3">
        <v>314</v>
      </c>
      <c r="E3">
        <v>477</v>
      </c>
      <c r="F3">
        <v>612</v>
      </c>
      <c r="G3">
        <v>763</v>
      </c>
      <c r="H3">
        <v>911</v>
      </c>
      <c r="I3">
        <v>1051</v>
      </c>
      <c r="J3">
        <v>1131</v>
      </c>
      <c r="K3">
        <v>1158</v>
      </c>
      <c r="L3">
        <v>1288</v>
      </c>
    </row>
    <row r="4" spans="1:12" x14ac:dyDescent="0.3">
      <c r="A4" s="2" t="s">
        <v>1</v>
      </c>
      <c r="B4" t="s">
        <v>2</v>
      </c>
      <c r="C4">
        <v>4.95</v>
      </c>
      <c r="D4">
        <v>4.49</v>
      </c>
      <c r="E4">
        <v>4.03</v>
      </c>
      <c r="F4">
        <v>3.46</v>
      </c>
      <c r="G4">
        <v>2.99</v>
      </c>
      <c r="H4">
        <v>2.41</v>
      </c>
      <c r="I4">
        <v>2.02</v>
      </c>
      <c r="J4">
        <v>1.5</v>
      </c>
      <c r="K4">
        <v>0.95</v>
      </c>
      <c r="L4">
        <v>0.43</v>
      </c>
    </row>
    <row r="5" spans="1:12" x14ac:dyDescent="0.3">
      <c r="A5" s="2"/>
      <c r="B5" t="s">
        <v>3</v>
      </c>
      <c r="C5">
        <v>1278</v>
      </c>
      <c r="D5">
        <v>1196</v>
      </c>
      <c r="E5">
        <v>1134</v>
      </c>
      <c r="F5">
        <v>1035</v>
      </c>
      <c r="G5">
        <v>910</v>
      </c>
      <c r="H5">
        <v>743</v>
      </c>
      <c r="I5">
        <v>618</v>
      </c>
      <c r="J5">
        <v>469</v>
      </c>
      <c r="K5">
        <v>301</v>
      </c>
      <c r="L5">
        <v>136</v>
      </c>
    </row>
    <row r="8" spans="1:12" x14ac:dyDescent="0.3">
      <c r="B8">
        <v>2.4</v>
      </c>
    </row>
    <row r="9" spans="1:12" x14ac:dyDescent="0.3">
      <c r="B9">
        <f>146.66*B8+46.5</f>
        <v>398.48399999999998</v>
      </c>
      <c r="D9">
        <v>1.7907999999999999</v>
      </c>
      <c r="E9">
        <v>1.6950000000000001</v>
      </c>
      <c r="F9">
        <v>1.9159999999999999</v>
      </c>
      <c r="G9">
        <v>1.929</v>
      </c>
    </row>
    <row r="10" spans="1:12" x14ac:dyDescent="0.3">
      <c r="B10">
        <f>258.87^2</f>
        <v>67013.676900000006</v>
      </c>
      <c r="C10">
        <f>1.76</f>
        <v>1.76</v>
      </c>
      <c r="D10" s="3">
        <f>(D9-$C$10)/$C$10*100</f>
        <v>1.7499999999999964</v>
      </c>
      <c r="E10" s="3">
        <f>($C$10-E9)/$C$10*100</f>
        <v>3.6931818181818148</v>
      </c>
      <c r="F10" s="3">
        <f t="shared" ref="F10:G10" si="0">(F9-$C$10)/$C$10*100</f>
        <v>8.863636363636358</v>
      </c>
      <c r="G10" s="3">
        <f t="shared" si="0"/>
        <v>9.6022727272727302</v>
      </c>
    </row>
    <row r="11" spans="1:12" x14ac:dyDescent="0.3">
      <c r="B11">
        <f>359.93^2</f>
        <v>129549.60490000001</v>
      </c>
      <c r="E11">
        <v>1</v>
      </c>
      <c r="F11">
        <v>2</v>
      </c>
      <c r="G11">
        <v>3</v>
      </c>
    </row>
    <row r="12" spans="1:12" x14ac:dyDescent="0.3">
      <c r="B12">
        <f>B11-B10</f>
        <v>62535.928</v>
      </c>
      <c r="D12" t="s">
        <v>4</v>
      </c>
      <c r="E12">
        <v>5.4</v>
      </c>
      <c r="F12">
        <v>7.4</v>
      </c>
      <c r="G12">
        <v>9</v>
      </c>
    </row>
    <row r="13" spans="1:12" x14ac:dyDescent="0.3">
      <c r="B13">
        <f>9^2-7.4^2</f>
        <v>26.239999999999995</v>
      </c>
      <c r="E13" s="2">
        <v>25.6</v>
      </c>
      <c r="F13" s="2"/>
      <c r="G13">
        <v>26.4</v>
      </c>
    </row>
    <row r="14" spans="1:12" x14ac:dyDescent="0.3">
      <c r="E14">
        <f>(26.91-E13)/26.91*100</f>
        <v>4.8680787811222546</v>
      </c>
      <c r="F14">
        <f>(26.91-F13)/26.91*100</f>
        <v>100</v>
      </c>
      <c r="G14">
        <f>(26.91-G13)/26.91*100</f>
        <v>1.895206243032336</v>
      </c>
    </row>
    <row r="16" spans="1:12" x14ac:dyDescent="0.3">
      <c r="B16">
        <f>157^2*4*0.000546/2</f>
        <v>26.916708000000003</v>
      </c>
    </row>
    <row r="17" spans="2:2" x14ac:dyDescent="0.3">
      <c r="B17" s="1">
        <v>5.4610000000000005E-7</v>
      </c>
    </row>
    <row r="18" spans="2:2" x14ac:dyDescent="0.3">
      <c r="B18" s="1">
        <v>2E-3</v>
      </c>
    </row>
    <row r="19" spans="2:2" x14ac:dyDescent="0.3">
      <c r="B19" s="1">
        <v>0.1</v>
      </c>
    </row>
    <row r="20" spans="2:2" x14ac:dyDescent="0.3">
      <c r="B20" s="1">
        <f>4*B19^2*B17/B18</f>
        <v>1.0922000000000003E-5</v>
      </c>
    </row>
  </sheetData>
  <mergeCells count="3">
    <mergeCell ref="A2:A3"/>
    <mergeCell ref="A4:A5"/>
    <mergeCell ref="E13:F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2019-10-18T09:25:51Z</dcterms:created>
  <dcterms:modified xsi:type="dcterms:W3CDTF">2019-10-31T12:27:26Z</dcterms:modified>
</cp:coreProperties>
</file>