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9155" windowHeight="12345" activeTab="1"/>
  </bookViews>
  <sheets>
    <sheet name="Sensitivity Report 1" sheetId="4" r:id="rId1"/>
    <sheet name="Primal Problem" sheetId="1" r:id="rId2"/>
    <sheet name="Staff Scheduling Problem" sheetId="5" r:id="rId3"/>
  </sheets>
  <definedNames>
    <definedName name="solver_adj" localSheetId="1" hidden="1">'Primal Problem'!$C$17,'Primal Problem'!$C$16</definedName>
    <definedName name="solver_adj" localSheetId="2" hidden="1">'Staff Scheduling Problem'!$C$14:$C$20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2</definedName>
    <definedName name="solver_eng" localSheetId="1" hidden="1">2</definedName>
    <definedName name="solver_eng" localSheetId="2" hidden="1">2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'Primal Problem'!$C$16</definedName>
    <definedName name="solver_lhs1" localSheetId="2" hidden="1">'Staff Scheduling Problem'!$E$10</definedName>
    <definedName name="solver_lhs2" localSheetId="1" hidden="1">'Primal Problem'!$C$17</definedName>
    <definedName name="solver_lhs2" localSheetId="2" hidden="1">'Staff Scheduling Problem'!$E$4</definedName>
    <definedName name="solver_lhs3" localSheetId="1" hidden="1">'Primal Problem'!$F$5</definedName>
    <definedName name="solver_lhs3" localSheetId="2" hidden="1">'Staff Scheduling Problem'!$E$5</definedName>
    <definedName name="solver_lhs4" localSheetId="1" hidden="1">'Primal Problem'!$F$6</definedName>
    <definedName name="solver_lhs4" localSheetId="2" hidden="1">'Staff Scheduling Problem'!$E$6</definedName>
    <definedName name="solver_lhs5" localSheetId="1" hidden="1">'Primal Problem'!$F$7</definedName>
    <definedName name="solver_lhs5" localSheetId="2" hidden="1">'Staff Scheduling Problem'!$E$7</definedName>
    <definedName name="solver_lhs6" localSheetId="2" hidden="1">'Staff Scheduling Problem'!$E$8</definedName>
    <definedName name="solver_lhs7" localSheetId="2" hidden="1">'Staff Scheduling Problem'!$E$9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5</definedName>
    <definedName name="solver_num" localSheetId="2" hidden="1">7</definedName>
    <definedName name="solver_nwt" localSheetId="1" hidden="1">1</definedName>
    <definedName name="solver_nwt" localSheetId="2" hidden="1">1</definedName>
    <definedName name="solver_opt" localSheetId="1" hidden="1">'Primal Problem'!$C$10</definedName>
    <definedName name="solver_opt" localSheetId="2" hidden="1">'Staff Scheduling Problem'!$L$3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2</definedName>
    <definedName name="solver_rel1" localSheetId="1" hidden="1">3</definedName>
    <definedName name="solver_rel1" localSheetId="2" hidden="1">3</definedName>
    <definedName name="solver_rel2" localSheetId="1" hidden="1">3</definedName>
    <definedName name="solver_rel2" localSheetId="2" hidden="1">3</definedName>
    <definedName name="solver_rel3" localSheetId="1" hidden="1">1</definedName>
    <definedName name="solver_rel3" localSheetId="2" hidden="1">3</definedName>
    <definedName name="solver_rel4" localSheetId="1" hidden="1">1</definedName>
    <definedName name="solver_rel4" localSheetId="2" hidden="1">3</definedName>
    <definedName name="solver_rel5" localSheetId="1" hidden="1">1</definedName>
    <definedName name="solver_rel5" localSheetId="2" hidden="1">3</definedName>
    <definedName name="solver_rel6" localSheetId="2" hidden="1">3</definedName>
    <definedName name="solver_rel7" localSheetId="2" hidden="1">3</definedName>
    <definedName name="solver_rhs1" localSheetId="1" hidden="1">0</definedName>
    <definedName name="solver_rhs1" localSheetId="2" hidden="1">'Staff Scheduling Problem'!$F$10</definedName>
    <definedName name="solver_rhs2" localSheetId="1" hidden="1">0</definedName>
    <definedName name="solver_rhs2" localSheetId="2" hidden="1">'Staff Scheduling Problem'!$F$4</definedName>
    <definedName name="solver_rhs3" localSheetId="1" hidden="1">'Primal Problem'!$G$5</definedName>
    <definedName name="solver_rhs3" localSheetId="2" hidden="1">'Staff Scheduling Problem'!$F$5</definedName>
    <definedName name="solver_rhs4" localSheetId="1" hidden="1">'Primal Problem'!$G$6</definedName>
    <definedName name="solver_rhs4" localSheetId="2" hidden="1">'Staff Scheduling Problem'!$F$6</definedName>
    <definedName name="solver_rhs5" localSheetId="1" hidden="1">'Primal Problem'!$G$7</definedName>
    <definedName name="solver_rhs5" localSheetId="2" hidden="1">'Staff Scheduling Problem'!$F$7</definedName>
    <definedName name="solver_rhs6" localSheetId="2" hidden="1">'Staff Scheduling Problem'!$F$8</definedName>
    <definedName name="solver_rhs7" localSheetId="2" hidden="1">'Staff Scheduling Problem'!$F$9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2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2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44525"/>
</workbook>
</file>

<file path=xl/calcChain.xml><?xml version="1.0" encoding="utf-8"?>
<calcChain xmlns="http://schemas.openxmlformats.org/spreadsheetml/2006/main">
  <c r="B25" i="1" l="1"/>
  <c r="B26" i="1"/>
  <c r="B27" i="1"/>
  <c r="B28" i="1"/>
  <c r="B29" i="1"/>
  <c r="B30" i="1"/>
  <c r="B31" i="1"/>
  <c r="B32" i="1"/>
  <c r="B33" i="1"/>
  <c r="B24" i="1"/>
  <c r="E10" i="5" l="1"/>
  <c r="E9" i="5"/>
  <c r="E8" i="5"/>
  <c r="E7" i="5"/>
  <c r="E6" i="5"/>
  <c r="E5" i="5"/>
  <c r="E4" i="5"/>
  <c r="L3" i="5"/>
  <c r="C10" i="1"/>
  <c r="F7" i="1"/>
  <c r="F6" i="1"/>
  <c r="F5" i="1"/>
</calcChain>
</file>

<file path=xl/sharedStrings.xml><?xml version="1.0" encoding="utf-8"?>
<sst xmlns="http://schemas.openxmlformats.org/spreadsheetml/2006/main" count="63" uniqueCount="47">
  <si>
    <t>Storage</t>
  </si>
  <si>
    <t>Raw material</t>
  </si>
  <si>
    <t>Productuion time</t>
  </si>
  <si>
    <t>Primal Problem</t>
  </si>
  <si>
    <t>Maximize</t>
  </si>
  <si>
    <t>Function constants</t>
  </si>
  <si>
    <t>Function variables</t>
  </si>
  <si>
    <t>x1</t>
  </si>
  <si>
    <t>x2</t>
  </si>
  <si>
    <t>a</t>
  </si>
  <si>
    <t>b</t>
  </si>
  <si>
    <t>Resources</t>
  </si>
  <si>
    <t>Constraints</t>
  </si>
  <si>
    <t>Microsoft Excel 14.0 Sensitivity Report</t>
  </si>
  <si>
    <t>Worksheet: [SIM_Lab2.xlsx]Sheet1</t>
  </si>
  <si>
    <t>Report Created: 2023-05-03 19:08:31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</si>
  <si>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</si>
  <si>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</si>
  <si>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</si>
  <si>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</si>
  <si>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</si>
  <si>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</si>
  <si>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</si>
  <si>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</si>
  <si>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</si>
  <si>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</si>
  <si>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</si>
  <si>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</si>
  <si>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</si>
  <si>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</si>
  <si>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</si>
  <si>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</si>
  <si>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$C$17</t>
  </si>
  <si>
    <t>$C$16</t>
  </si>
  <si>
    <t>$F$5</t>
  </si>
  <si>
    <t>$F$6</t>
  </si>
  <si>
    <t>$F$7</t>
  </si>
  <si>
    <t>x</t>
  </si>
  <si>
    <t>y</t>
  </si>
  <si>
    <t>Staff Scheduling Problem</t>
  </si>
  <si>
    <t>x3</t>
  </si>
  <si>
    <t>x4</t>
  </si>
  <si>
    <t>x5</t>
  </si>
  <si>
    <t>x6</t>
  </si>
  <si>
    <t>x7</t>
  </si>
  <si>
    <t>Minimize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</si>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</sst>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/>
          <a:lstStyle/>
          <a:p>
            <a:pPr>
              <a:defRPr sz="1600" b="1"/>
            </a:pPr>
            <a:r>
              <a:rPr lang="en-US" sz="1400" b="0"/>
              <a:t>correlation</a:t>
            </a:r>
            <a:r>
              <a:rPr lang="en-US" sz="1400" b="0" baseline="0"/>
              <a:t> constraint and optimal function</a:t>
            </a:r>
            <a:endParaRPr lang="en-US" sz="1400" b="0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2333848594347314"/>
          <c:y val="0.15090141915276778"/>
          <c:w val="0.78041900715493162"/>
          <c:h val="0.67422974842765171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7.720253812120649E-2"/>
                  <c:y val="2.8933897579291462E-2"/>
                </c:manualLayout>
              </c:layout>
              <c:numFmt formatCode="General" sourceLinked="0"/>
            </c:trendlineLbl>
          </c:trendline>
          <c:xVal>
            <c:numRef>
              <c:f>'Primal Problem'!$A$23:$A$33</c:f>
              <c:numCache>
                <c:formatCode>General</c:formatCode>
                <c:ptCount val="11"/>
                <c:pt idx="0">
                  <c:v>1575</c:v>
                </c:pt>
                <c:pt idx="1">
                  <c:v>1590</c:v>
                </c:pt>
                <c:pt idx="2">
                  <c:v>1605</c:v>
                </c:pt>
                <c:pt idx="3">
                  <c:v>1620</c:v>
                </c:pt>
                <c:pt idx="4">
                  <c:v>1635</c:v>
                </c:pt>
                <c:pt idx="5">
                  <c:v>1650</c:v>
                </c:pt>
                <c:pt idx="6">
                  <c:v>1665</c:v>
                </c:pt>
                <c:pt idx="7">
                  <c:v>1680</c:v>
                </c:pt>
                <c:pt idx="8">
                  <c:v>1695</c:v>
                </c:pt>
                <c:pt idx="9">
                  <c:v>1710</c:v>
                </c:pt>
                <c:pt idx="10">
                  <c:v>1725</c:v>
                </c:pt>
              </c:numCache>
            </c:numRef>
          </c:xVal>
          <c:yVal>
            <c:numRef>
              <c:f>'Primal Problem'!$C$23:$C$33</c:f>
              <c:numCache>
                <c:formatCode>General</c:formatCode>
                <c:ptCount val="11"/>
                <c:pt idx="0">
                  <c:v>4335</c:v>
                </c:pt>
                <c:pt idx="1">
                  <c:v>4367.1400000000003</c:v>
                </c:pt>
                <c:pt idx="2">
                  <c:v>4399.29</c:v>
                </c:pt>
                <c:pt idx="3">
                  <c:v>4431.43</c:v>
                </c:pt>
                <c:pt idx="4">
                  <c:v>4463.57</c:v>
                </c:pt>
                <c:pt idx="5">
                  <c:v>4495.71</c:v>
                </c:pt>
                <c:pt idx="6">
                  <c:v>4527.8599999999997</c:v>
                </c:pt>
                <c:pt idx="7">
                  <c:v>4560</c:v>
                </c:pt>
                <c:pt idx="8">
                  <c:v>4584.2299999999996</c:v>
                </c:pt>
                <c:pt idx="9">
                  <c:v>4608.46</c:v>
                </c:pt>
                <c:pt idx="10">
                  <c:v>4632.6899999999996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362496"/>
        <c:axId val="360363072"/>
      </c:scatterChart>
      <c:valAx>
        <c:axId val="360362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raw</a:t>
                </a:r>
                <a:r>
                  <a:rPr lang="en-US" baseline="0"/>
                  <a:t> material units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0363072"/>
        <c:crosses val="autoZero"/>
        <c:crossBetween val="midCat"/>
      </c:valAx>
      <c:valAx>
        <c:axId val="360363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objective 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03624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sensitivity analysis</a:t>
            </a:r>
          </a:p>
        </c:rich>
      </c:tx>
      <c:layout>
        <c:manualLayout>
          <c:xMode val="edge"/>
          <c:yMode val="edge"/>
          <c:x val="0.38736261206085126"/>
          <c:y val="4.7709278440364905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'Primal Problem'!$A$23:$A$33</c:f>
              <c:numCache>
                <c:formatCode>General</c:formatCode>
                <c:ptCount val="11"/>
                <c:pt idx="0">
                  <c:v>1575</c:v>
                </c:pt>
                <c:pt idx="1">
                  <c:v>1590</c:v>
                </c:pt>
                <c:pt idx="2">
                  <c:v>1605</c:v>
                </c:pt>
                <c:pt idx="3">
                  <c:v>1620</c:v>
                </c:pt>
                <c:pt idx="4">
                  <c:v>1635</c:v>
                </c:pt>
                <c:pt idx="5">
                  <c:v>1650</c:v>
                </c:pt>
                <c:pt idx="6">
                  <c:v>1665</c:v>
                </c:pt>
                <c:pt idx="7">
                  <c:v>1680</c:v>
                </c:pt>
                <c:pt idx="8">
                  <c:v>1695</c:v>
                </c:pt>
                <c:pt idx="9">
                  <c:v>1710</c:v>
                </c:pt>
                <c:pt idx="10">
                  <c:v>1725</c:v>
                </c:pt>
              </c:numCache>
            </c:numRef>
          </c:xVal>
          <c:yVal>
            <c:numRef>
              <c:f>'Primal Problem'!$B$23:$B$33</c:f>
              <c:numCache>
                <c:formatCode>General</c:formatCode>
                <c:ptCount val="11"/>
                <c:pt idx="1">
                  <c:v>2.1426666666666887</c:v>
                </c:pt>
                <c:pt idx="2">
                  <c:v>2.1433333333333091</c:v>
                </c:pt>
                <c:pt idx="3">
                  <c:v>2.1426666666666887</c:v>
                </c:pt>
                <c:pt idx="4">
                  <c:v>2.1426666666666279</c:v>
                </c:pt>
                <c:pt idx="5">
                  <c:v>2.1426666666666887</c:v>
                </c:pt>
                <c:pt idx="6">
                  <c:v>2.1433333333333091</c:v>
                </c:pt>
                <c:pt idx="7">
                  <c:v>2.1426666666666887</c:v>
                </c:pt>
                <c:pt idx="8">
                  <c:v>1.6153333333333042</c:v>
                </c:pt>
                <c:pt idx="9">
                  <c:v>1.6153333333333648</c:v>
                </c:pt>
                <c:pt idx="10">
                  <c:v>1.6153333333333042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701056"/>
        <c:axId val="367203392"/>
      </c:scatterChart>
      <c:valAx>
        <c:axId val="648701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raw material units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7203392"/>
        <c:crosses val="autoZero"/>
        <c:crossBetween val="midCat"/>
      </c:valAx>
      <c:valAx>
        <c:axId val="3672033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shadow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487010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324971</xdr:colOff>
      <xdr:row>34</xdr:row>
      <xdr:rowOff>11205</xdr:rowOff>
    </xdr:from>
    <xdr:to>
      <xdr:col>12</xdr:col>
      <xdr:colOff>33619</xdr:colOff>
      <xdr:row>48</xdr:row>
      <xdr:rowOff>123262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297236</xdr:colOff>
      <xdr:row>19</xdr:row>
      <xdr:rowOff>105897</xdr:rowOff>
    </xdr:from>
    <xdr:to>
      <xdr:col>12</xdr:col>
      <xdr:colOff>22412</xdr:colOff>
      <xdr:row>33</xdr:row>
      <xdr:rowOff>100853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zoomScale="115" zoomScaleNormal="115" workbookViewId="0">
      <selection activeCell="E20" sqref="E20"/>
    </sheetView>
  </sheetViews>
  <sheetFormatPr defaultRowHeight="15" x14ac:dyDescent="0.25"/>
  <cols>
    <col min="1" max="1" width="2.28515625" customWidth="1"/>
    <col min="2" max="2" width="6.140625" bestFit="1" customWidth="1"/>
    <col min="3" max="3" width="16.5703125" bestFit="1" customWidth="1"/>
    <col min="4" max="4" width="6.140625" customWidth="1"/>
    <col min="5" max="5" width="12" bestFit="1" customWidth="1"/>
    <col min="6" max="6" width="10.85546875" bestFit="1" customWidth="1"/>
    <col min="7" max="7" width="12" bestFit="1" customWidth="1"/>
    <col min="8" max="8" width="10" bestFit="1" customWidth="1"/>
  </cols>
  <sheetData>
    <row r="1" spans="1:8" x14ac:dyDescent="0.25">
      <c r="A1" s="1" t="s">
        <v>13</v>
      </c>
    </row>
    <row r="2" spans="1:8" x14ac:dyDescent="0.25">
      <c r="A2" s="1" t="s">
        <v>14</v>
      </c>
    </row>
    <row r="3" spans="1:8" x14ac:dyDescent="0.25">
      <c r="A3" s="1" t="s">
        <v>15</v>
      </c>
    </row>
    <row r="6" spans="1:8" ht="15.75" thickBot="1" x14ac:dyDescent="0.3">
      <c r="A6" t="s">
        <v>16</v>
      </c>
    </row>
    <row r="7" spans="1:8" x14ac:dyDescent="0.25">
      <c r="B7" s="5"/>
      <c r="C7" s="5"/>
      <c r="D7" s="5" t="s">
        <v>19</v>
      </c>
      <c r="E7" s="5" t="s">
        <v>21</v>
      </c>
      <c r="F7" s="5" t="s">
        <v>23</v>
      </c>
      <c r="G7" s="5" t="s">
        <v>25</v>
      </c>
      <c r="H7" s="5" t="s">
        <v>25</v>
      </c>
    </row>
    <row r="8" spans="1:8" ht="15.75" thickBot="1" x14ac:dyDescent="0.3">
      <c r="B8" s="6" t="s">
        <v>17</v>
      </c>
      <c r="C8" s="6" t="s">
        <v>18</v>
      </c>
      <c r="D8" s="6" t="s">
        <v>20</v>
      </c>
      <c r="E8" s="6" t="s">
        <v>22</v>
      </c>
      <c r="F8" s="6" t="s">
        <v>24</v>
      </c>
      <c r="G8" s="6" t="s">
        <v>26</v>
      </c>
      <c r="H8" s="6" t="s">
        <v>27</v>
      </c>
    </row>
    <row r="9" spans="1:8" x14ac:dyDescent="0.25">
      <c r="B9" s="3" t="s">
        <v>32</v>
      </c>
      <c r="C9" s="3" t="s">
        <v>8</v>
      </c>
      <c r="D9" s="3">
        <v>75</v>
      </c>
      <c r="E9" s="3">
        <v>0</v>
      </c>
      <c r="F9" s="3">
        <v>11</v>
      </c>
      <c r="G9" s="3">
        <v>14.999999999999998</v>
      </c>
      <c r="H9" s="3">
        <v>3.1999999999999993</v>
      </c>
    </row>
    <row r="10" spans="1:8" ht="15.75" thickBot="1" x14ac:dyDescent="0.3">
      <c r="B10" s="4" t="s">
        <v>33</v>
      </c>
      <c r="C10" s="4" t="s">
        <v>7</v>
      </c>
      <c r="D10" s="4">
        <v>270</v>
      </c>
      <c r="E10" s="4">
        <v>0</v>
      </c>
      <c r="F10" s="4">
        <v>13</v>
      </c>
      <c r="G10" s="4">
        <v>5.3333333333333313</v>
      </c>
      <c r="H10" s="4">
        <v>7.4999999999999991</v>
      </c>
    </row>
    <row r="12" spans="1:8" ht="15.75" thickBot="1" x14ac:dyDescent="0.3">
      <c r="A12" t="s">
        <v>12</v>
      </c>
    </row>
    <row r="13" spans="1:8" x14ac:dyDescent="0.25">
      <c r="B13" s="5"/>
      <c r="C13" s="5"/>
      <c r="D13" s="5" t="s">
        <v>19</v>
      </c>
      <c r="E13" s="5" t="s">
        <v>28</v>
      </c>
      <c r="F13" s="5" t="s">
        <v>30</v>
      </c>
      <c r="G13" s="5" t="s">
        <v>25</v>
      </c>
      <c r="H13" s="5" t="s">
        <v>25</v>
      </c>
    </row>
    <row r="14" spans="1:8" ht="15.75" thickBot="1" x14ac:dyDescent="0.3">
      <c r="B14" s="6" t="s">
        <v>17</v>
      </c>
      <c r="C14" s="6" t="s">
        <v>18</v>
      </c>
      <c r="D14" s="6" t="s">
        <v>20</v>
      </c>
      <c r="E14" s="6" t="s">
        <v>29</v>
      </c>
      <c r="F14" s="6" t="s">
        <v>31</v>
      </c>
      <c r="G14" s="6" t="s">
        <v>26</v>
      </c>
      <c r="H14" s="6" t="s">
        <v>27</v>
      </c>
    </row>
    <row r="15" spans="1:8" x14ac:dyDescent="0.25">
      <c r="B15" s="3" t="s">
        <v>34</v>
      </c>
      <c r="C15" s="3" t="s">
        <v>0</v>
      </c>
      <c r="D15" s="3">
        <v>1455</v>
      </c>
      <c r="E15" s="3">
        <v>0</v>
      </c>
      <c r="F15" s="3">
        <v>1500</v>
      </c>
      <c r="G15" s="3">
        <v>1E+30</v>
      </c>
      <c r="H15" s="3">
        <v>45.000000000000028</v>
      </c>
    </row>
    <row r="16" spans="1:8" x14ac:dyDescent="0.25">
      <c r="B16" s="3" t="s">
        <v>35</v>
      </c>
      <c r="C16" s="3" t="s">
        <v>1</v>
      </c>
      <c r="D16" s="3">
        <v>1575</v>
      </c>
      <c r="E16" s="3">
        <v>2.1428571428571428</v>
      </c>
      <c r="F16" s="3">
        <v>1575</v>
      </c>
      <c r="G16" s="3">
        <v>105.00000000000006</v>
      </c>
      <c r="H16" s="3">
        <v>944.99999999999989</v>
      </c>
    </row>
    <row r="17" spans="2:8" ht="15.75" thickBot="1" x14ac:dyDescent="0.3">
      <c r="B17" s="4" t="s">
        <v>36</v>
      </c>
      <c r="C17" s="4" t="s">
        <v>2</v>
      </c>
      <c r="D17" s="4">
        <v>420</v>
      </c>
      <c r="E17" s="4">
        <v>2.2857142857142851</v>
      </c>
      <c r="F17" s="4">
        <v>420</v>
      </c>
      <c r="G17" s="4">
        <v>24.230769230769248</v>
      </c>
      <c r="H17" s="4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C16" zoomScale="115" zoomScaleNormal="115" workbookViewId="0">
      <selection activeCell="O48" sqref="O48"/>
    </sheetView>
  </sheetViews>
  <sheetFormatPr defaultRowHeight="15" x14ac:dyDescent="0.25"/>
  <cols>
    <col min="1" max="1" width="22.140625" customWidth="1"/>
    <col min="2" max="2" width="20.5703125" customWidth="1"/>
    <col min="3" max="3" width="12.85546875" customWidth="1"/>
    <col min="4" max="4" width="17.5703125" customWidth="1"/>
    <col min="6" max="6" width="15.42578125" customWidth="1"/>
    <col min="7" max="7" width="15.5703125" customWidth="1"/>
  </cols>
  <sheetData>
    <row r="1" spans="1:7" x14ac:dyDescent="0.25">
      <c r="A1" s="1" t="s">
        <v>3</v>
      </c>
    </row>
    <row r="2" spans="1:7" x14ac:dyDescent="0.25">
      <c r="C2" s="1"/>
      <c r="D2" s="1"/>
    </row>
    <row r="4" spans="1:7" x14ac:dyDescent="0.25">
      <c r="B4" s="1"/>
      <c r="G4" s="1" t="s">
        <v>11</v>
      </c>
    </row>
    <row r="5" spans="1:7" x14ac:dyDescent="0.25">
      <c r="B5" s="1" t="s">
        <v>0</v>
      </c>
      <c r="C5">
        <v>4</v>
      </c>
      <c r="D5">
        <v>5</v>
      </c>
      <c r="F5">
        <f>(C5*C16)+(D5*C17)</f>
        <v>1500</v>
      </c>
      <c r="G5">
        <v>1500</v>
      </c>
    </row>
    <row r="6" spans="1:7" x14ac:dyDescent="0.25">
      <c r="B6" s="1" t="s">
        <v>1</v>
      </c>
      <c r="C6">
        <v>5</v>
      </c>
      <c r="D6">
        <v>3</v>
      </c>
      <c r="F6">
        <f>(C6*C16)+(D6*C17)</f>
        <v>1725.0000000000002</v>
      </c>
      <c r="G6">
        <v>1725</v>
      </c>
    </row>
    <row r="7" spans="1:7" x14ac:dyDescent="0.25">
      <c r="B7" s="1" t="s">
        <v>2</v>
      </c>
      <c r="C7">
        <v>1</v>
      </c>
      <c r="D7">
        <v>2</v>
      </c>
      <c r="F7">
        <f>(C7*C16)+(D7*C17)</f>
        <v>409.61538461538464</v>
      </c>
      <c r="G7">
        <v>420</v>
      </c>
    </row>
    <row r="10" spans="1:7" x14ac:dyDescent="0.25">
      <c r="B10" s="1" t="s">
        <v>4</v>
      </c>
      <c r="C10">
        <f>(C13*C16)+(C14*C17)</f>
        <v>4632.6923076923076</v>
      </c>
    </row>
    <row r="12" spans="1:7" x14ac:dyDescent="0.25">
      <c r="B12" s="1" t="s">
        <v>5</v>
      </c>
    </row>
    <row r="13" spans="1:7" x14ac:dyDescent="0.25">
      <c r="B13" s="2" t="s">
        <v>9</v>
      </c>
      <c r="C13">
        <v>13</v>
      </c>
    </row>
    <row r="14" spans="1:7" x14ac:dyDescent="0.25">
      <c r="B14" s="2" t="s">
        <v>10</v>
      </c>
      <c r="C14">
        <v>11</v>
      </c>
    </row>
    <row r="15" spans="1:7" x14ac:dyDescent="0.25">
      <c r="B15" s="1" t="s">
        <v>6</v>
      </c>
    </row>
    <row r="16" spans="1:7" x14ac:dyDescent="0.25">
      <c r="B16" s="2" t="s">
        <v>7</v>
      </c>
      <c r="C16">
        <v>317.30769230769232</v>
      </c>
    </row>
    <row r="17" spans="1:3" x14ac:dyDescent="0.25">
      <c r="B17" s="2" t="s">
        <v>8</v>
      </c>
      <c r="C17">
        <v>46.15384615384616</v>
      </c>
    </row>
    <row r="22" spans="1:3" x14ac:dyDescent="0.25">
      <c r="A22" s="1" t="s">
        <v>37</v>
      </c>
      <c r="B22" t="s">
        <v>46</v>
      </c>
      <c r="C22" s="1" t="s">
        <v>38</v>
      </c>
    </row>
    <row r="23" spans="1:3" x14ac:dyDescent="0.25">
      <c r="A23">
        <v>1575</v>
      </c>
      <c r="C23">
        <v>4335</v>
      </c>
    </row>
    <row r="24" spans="1:3" x14ac:dyDescent="0.25">
      <c r="A24">
        <v>1590</v>
      </c>
      <c r="B24">
        <f>(C24-C23)/(A24-A23)</f>
        <v>2.1426666666666887</v>
      </c>
      <c r="C24">
        <v>4367.1400000000003</v>
      </c>
    </row>
    <row r="25" spans="1:3" x14ac:dyDescent="0.25">
      <c r="A25">
        <v>1605</v>
      </c>
      <c r="B25">
        <f>(C25-C24)/(A25-A24)</f>
        <v>2.1433333333333091</v>
      </c>
      <c r="C25">
        <v>4399.29</v>
      </c>
    </row>
    <row r="26" spans="1:3" x14ac:dyDescent="0.25">
      <c r="A26">
        <v>1620</v>
      </c>
      <c r="B26">
        <f>(C26-C25)/(A26-A25)</f>
        <v>2.1426666666666887</v>
      </c>
      <c r="C26">
        <v>4431.43</v>
      </c>
    </row>
    <row r="27" spans="1:3" x14ac:dyDescent="0.25">
      <c r="A27">
        <v>1635</v>
      </c>
      <c r="B27">
        <f>(C27-C26)/(A27-A26)</f>
        <v>2.1426666666666279</v>
      </c>
      <c r="C27">
        <v>4463.57</v>
      </c>
    </row>
    <row r="28" spans="1:3" x14ac:dyDescent="0.25">
      <c r="A28">
        <v>1650</v>
      </c>
      <c r="B28">
        <f>(C28-C27)/(A28-A27)</f>
        <v>2.1426666666666887</v>
      </c>
      <c r="C28">
        <v>4495.71</v>
      </c>
    </row>
    <row r="29" spans="1:3" x14ac:dyDescent="0.25">
      <c r="A29">
        <v>1665</v>
      </c>
      <c r="B29">
        <f>(C29-C28)/(A29-A28)</f>
        <v>2.1433333333333091</v>
      </c>
      <c r="C29">
        <v>4527.8599999999997</v>
      </c>
    </row>
    <row r="30" spans="1:3" x14ac:dyDescent="0.25">
      <c r="A30">
        <v>1680</v>
      </c>
      <c r="B30">
        <f>(C30-C29)/(A30-A29)</f>
        <v>2.1426666666666887</v>
      </c>
      <c r="C30">
        <v>4560</v>
      </c>
    </row>
    <row r="31" spans="1:3" x14ac:dyDescent="0.25">
      <c r="A31">
        <v>1695</v>
      </c>
      <c r="B31">
        <f>(C31-C30)/(A31-A30)</f>
        <v>1.6153333333333042</v>
      </c>
      <c r="C31">
        <v>4584.2299999999996</v>
      </c>
    </row>
    <row r="32" spans="1:3" x14ac:dyDescent="0.25">
      <c r="A32">
        <v>1710</v>
      </c>
      <c r="B32">
        <f>(C32-C31)/(A32-A31)</f>
        <v>1.6153333333333648</v>
      </c>
      <c r="C32">
        <v>4608.46</v>
      </c>
    </row>
    <row r="33" spans="1:3" x14ac:dyDescent="0.25">
      <c r="A33">
        <v>1725</v>
      </c>
      <c r="B33">
        <f>(C33-C32)/(A33-A32)</f>
        <v>1.6153333333333042</v>
      </c>
      <c r="C33">
        <v>4632.6899999999996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I16" sqref="I16"/>
    </sheetView>
  </sheetViews>
  <sheetFormatPr defaultRowHeight="15" x14ac:dyDescent="0.25"/>
  <cols>
    <col min="1" max="1" width="23.7109375" customWidth="1"/>
    <col min="12" max="12" width="11.7109375" customWidth="1"/>
  </cols>
  <sheetData>
    <row r="1" spans="1:12" x14ac:dyDescent="0.25">
      <c r="A1" s="1" t="s">
        <v>39</v>
      </c>
    </row>
    <row r="3" spans="1:12" x14ac:dyDescent="0.25">
      <c r="K3" s="1" t="s">
        <v>45</v>
      </c>
      <c r="L3">
        <f>SUM(C14:C20)</f>
        <v>9.3333333333333339</v>
      </c>
    </row>
    <row r="4" spans="1:12" x14ac:dyDescent="0.25">
      <c r="E4">
        <f xml:space="preserve"> C14+SUM(C17:C20)</f>
        <v>8</v>
      </c>
      <c r="F4">
        <v>8</v>
      </c>
    </row>
    <row r="5" spans="1:12" x14ac:dyDescent="0.25">
      <c r="E5">
        <f>SUM(C18:C20)+SUM(C14:C15)</f>
        <v>6</v>
      </c>
      <c r="F5">
        <v>6</v>
      </c>
    </row>
    <row r="6" spans="1:12" x14ac:dyDescent="0.25">
      <c r="E6">
        <f>SUM(C14:C16)+SUM(C19:C20)</f>
        <v>5</v>
      </c>
      <c r="F6">
        <v>5</v>
      </c>
    </row>
    <row r="7" spans="1:12" x14ac:dyDescent="0.25">
      <c r="E7">
        <f>SUM(C14:C17)+C20</f>
        <v>4</v>
      </c>
      <c r="F7">
        <v>4</v>
      </c>
    </row>
    <row r="8" spans="1:12" x14ac:dyDescent="0.25">
      <c r="E8">
        <f>SUM(C14:C18)</f>
        <v>6</v>
      </c>
      <c r="F8">
        <v>6</v>
      </c>
    </row>
    <row r="9" spans="1:12" x14ac:dyDescent="0.25">
      <c r="E9">
        <f>SUM(C15:C19)</f>
        <v>8.6666666666666661</v>
      </c>
      <c r="F9">
        <v>7</v>
      </c>
    </row>
    <row r="10" spans="1:12" x14ac:dyDescent="0.25">
      <c r="E10">
        <f>SUM(C16:C20)</f>
        <v>9</v>
      </c>
      <c r="F10">
        <v>9</v>
      </c>
    </row>
    <row r="14" spans="1:12" x14ac:dyDescent="0.25">
      <c r="B14" s="1" t="s">
        <v>7</v>
      </c>
      <c r="C14">
        <v>0.33333333333333337</v>
      </c>
    </row>
    <row r="15" spans="1:12" x14ac:dyDescent="0.25">
      <c r="B15" s="1" t="s">
        <v>8</v>
      </c>
      <c r="C15">
        <v>0</v>
      </c>
    </row>
    <row r="16" spans="1:12" x14ac:dyDescent="0.25">
      <c r="B16" s="1" t="s">
        <v>40</v>
      </c>
      <c r="C16">
        <v>1.3333333333333333</v>
      </c>
    </row>
    <row r="17" spans="2:3" x14ac:dyDescent="0.25">
      <c r="B17" s="1" t="s">
        <v>41</v>
      </c>
      <c r="C17">
        <v>2</v>
      </c>
    </row>
    <row r="18" spans="2:3" x14ac:dyDescent="0.25">
      <c r="B18" s="1" t="s">
        <v>42</v>
      </c>
      <c r="C18">
        <v>2.3333333333333335</v>
      </c>
    </row>
    <row r="19" spans="2:3" x14ac:dyDescent="0.25">
      <c r="B19" s="1" t="s">
        <v>43</v>
      </c>
      <c r="C19">
        <v>3</v>
      </c>
    </row>
    <row r="20" spans="2:3" x14ac:dyDescent="0.25">
      <c r="B20" s="1" t="s">
        <v>44</v>
      </c>
      <c r="C20">
        <v>0.33333333333333331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Sensitivity Report 1</vt:lpstr>
      <vt:lpstr>Primal Problem</vt:lpstr>
      <vt:lpstr>Staff Scheduling Problem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 i</dc:creator>
  <cp:lastModifiedBy>Wille i</cp:lastModifiedBy>
  <dcterms:created xsi:type="dcterms:W3CDTF">2023-05-03T15:59:34Z</dcterms:created>
  <dcterms:modified xsi:type="dcterms:W3CDTF">2023-05-04T06:05:57Z</dcterms:modified>
</cp:coreProperties>
</file>