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nanin\Documents\Paper Willem\"/>
    </mc:Choice>
  </mc:AlternateContent>
  <xr:revisionPtr revIDLastSave="0" documentId="8_{52AB49A9-A548-40D7-A1EE-3171459409E9}" xr6:coauthVersionLast="47" xr6:coauthVersionMax="47" xr10:uidLastSave="{00000000-0000-0000-0000-000000000000}"/>
  <bookViews>
    <workbookView xWindow="-110" yWindow="-110" windowWidth="19420" windowHeight="10420" firstSheet="1" activeTab="1" xr2:uid="{B1C3C98C-7119-441C-AC65-FC55BF675211}"/>
  </bookViews>
  <sheets>
    <sheet name="Zhang et al. (2017) &gt;1000km2" sheetId="1" r:id="rId1"/>
    <sheet name="Zhang et al. (2017) &lt; 1000 km2" sheetId="2" r:id="rId2"/>
    <sheet name="NewData"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3" l="1"/>
  <c r="L27" i="3"/>
  <c r="C26" i="3"/>
  <c r="C18" i="3"/>
  <c r="N237" i="2"/>
  <c r="M237" i="2"/>
  <c r="N206" i="2"/>
  <c r="M206" i="2"/>
  <c r="N204" i="2"/>
  <c r="M204" i="2"/>
  <c r="N203" i="2"/>
  <c r="M203" i="2"/>
  <c r="N140" i="2"/>
  <c r="M140" i="2"/>
  <c r="N123" i="2"/>
  <c r="M123" i="2"/>
  <c r="O49" i="2"/>
  <c r="N50" i="2"/>
  <c r="M50" i="2"/>
  <c r="N49" i="2"/>
  <c r="M49" i="2"/>
  <c r="N48" i="2"/>
  <c r="M48" i="2"/>
  <c r="N14" i="2"/>
  <c r="M14" i="2"/>
  <c r="N13" i="2"/>
  <c r="M13" i="2"/>
  <c r="N12" i="2"/>
  <c r="M12" i="2"/>
  <c r="N11" i="2"/>
  <c r="M11" i="2"/>
  <c r="N244" i="2"/>
  <c r="M244" i="2"/>
  <c r="N243" i="2"/>
  <c r="M243" i="2"/>
</calcChain>
</file>

<file path=xl/sharedStrings.xml><?xml version="1.0" encoding="utf-8"?>
<sst xmlns="http://schemas.openxmlformats.org/spreadsheetml/2006/main" count="2398" uniqueCount="761">
  <si>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</si>
  <si>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</si>
  <si>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</si>
  <si>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</si>
  <si>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</si>
  <si>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</si>
  <si>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</si>
  <si>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</si>
  <si>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</si>
  <si>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</si>
  <si>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</si>
  <si>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</si>
  <si>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</si>
  <si>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</si>
  <si>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</si>
  <si>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</si>
  <si>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</si>
  <si>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</si>
  <si>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</si>
  <si>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</si>
  <si>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</si>
  <si>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</si>
  <si>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</si>
  <si>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</si>
  <si>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</si>
  <si>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</si>
  <si>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</si>
  <si>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</si>
  <si>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</si>
  <si>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</si>
  <si>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</si>
  <si>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</si>
  <si>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</si>
  <si>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</si>
  <si>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</si>
  <si>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</si>
  <si>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</si>
  <si>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</si>
  <si>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</si>
  <si>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</si>
  <si>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</si>
  <si>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</si>
  <si>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</si>
  <si>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</si>
  <si>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</si>
  <si>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</si>
  <si>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</si>
  <si>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</si>
  <si>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</si>
  <si>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</si>
  <si>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</si>
  <si>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</si>
  <si>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</si>
  <si>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</si>
  <si>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</si>
  <si>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</si>
  <si>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</si>
  <si>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</si>
  <si>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</si>
  <si>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</si>
  <si>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</si>
  <si>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</si>
  <si>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</si>
  <si>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</si>
  <si>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</si>
  <si>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</si>
  <si>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</si>
  <si>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</si>
  <si>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</si>
  <si>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</si>
  <si>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</si>
  <si>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</si>
  <si>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</si>
  <si>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</si>
  <si>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</si>
  <si>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</si>
  <si>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</si>
  <si>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</si>
  <si>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</si>
  <si>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</si>
  <si>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</si>
  <si>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</si>
  <si>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</si>
  <si>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</si>
  <si>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</si>
  <si>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</si>
  <si>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</si>
  <si>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</si>
  <si>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</si>
  <si>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</si>
  <si>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</si>
  <si>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</si>
  <si>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</si>
  <si>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</si>
  <si>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</si>
  <si>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</si>
  <si>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</si>
  <si>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</si>
  <si>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</si>
  <si>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</si>
  <si>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</si>
  <si>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</si>
  <si>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</si>
  <si>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</si>
  <si>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</si>
  <si>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</si>
  <si>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</si>
  <si>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</si>
  <si>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</si>
  <si>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</si>
  <si>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</si>
  <si>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</si>
  <si>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</si>
  <si>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</si>
  <si>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</si>
  <si>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</si>
  <si>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</si>
  <si>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</si>
  <si>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</si>
  <si>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</si>
  <si>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</si>
  <si>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</si>
  <si>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</si>
  <si>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</si>
  <si>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</si>
  <si>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</si>
  <si>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</si>
  <si>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</si>
  <si>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</si>
  <si>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</si>
  <si>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</si>
  <si>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</si>
  <si>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</si>
  <si>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</si>
  <si>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</si>
  <si>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</si>
  <si>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</si>
  <si>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</si>
  <si>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</si>
  <si>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</si>
  <si>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</si>
  <si>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</si>
  <si>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</si>
  <si>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</si>
  <si>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</si>
  <si>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</si>
  <si>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</si>
  <si>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</si>
  <si>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</si>
  <si>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</si>
  <si>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</si>
  <si>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</si>
  <si>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</si>
  <si>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</si>
  <si>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</si>
  <si>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</si>
  <si>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</si>
  <si>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</si>
  <si>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</si>
  <si>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</si>
  <si>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</si>
  <si>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</si>
  <si>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</si>
  <si>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</si>
  <si>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</si>
  <si>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</si>
  <si>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</si>
  <si>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</si>
  <si>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</si>
  <si>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</si>
  <si>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</si>
  <si>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</si>
  <si>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</si>
  <si>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</si>
  <si>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</si>
  <si>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</si>
  <si>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</si>
  <si>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</si>
  <si>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</si>
  <si>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</si>
  <si>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</si>
  <si>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</si>
  <si>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</si>
  <si>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</si>
  <si>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</si>
  <si>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</si>
  <si>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</si>
  <si>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</si>
  <si>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</si>
  <si>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</si>
  <si>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</si>
  <si>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</si>
  <si>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</si>
  <si>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</si>
  <si>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</si>
  <si>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</si>
  <si>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</si>
  <si>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</si>
  <si>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</si>
  <si>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</si>
  <si>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</si>
  <si>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</si>
  <si>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</si>
  <si>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</si>
  <si>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</si>
  <si>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</si>
  <si>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</si>
  <si>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</si>
  <si>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</si>
  <si>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</si>
  <si>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</si>
  <si>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</si>
  <si>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</si>
  <si>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</si>
  <si>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</si>
  <si>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</si>
  <si>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</si>
  <si>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</si>
  <si>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</si>
  <si>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</si>
  <si>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</si>
  <si>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</si>
  <si>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</si>
  <si>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</si>
  <si>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</si>
  <si>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</si>
  <si>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</si>
  <si>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</si>
  <si>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</si>
  <si>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</si>
  <si>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</si>
  <si>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</si>
  <si>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</si>
  <si>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</si>
  <si>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</si>
  <si>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</si>
  <si>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</si>
  <si>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</si>
  <si>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</si>
  <si>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</si>
  <si>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</si>
  <si>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</si>
  <si>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</si>
  <si>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</si>
  <si>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</si>
  <si>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</si>
  <si>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</si>
  <si>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</si>
  <si>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</si>
  <si>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</si>
  <si>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</si>
  <si>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</si>
  <si>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</si>
  <si>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</si>
  <si>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</si>
  <si>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</si>
  <si>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</si>
  <si>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</si>
  <si>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</si>
  <si>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</si>
  <si>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</si>
  <si>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</si>
  <si>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</si>
  <si>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</si>
  <si>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</si>
  <si>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</si>
  <si>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</si>
  <si>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</si>
  <si>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</si>
  <si>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</si>
  <si>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</si>
  <si>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</si>
  <si>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</si>
  <si>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</si>
  <si>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</si>
  <si>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</si>
  <si>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</si>
  <si>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</si>
  <si>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</si>
  <si>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</si>
  <si>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</si>
  <si>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</si>
  <si>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</si>
  <si>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</si>
  <si>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</si>
  <si>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</si>
  <si>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</si>
  <si>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</si>
  <si>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</si>
  <si>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</si>
  <si>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</si>
  <si>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</si>
  <si>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</si>
  <si>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</si>
  <si>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</si>
  <si>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</si>
  <si>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</si>
  <si>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</si>
  <si>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</si>
  <si>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</si>
  <si>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</si>
  <si>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</si>
  <si>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</si>
  <si>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</si>
  <si>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</si>
  <si>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</si>
  <si>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</si>
  <si>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</si>
  <si>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</si>
  <si>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</si>
  <si>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</si>
  <si>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</si>
  <si>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</si>
  <si>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</si>
  <si>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</si>
  <si>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</si>
  <si>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</si>
  <si>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</si>
  <si>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</si>
  <si>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</si>
  <si>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</si>
  <si>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</si>
  <si>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</si>
  <si>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</si>
  <si>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</si>
  <si>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</si>
  <si>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</si>
  <si>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</si>
  <si>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</si>
  <si>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</si>
  <si>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</si>
  <si>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</si>
  <si>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</si>
  <si>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</si>
  <si>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</si>
  <si>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</si>
  <si>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</si>
  <si>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</si>
  <si>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</si>
  <si>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</si>
  <si>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</si>
  <si>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</si>
  <si>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</si>
  <si>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</si>
  <si>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</si>
  <si>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</si>
  <si>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</si>
  <si>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</si>
  <si>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</si>
  <si>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</si>
  <si>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</si>
  <si>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</si>
  <si>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</si>
  <si>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</si>
  <si>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</si>
  <si>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</si>
  <si>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</si>
  <si>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</si>
  <si>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</si>
  <si>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</si>
  <si>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</si>
  <si>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</si>
  <si>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</si>
  <si>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</si>
  <si>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</si>
  <si>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</si>
  <si>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</si>
  <si>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</si>
  <si>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</si>
  <si>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</si>
  <si>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</si>
  <si>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</si>
  <si>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</si>
  <si>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</si>
  <si>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</si>
  <si>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</si>
  <si>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</si>
  <si>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</si>
  <si>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</si>
  <si>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</si>
  <si>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</si>
  <si>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</si>
  <si>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</si>
  <si>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</si>
  <si>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</si>
  <si>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</si>
  <si>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</si>
  <si>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</si>
  <si>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</si>
  <si>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</si>
  <si>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</si>
  <si>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</si>
  <si>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</si>
  <si>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</si>
  <si>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</si>
  <si>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</si>
  <si>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</si>
  <si>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</si>
  <si>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</si>
  <si>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</si>
  <si>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</si>
  <si>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</si>
  <si>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</si>
  <si>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</si>
  <si>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</si>
  <si>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</si>
  <si>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</si>
  <si>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</si>
  <si>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</si>
  <si>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</si>
  <si>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</si>
  <si>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</si>
  <si>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</si>
  <si>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</si>
  <si>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</si>
  <si>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</si>
  <si>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</si>
  <si>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</si>
  <si>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</si>
  <si>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</si>
  <si>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</si>
  <si>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</si>
  <si>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</si>
  <si>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</si>
  <si>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</si>
  <si>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</si>
  <si>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</si>
  <si>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</si>
  <si>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</si>
  <si>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</si>
  <si>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</si>
  <si>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</si>
  <si>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</si>
  <si>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</si>
  <si>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</si>
  <si>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</si>
  <si>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</si>
  <si>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</si>
  <si>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</si>
  <si>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</si>
  <si>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</si>
  <si>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</si>
  <si>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</si>
  <si>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</si>
  <si>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</si>
  <si>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</si>
  <si>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</si>
  <si>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</si>
  <si>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</si>
  <si>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</si>
  <si>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</si>
  <si>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</si>
  <si>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</si>
  <si>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</si>
  <si>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</si>
  <si>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</si>
  <si>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</si>
  <si>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</si>
  <si>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</si>
  <si>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</si>
  <si>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</si>
  <si>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</si>
  <si>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</si>
  <si>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</si>
  <si>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</si>
  <si>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</si>
  <si>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</si>
  <si>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</si>
  <si>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</si>
  <si>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</si>
  <si>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</si>
  <si>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</si>
  <si>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</si>
  <si>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</si>
  <si>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</si>
  <si>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</si>
  <si>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</si>
  <si>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</si>
  <si>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</si>
  <si>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</si>
  <si>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</si>
  <si>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</si>
  <si>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</si>
  <si>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</si>
  <si>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</si>
  <si>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</si>
  <si>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</si>
  <si>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</si>
  <si>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</si>
  <si>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</si>
  <si>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</si>
  <si>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</si>
  <si>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</si>
  <si>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</si>
  <si>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</si>
  <si>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</si>
  <si>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</si>
  <si>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</si>
  <si>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</si>
  <si>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</si>
  <si>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</si>
  <si>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</si>
  <si>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</si>
  <si>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</si>
  <si>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</si>
  <si>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</si>
  <si>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</si>
  <si>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</si>
  <si>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</si>
  <si>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</si>
  <si>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</si>
  <si>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</si>
  <si>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</si>
  <si>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</si>
  <si>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</si>
  <si>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</si>
  <si>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</si>
  <si>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</si>
  <si>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</si>
  <si>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</si>
  <si>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</si>
  <si>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</si>
  <si>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</si>
  <si>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</si>
  <si>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</si>
  <si>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</si>
  <si>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</si>
  <si>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</si>
  <si>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</si>
  <si>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</si>
  <si>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</si>
  <si>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</si>
  <si>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</si>
  <si>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</si>
  <si>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</si>
  <si>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</si>
  <si>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</si>
  <si>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</si>
  <si>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</si>
  <si>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</si>
  <si>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</si>
  <si>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</si>
  <si>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</si>
  <si>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</si>
  <si>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</si>
  <si>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</si>
  <si>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</si>
  <si>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</si>
  <si>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</si>
  <si>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</si>
  <si>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</si>
  <si>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</si>
  <si>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</si>
  <si>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</si>
  <si>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</si>
  <si>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</si>
  <si>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</si>
  <si>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</si>
  <si>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</si>
  <si>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</si>
  <si>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</si>
  <si>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</si>
  <si>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</si>
  <si>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</si>
  <si>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</si>
  <si>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</si>
  <si>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</si>
  <si>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</si>
  <si>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</si>
  <si>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</si>
  <si>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</si>
  <si>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</si>
  <si>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</si>
  <si>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</si>
  <si>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</si>
  <si>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</si>
  <si>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</si>
  <si>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</si>
  <si>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</si>
  <si>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</si>
  <si>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</si>
  <si>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</si>
  <si>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</si>
  <si>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</si>
  <si>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</si>
  <si>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</si>
  <si>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</si>
  <si>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</si>
  <si>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</si>
  <si>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</si>
  <si>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</si>
  <si>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</si>
  <si>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</si>
  <si>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</si>
  <si>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</si>
  <si>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</si>
  <si>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</si>
  <si>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</si>
  <si>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</si>
  <si>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</si>
  <si>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</si>
  <si>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</si>
  <si>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</si>
  <si>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</si>
  <si>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</si>
  <si>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</si>
  <si>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</si>
  <si>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</si>
  <si>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</si>
  <si>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</si>
  <si>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</si>
  <si>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</si>
  <si>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</si>
  <si>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</si>
  <si>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</si>
  <si>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</si>
  <si>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</si>
  <si>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</si>
  <si>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</si>
  <si>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</si>
  <si>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</si>
  <si>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</si>
  <si>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</si>
  <si>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</si>
  <si>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</si>
  <si>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</si>
  <si>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</si>
  <si>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</si>
  <si>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</si>
  <si>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</si>
  <si>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</si>
  <si>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</si>
  <si>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</si>
  <si>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</si>
  <si>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</si>
  <si>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</si>
  <si>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</si>
  <si>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</si>
  <si>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</si>
  <si>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</si>
  <si>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</si>
  <si>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</si>
  <si>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</si>
  <si>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</si>
  <si>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</si>
  <si>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</si>
  <si>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</si>
  <si>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</si>
  <si>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</si>
  <si>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</si>
  <si>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</si>
  <si>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</si>
  <si>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</si>
  <si>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</si>
  <si>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</si>
  <si>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</si>
  <si>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</si>
  <si>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</si>
  <si>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</si>
  <si>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</si>
  <si>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</si>
  <si>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</si>
  <si>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</si>
  <si>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</si>
  <si>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</si>
  <si>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</si>
  <si>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</si>
  <si>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</si>
  <si>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</si>
  <si>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</si>
  <si>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</si>
  <si>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</si>
  <si>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</si>
  <si>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</si>
  <si>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</si>
  <si>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</si>
  <si>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</si>
  <si>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</si>
  <si>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</si>
  <si>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</si>
  <si>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</si>
  <si>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</si>
  <si>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</si>
  <si>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</si>
  <si>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</si>
  <si>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</si>
  <si>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</si>
  <si>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</si>
  <si>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</si>
  <si>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</si>
  <si>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</si>
  <si>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</si>
  <si>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</si>
  <si>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</si>
  <si>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</si>
  <si>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</si>
  <si>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</si>
  <si>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</si>
  <si>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</si>
  <si>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</si>
  <si>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</si>
  <si>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</si>
  <si>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</si>
  <si>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</si>
  <si>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</si>
  <si>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</si>
  <si>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</si>
  <si>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</si>
  <si>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</si>
  <si>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</si>
  <si>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</si>
  <si>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</si>
  <si>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</si>
  <si>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</si>
  <si>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</si>
  <si>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</si>
  <si>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</si>
  <si>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</si>
  <si>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</si>
  <si>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</si>
  <si>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</si>
  <si>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</si>
  <si>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</si>
  <si>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</si>
  <si>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</si>
  <si>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</si>
  <si>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</si>
  <si>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</si>
  <si>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</si>
  <si>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</si>
  <si>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</si>
  <si>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The tree felling is actually incremental in time, so not really a single observation. In addition, there are no clear individual coordinates for the subcatchments in Plynlimon. We probably need to download the shapefiles.</t>
  </si>
  <si>
    <t>Data from https://waterdata.usgs.gov/</t>
  </si>
  <si>
    <t>Swartboskloof is the name in the paper, increase in flow is 15.3%? Table 4 in paper</t>
  </si>
  <si>
    <t>Bosboukloof</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</si>
  <si>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</si>
  <si>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</si>
  <si>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</si>
  <si>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</si>
  <si>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</si>
  <si>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</si>
  <si>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</si>
  <si>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</si>
  <si>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</si>
  <si>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</si>
  <si>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</si>
  <si>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</si>
  <si>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</si>
  <si>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</si>
  <si>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</si>
  <si>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</si>
  <si>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</si>
  <si>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</si>
  <si>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</si>
  <si>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need to update USGS coordinate</t>
  </si>
  <si>
    <t>Point Location from the original report Swift and Swank (1980)</t>
  </si>
  <si>
    <t>Catchment 3</t>
  </si>
  <si>
    <t>1950/51</t>
  </si>
  <si>
    <t xml:space="preserve"> to 1957/58</t>
  </si>
  <si>
    <t>Should be Bosch and Hwelett 1982? Is it South Fork, Workman Creek? Approximate location using GE as there is no reference in Bosh and Hewlett 1982</t>
  </si>
  <si>
    <t>Pre treatment 1937 - 2003 Post treatment 2004-2012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</si>
</sst>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printerSettings" Target="../printerSettings/printerSettings1.bin"/><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Q62"/>
  <sheetViews>
    <sheetView topLeftCell="B1" zoomScale="64" zoomScaleNormal="64" workbookViewId="0">
      <selection activeCell="N1" sqref="N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18.90625" style="18" customWidth="1"/>
    <col min="15" max="15" width="18.90625" style="20" customWidth="1"/>
    <col min="16" max="16" width="65.453125" style="17" customWidth="1"/>
    <col min="17" max="17" width="9.7265625" style="17" customWidth="1"/>
    <col min="18" max="16384" width="8.7265625" style="17"/>
  </cols>
  <sheetData>
    <row r="1" spans="1:17" ht="34" customHeight="1" x14ac:dyDescent="0.25">
      <c r="A1" s="19" t="s">
        <v>0</v>
      </c>
      <c r="B1" s="19" t="s">
        <v>1</v>
      </c>
      <c r="C1" s="19" t="s">
        <v>2</v>
      </c>
      <c r="D1" s="19" t="s">
        <v>3</v>
      </c>
      <c r="E1" s="19" t="s">
        <v>4</v>
      </c>
      <c r="F1" s="19" t="s">
        <v>5</v>
      </c>
      <c r="G1" s="19" t="s">
        <v>697</v>
      </c>
      <c r="H1" s="19" t="s">
        <v>698</v>
      </c>
      <c r="I1" s="13" t="s">
        <v>8</v>
      </c>
      <c r="J1" s="19" t="s">
        <v>10</v>
      </c>
      <c r="K1" s="19" t="s">
        <v>11</v>
      </c>
      <c r="L1" s="19" t="s">
        <v>578</v>
      </c>
      <c r="M1" s="19" t="s">
        <v>525</v>
      </c>
      <c r="N1" s="19" t="s">
        <v>699</v>
      </c>
      <c r="O1" s="19" t="s">
        <v>548</v>
      </c>
      <c r="P1" s="19" t="s">
        <v>579</v>
      </c>
      <c r="Q1" s="19" t="s">
        <v>643</v>
      </c>
    </row>
    <row r="2" spans="1:17" ht="2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620</v>
      </c>
      <c r="O2" s="20" t="s">
        <v>602</v>
      </c>
      <c r="P2" s="18" t="s">
        <v>601</v>
      </c>
      <c r="Q2" s="17" t="s">
        <v>644</v>
      </c>
    </row>
    <row r="3" spans="1:17" ht="20" x14ac:dyDescent="0.25">
      <c r="A3" s="2">
        <v>2</v>
      </c>
      <c r="B3" s="2" t="s">
        <v>18</v>
      </c>
      <c r="C3" s="2">
        <v>82632</v>
      </c>
      <c r="D3" s="2">
        <v>1730</v>
      </c>
      <c r="E3" s="2" t="s">
        <v>19</v>
      </c>
      <c r="F3" s="2" t="s">
        <v>14</v>
      </c>
      <c r="G3" s="2">
        <v>-27</v>
      </c>
      <c r="H3" s="2">
        <v>16.5</v>
      </c>
      <c r="I3" s="2" t="s">
        <v>20</v>
      </c>
      <c r="J3" s="2" t="s">
        <v>21</v>
      </c>
      <c r="K3" s="2" t="s">
        <v>22</v>
      </c>
      <c r="L3" s="14">
        <v>-15</v>
      </c>
      <c r="M3" s="14">
        <v>-35</v>
      </c>
      <c r="N3" s="18" t="s">
        <v>580</v>
      </c>
      <c r="O3" s="21" t="s">
        <v>588</v>
      </c>
      <c r="P3" s="17" t="s">
        <v>589</v>
      </c>
      <c r="Q3" s="17" t="s">
        <v>645</v>
      </c>
    </row>
    <row r="4" spans="1:17"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620</v>
      </c>
      <c r="O4" s="20" t="s">
        <v>623</v>
      </c>
      <c r="P4" s="17" t="s">
        <v>624</v>
      </c>
      <c r="Q4" s="17" t="s">
        <v>646</v>
      </c>
    </row>
    <row r="5" spans="1:17"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580</v>
      </c>
      <c r="O5" s="20" t="s">
        <v>600</v>
      </c>
      <c r="Q5" s="17" t="s">
        <v>647</v>
      </c>
    </row>
    <row r="6" spans="1:17"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580</v>
      </c>
      <c r="O6" s="20" t="s">
        <v>616</v>
      </c>
      <c r="P6" s="17" t="s">
        <v>617</v>
      </c>
      <c r="Q6" s="17" t="s">
        <v>648</v>
      </c>
    </row>
    <row r="7" spans="1:17"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580</v>
      </c>
      <c r="O7" s="20" t="s">
        <v>615</v>
      </c>
      <c r="Q7" s="17" t="s">
        <v>649</v>
      </c>
    </row>
    <row r="8" spans="1:17" ht="29" customHeight="1" x14ac:dyDescent="0.25">
      <c r="A8" s="2">
        <v>7</v>
      </c>
      <c r="B8" s="2" t="s">
        <v>35</v>
      </c>
      <c r="C8" s="2">
        <v>567000</v>
      </c>
      <c r="D8" s="2">
        <v>1200</v>
      </c>
      <c r="E8" s="2" t="s">
        <v>24</v>
      </c>
      <c r="F8" s="2" t="s">
        <v>25</v>
      </c>
      <c r="G8" s="2">
        <v>-21</v>
      </c>
      <c r="H8" s="2">
        <v>6.5</v>
      </c>
      <c r="I8" s="2" t="s">
        <v>20</v>
      </c>
      <c r="J8" s="2" t="s">
        <v>21</v>
      </c>
      <c r="K8" s="2" t="s">
        <v>36</v>
      </c>
      <c r="L8" s="14" t="s">
        <v>598</v>
      </c>
      <c r="M8" s="14">
        <v>-121.783788</v>
      </c>
      <c r="N8" s="18" t="s">
        <v>580</v>
      </c>
      <c r="O8" s="20" t="s">
        <v>599</v>
      </c>
      <c r="Q8" s="17" t="s">
        <v>650</v>
      </c>
    </row>
    <row r="9" spans="1:17"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580</v>
      </c>
      <c r="O9" s="20" t="s">
        <v>606</v>
      </c>
      <c r="Q9" s="17" t="s">
        <v>651</v>
      </c>
    </row>
    <row r="10" spans="1:17" ht="29" customHeight="1" x14ac:dyDescent="0.25">
      <c r="A10" s="2">
        <v>9</v>
      </c>
      <c r="B10" s="2" t="s">
        <v>39</v>
      </c>
      <c r="C10" s="2">
        <v>129654</v>
      </c>
      <c r="D10" s="2">
        <v>440.7</v>
      </c>
      <c r="E10" s="2" t="s">
        <v>13</v>
      </c>
      <c r="F10" s="2" t="s">
        <v>14</v>
      </c>
      <c r="G10" s="2">
        <v>30</v>
      </c>
      <c r="H10" s="2">
        <v>-21.6</v>
      </c>
      <c r="I10" s="2" t="s">
        <v>15</v>
      </c>
      <c r="J10" s="2" t="s">
        <v>40</v>
      </c>
      <c r="K10" s="2" t="s">
        <v>652</v>
      </c>
      <c r="L10" s="14">
        <v>37.5</v>
      </c>
      <c r="M10" s="14">
        <v>110</v>
      </c>
      <c r="N10" s="18" t="s">
        <v>580</v>
      </c>
      <c r="O10" s="20" t="s">
        <v>625</v>
      </c>
      <c r="P10" s="17" t="s">
        <v>629</v>
      </c>
      <c r="Q10" s="17" t="s">
        <v>653</v>
      </c>
    </row>
    <row r="11" spans="1:17"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580</v>
      </c>
      <c r="O11" s="20" t="s">
        <v>607</v>
      </c>
      <c r="Q11" s="17" t="s">
        <v>654</v>
      </c>
    </row>
    <row r="12" spans="1:17"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580</v>
      </c>
      <c r="O12" s="20" t="s">
        <v>590</v>
      </c>
      <c r="Q12" s="17" t="s">
        <v>655</v>
      </c>
    </row>
    <row r="13" spans="1:17"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580</v>
      </c>
      <c r="O13" s="20" t="s">
        <v>581</v>
      </c>
      <c r="Q13" s="17" t="s">
        <v>656</v>
      </c>
    </row>
    <row r="14" spans="1:17" ht="217.5" customHeight="1" x14ac:dyDescent="0.25">
      <c r="A14" s="2">
        <v>13</v>
      </c>
      <c r="B14" s="2" t="s">
        <v>47</v>
      </c>
      <c r="C14" s="2">
        <v>1304</v>
      </c>
      <c r="D14" s="2">
        <v>433.1</v>
      </c>
      <c r="E14" s="2" t="s">
        <v>13</v>
      </c>
      <c r="F14" s="2" t="s">
        <v>14</v>
      </c>
      <c r="G14" s="2">
        <v>19</v>
      </c>
      <c r="H14" s="2">
        <v>-29</v>
      </c>
      <c r="I14" s="2" t="s">
        <v>15</v>
      </c>
      <c r="J14" s="2" t="s">
        <v>40</v>
      </c>
      <c r="K14" s="2" t="s">
        <v>652</v>
      </c>
      <c r="L14" s="14">
        <v>38</v>
      </c>
      <c r="M14" s="14">
        <v>112</v>
      </c>
      <c r="N14" s="18" t="s">
        <v>580</v>
      </c>
      <c r="O14" s="20" t="s">
        <v>625</v>
      </c>
      <c r="P14" s="18" t="s">
        <v>626</v>
      </c>
      <c r="Q14" s="17" t="s">
        <v>657</v>
      </c>
    </row>
    <row r="15" spans="1:17"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583</v>
      </c>
      <c r="O15" s="20" t="s">
        <v>614</v>
      </c>
      <c r="Q15" s="17" t="s">
        <v>658</v>
      </c>
    </row>
    <row r="16" spans="1:17" ht="217.5" customHeight="1" x14ac:dyDescent="0.25">
      <c r="A16" s="2">
        <v>15</v>
      </c>
      <c r="B16" s="2" t="s">
        <v>50</v>
      </c>
      <c r="C16" s="2">
        <v>3211</v>
      </c>
      <c r="D16" s="2">
        <v>393.6</v>
      </c>
      <c r="E16" s="2" t="s">
        <v>13</v>
      </c>
      <c r="F16" s="2" t="s">
        <v>14</v>
      </c>
      <c r="G16" s="2">
        <v>20</v>
      </c>
      <c r="H16" s="2">
        <v>-35.799999999999997</v>
      </c>
      <c r="I16" s="2" t="s">
        <v>15</v>
      </c>
      <c r="J16" s="2" t="s">
        <v>40</v>
      </c>
      <c r="K16" s="2" t="s">
        <v>652</v>
      </c>
      <c r="L16" s="14">
        <v>39</v>
      </c>
      <c r="M16" s="14">
        <v>111</v>
      </c>
      <c r="N16" s="18" t="s">
        <v>627</v>
      </c>
      <c r="O16" s="20" t="s">
        <v>625</v>
      </c>
      <c r="P16" s="18" t="s">
        <v>628</v>
      </c>
    </row>
    <row r="17" spans="1:17" ht="29" customHeight="1" x14ac:dyDescent="0.2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583</v>
      </c>
      <c r="O17" s="20">
        <v>2000</v>
      </c>
      <c r="P17" s="18" t="s">
        <v>584</v>
      </c>
      <c r="Q17" s="17" t="s">
        <v>659</v>
      </c>
    </row>
    <row r="18" spans="1:17" ht="217.5" customHeight="1" x14ac:dyDescent="0.25">
      <c r="A18" s="2">
        <v>17</v>
      </c>
      <c r="B18" s="2" t="s">
        <v>53</v>
      </c>
      <c r="C18" s="2">
        <v>1279</v>
      </c>
      <c r="D18" s="2">
        <v>407.4</v>
      </c>
      <c r="E18" s="2" t="s">
        <v>13</v>
      </c>
      <c r="F18" s="2" t="s">
        <v>14</v>
      </c>
      <c r="G18" s="2">
        <v>23</v>
      </c>
      <c r="H18" s="2">
        <v>-33.5</v>
      </c>
      <c r="I18" s="2" t="s">
        <v>15</v>
      </c>
      <c r="J18" s="2" t="s">
        <v>40</v>
      </c>
      <c r="K18" s="2" t="s">
        <v>652</v>
      </c>
      <c r="L18" s="14">
        <v>37.5</v>
      </c>
      <c r="M18" s="14">
        <v>110</v>
      </c>
      <c r="N18" s="18" t="s">
        <v>580</v>
      </c>
      <c r="O18" s="20" t="s">
        <v>630</v>
      </c>
      <c r="P18" s="18" t="s">
        <v>628</v>
      </c>
    </row>
    <row r="19" spans="1:17"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580</v>
      </c>
      <c r="O19" s="20" t="s">
        <v>591</v>
      </c>
      <c r="Q19" s="17" t="s">
        <v>660</v>
      </c>
    </row>
    <row r="20" spans="1:17"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580</v>
      </c>
      <c r="O20" s="20" t="s">
        <v>596</v>
      </c>
      <c r="Q20" s="17" t="s">
        <v>661</v>
      </c>
    </row>
    <row r="21" spans="1:17"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603</v>
      </c>
      <c r="O21" s="20" t="s">
        <v>662</v>
      </c>
      <c r="Q21" s="17" t="s">
        <v>656</v>
      </c>
    </row>
    <row r="22" spans="1:17" ht="217.5" customHeight="1" x14ac:dyDescent="0.25">
      <c r="A22" s="2">
        <v>21</v>
      </c>
      <c r="B22" s="2" t="s">
        <v>59</v>
      </c>
      <c r="C22" s="2">
        <v>9289</v>
      </c>
      <c r="D22" s="2">
        <v>399.9</v>
      </c>
      <c r="E22" s="2" t="s">
        <v>13</v>
      </c>
      <c r="F22" s="2" t="s">
        <v>14</v>
      </c>
      <c r="G22" s="2">
        <v>20</v>
      </c>
      <c r="H22" s="2">
        <v>-24</v>
      </c>
      <c r="I22" s="2" t="s">
        <v>15</v>
      </c>
      <c r="J22" s="2" t="s">
        <v>40</v>
      </c>
      <c r="K22" s="2" t="s">
        <v>652</v>
      </c>
      <c r="L22" s="14">
        <v>40</v>
      </c>
      <c r="M22" s="14">
        <v>110</v>
      </c>
      <c r="N22" s="18" t="s">
        <v>580</v>
      </c>
      <c r="O22" s="20" t="s">
        <v>630</v>
      </c>
      <c r="P22" s="18" t="s">
        <v>631</v>
      </c>
    </row>
    <row r="23" spans="1:17"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603</v>
      </c>
      <c r="O23" s="20" t="s">
        <v>663</v>
      </c>
      <c r="P23" s="18" t="s">
        <v>664</v>
      </c>
      <c r="Q23" s="17" t="s">
        <v>665</v>
      </c>
    </row>
    <row r="24" spans="1:17"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603</v>
      </c>
      <c r="O24" s="20" t="s">
        <v>666</v>
      </c>
      <c r="P24" s="18" t="s">
        <v>664</v>
      </c>
      <c r="Q24" s="17" t="s">
        <v>667</v>
      </c>
    </row>
    <row r="25" spans="1:17"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603</v>
      </c>
      <c r="O25" s="20" t="s">
        <v>668</v>
      </c>
      <c r="P25" s="18" t="s">
        <v>664</v>
      </c>
      <c r="Q25" s="17" t="s">
        <v>669</v>
      </c>
    </row>
    <row r="26" spans="1:17"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603</v>
      </c>
      <c r="O26" s="20" t="s">
        <v>670</v>
      </c>
      <c r="P26" s="18" t="s">
        <v>664</v>
      </c>
      <c r="Q26" s="17" t="s">
        <v>671</v>
      </c>
    </row>
    <row r="27" spans="1:17"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583</v>
      </c>
      <c r="O27" s="20" t="s">
        <v>608</v>
      </c>
      <c r="Q27" s="17" t="s">
        <v>672</v>
      </c>
    </row>
    <row r="28" spans="1:17"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603</v>
      </c>
      <c r="O28" s="20" t="s">
        <v>673</v>
      </c>
      <c r="P28" s="18" t="s">
        <v>664</v>
      </c>
    </row>
    <row r="29" spans="1:17"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583</v>
      </c>
      <c r="O29" s="20" t="s">
        <v>609</v>
      </c>
      <c r="Q29" s="17" t="s">
        <v>672</v>
      </c>
    </row>
    <row r="30" spans="1:17"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580</v>
      </c>
      <c r="O30" s="20" t="s">
        <v>592</v>
      </c>
      <c r="Q30" s="17" t="s">
        <v>660</v>
      </c>
    </row>
    <row r="31" spans="1:17"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580</v>
      </c>
      <c r="O31" s="20" t="s">
        <v>594</v>
      </c>
      <c r="Q31" s="17" t="s">
        <v>674</v>
      </c>
    </row>
    <row r="32" spans="1:17"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580</v>
      </c>
      <c r="O32" s="20" t="s">
        <v>595</v>
      </c>
      <c r="Q32" s="22" t="s">
        <v>674</v>
      </c>
    </row>
    <row r="33" spans="1:17" ht="292.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580</v>
      </c>
      <c r="O33" s="20" t="s">
        <v>597</v>
      </c>
      <c r="P33" s="20" t="s">
        <v>642</v>
      </c>
      <c r="Q33" s="17" t="s">
        <v>675</v>
      </c>
    </row>
    <row r="34" spans="1:17"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583</v>
      </c>
      <c r="O34" s="20" t="s">
        <v>613</v>
      </c>
      <c r="Q34" s="17" t="s">
        <v>676</v>
      </c>
    </row>
    <row r="35" spans="1:17"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583</v>
      </c>
      <c r="O35" s="20" t="s">
        <v>610</v>
      </c>
    </row>
    <row r="36" spans="1:17"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583</v>
      </c>
      <c r="O36" s="20" t="s">
        <v>611</v>
      </c>
    </row>
    <row r="37" spans="1:17"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583</v>
      </c>
      <c r="O37" s="20" t="s">
        <v>619</v>
      </c>
      <c r="Q37" s="17" t="s">
        <v>677</v>
      </c>
    </row>
    <row r="38" spans="1:17"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583</v>
      </c>
      <c r="O38" s="20">
        <v>2000</v>
      </c>
    </row>
    <row r="39" spans="1:17"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580</v>
      </c>
      <c r="O39" s="20" t="s">
        <v>678</v>
      </c>
      <c r="Q39" s="22" t="s">
        <v>679</v>
      </c>
    </row>
    <row r="40" spans="1:17"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580</v>
      </c>
      <c r="O40" s="20" t="s">
        <v>593</v>
      </c>
    </row>
    <row r="41" spans="1:17"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583</v>
      </c>
      <c r="O41" s="20" t="s">
        <v>680</v>
      </c>
      <c r="Q41" s="22" t="s">
        <v>681</v>
      </c>
    </row>
    <row r="42" spans="1:17" ht="217.5" customHeight="1" x14ac:dyDescent="0.25">
      <c r="A42" s="2">
        <v>41</v>
      </c>
      <c r="B42" s="2" t="s">
        <v>90</v>
      </c>
      <c r="C42" s="2">
        <v>4123</v>
      </c>
      <c r="D42" s="2">
        <v>462.8</v>
      </c>
      <c r="E42" s="2" t="s">
        <v>13</v>
      </c>
      <c r="F42" s="2" t="s">
        <v>14</v>
      </c>
      <c r="G42" s="2">
        <v>33</v>
      </c>
      <c r="H42" s="2">
        <v>-27</v>
      </c>
      <c r="I42" s="2" t="s">
        <v>15</v>
      </c>
      <c r="J42" s="2" t="s">
        <v>40</v>
      </c>
      <c r="K42" s="2" t="s">
        <v>652</v>
      </c>
      <c r="L42" s="14">
        <v>37</v>
      </c>
      <c r="M42" s="14">
        <v>111</v>
      </c>
      <c r="N42" s="18" t="s">
        <v>580</v>
      </c>
      <c r="O42" s="20" t="s">
        <v>630</v>
      </c>
      <c r="P42" s="18" t="s">
        <v>632</v>
      </c>
    </row>
    <row r="43" spans="1:17" ht="217.5" customHeight="1" x14ac:dyDescent="0.25">
      <c r="A43" s="2">
        <v>42</v>
      </c>
      <c r="B43" s="2" t="s">
        <v>91</v>
      </c>
      <c r="C43" s="2">
        <v>2327</v>
      </c>
      <c r="D43" s="2">
        <v>536.6</v>
      </c>
      <c r="E43" s="2" t="s">
        <v>13</v>
      </c>
      <c r="F43" s="2" t="s">
        <v>14</v>
      </c>
      <c r="G43" s="2">
        <v>42</v>
      </c>
      <c r="H43" s="2">
        <v>-19.100000000000001</v>
      </c>
      <c r="I43" s="2" t="s">
        <v>15</v>
      </c>
      <c r="J43" s="2" t="s">
        <v>40</v>
      </c>
      <c r="K43" s="2" t="s">
        <v>652</v>
      </c>
      <c r="L43" s="14">
        <v>35</v>
      </c>
      <c r="M43" s="14">
        <v>110</v>
      </c>
      <c r="N43" s="18" t="s">
        <v>580</v>
      </c>
      <c r="O43" s="20" t="s">
        <v>625</v>
      </c>
      <c r="P43" s="18" t="s">
        <v>633</v>
      </c>
    </row>
    <row r="44" spans="1:17" ht="72.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583</v>
      </c>
      <c r="O44" s="20">
        <v>2000</v>
      </c>
      <c r="P44" s="18" t="s">
        <v>585</v>
      </c>
    </row>
    <row r="45" spans="1:17" ht="87"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583</v>
      </c>
      <c r="O45" s="20">
        <v>2000</v>
      </c>
      <c r="P45" s="18" t="s">
        <v>586</v>
      </c>
    </row>
    <row r="46" spans="1:17" ht="20"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583</v>
      </c>
      <c r="O46" s="20">
        <v>1995</v>
      </c>
      <c r="Q46" s="22" t="s">
        <v>682</v>
      </c>
    </row>
    <row r="47" spans="1:17"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583</v>
      </c>
      <c r="O47" s="20" t="s">
        <v>683</v>
      </c>
      <c r="P47" s="18" t="s">
        <v>582</v>
      </c>
      <c r="Q47" s="17" t="s">
        <v>684</v>
      </c>
    </row>
    <row r="48" spans="1:17"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583</v>
      </c>
      <c r="O48" s="20">
        <v>2000</v>
      </c>
      <c r="P48" s="18" t="s">
        <v>587</v>
      </c>
    </row>
    <row r="49" spans="1:17"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580</v>
      </c>
      <c r="O49" s="20" t="s">
        <v>640</v>
      </c>
      <c r="P49" s="18" t="s">
        <v>641</v>
      </c>
      <c r="Q49" s="17" t="s">
        <v>685</v>
      </c>
    </row>
    <row r="50" spans="1:17"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580</v>
      </c>
      <c r="O50" s="20" t="s">
        <v>686</v>
      </c>
      <c r="Q50" s="17" t="s">
        <v>687</v>
      </c>
    </row>
    <row r="51" spans="1:17"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603</v>
      </c>
      <c r="O51" s="20" t="s">
        <v>604</v>
      </c>
      <c r="P51" s="18" t="s">
        <v>605</v>
      </c>
      <c r="Q51" s="17" t="s">
        <v>688</v>
      </c>
    </row>
    <row r="52" spans="1:17"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580</v>
      </c>
      <c r="O52" s="20" t="s">
        <v>638</v>
      </c>
      <c r="P52" s="18" t="s">
        <v>639</v>
      </c>
      <c r="Q52" s="17" t="s">
        <v>689</v>
      </c>
    </row>
    <row r="53" spans="1:17"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620</v>
      </c>
      <c r="O53" s="20" t="s">
        <v>621</v>
      </c>
      <c r="Q53" s="17" t="s">
        <v>690</v>
      </c>
    </row>
    <row r="54" spans="1:17"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583</v>
      </c>
      <c r="O54" s="20" t="s">
        <v>612</v>
      </c>
    </row>
    <row r="55" spans="1:17" ht="217.5" customHeight="1" x14ac:dyDescent="0.25">
      <c r="A55" s="2">
        <v>54</v>
      </c>
      <c r="B55" s="2" t="s">
        <v>110</v>
      </c>
      <c r="C55" s="2">
        <v>1548</v>
      </c>
      <c r="D55" s="2">
        <v>491.6</v>
      </c>
      <c r="E55" s="2" t="s">
        <v>13</v>
      </c>
      <c r="F55" s="2" t="s">
        <v>14</v>
      </c>
      <c r="G55" s="2">
        <v>27</v>
      </c>
      <c r="H55" s="2">
        <v>-19.8</v>
      </c>
      <c r="I55" s="2" t="s">
        <v>15</v>
      </c>
      <c r="J55" s="2" t="s">
        <v>40</v>
      </c>
      <c r="K55" s="2" t="s">
        <v>652</v>
      </c>
      <c r="L55" s="14">
        <v>37.5</v>
      </c>
      <c r="M55" s="14">
        <v>111</v>
      </c>
      <c r="N55" s="18" t="s">
        <v>580</v>
      </c>
      <c r="O55" s="20" t="s">
        <v>634</v>
      </c>
      <c r="P55" s="18" t="s">
        <v>635</v>
      </c>
    </row>
    <row r="56" spans="1:17"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603</v>
      </c>
      <c r="O56" s="20" t="s">
        <v>618</v>
      </c>
      <c r="Q56" s="17" t="s">
        <v>691</v>
      </c>
    </row>
    <row r="57" spans="1:17"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580</v>
      </c>
      <c r="O57" s="20" t="s">
        <v>692</v>
      </c>
      <c r="Q57" s="17" t="s">
        <v>693</v>
      </c>
    </row>
    <row r="58" spans="1:17"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580</v>
      </c>
      <c r="O58" s="20" t="s">
        <v>694</v>
      </c>
      <c r="Q58" s="17" t="s">
        <v>695</v>
      </c>
    </row>
    <row r="59" spans="1:17"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603</v>
      </c>
      <c r="O59" s="20" t="s">
        <v>622</v>
      </c>
      <c r="Q59" s="17" t="s">
        <v>696</v>
      </c>
    </row>
    <row r="60" spans="1:17"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583</v>
      </c>
      <c r="O60" s="20">
        <v>2000</v>
      </c>
    </row>
    <row r="61" spans="1:17" ht="217.5" customHeight="1" x14ac:dyDescent="0.25">
      <c r="A61" s="2">
        <v>60</v>
      </c>
      <c r="B61" s="2" t="s">
        <v>120</v>
      </c>
      <c r="C61" s="2">
        <v>4069</v>
      </c>
      <c r="D61" s="2">
        <v>524.29999999999995</v>
      </c>
      <c r="E61" s="2" t="s">
        <v>13</v>
      </c>
      <c r="F61" s="2" t="s">
        <v>14</v>
      </c>
      <c r="G61" s="2">
        <v>15</v>
      </c>
      <c r="H61" s="2">
        <v>-22.5</v>
      </c>
      <c r="I61" s="2" t="s">
        <v>15</v>
      </c>
      <c r="J61" s="2" t="s">
        <v>40</v>
      </c>
      <c r="K61" s="2" t="s">
        <v>652</v>
      </c>
      <c r="L61" s="14">
        <v>38</v>
      </c>
      <c r="M61" s="14">
        <v>111</v>
      </c>
      <c r="N61" s="18" t="s">
        <v>580</v>
      </c>
      <c r="O61" s="20" t="s">
        <v>630</v>
      </c>
      <c r="P61" s="18" t="s">
        <v>636</v>
      </c>
    </row>
    <row r="62" spans="1:17" ht="218" customHeight="1" thickBot="1" x14ac:dyDescent="0.3">
      <c r="A62" s="4">
        <v>61</v>
      </c>
      <c r="B62" s="4" t="s">
        <v>121</v>
      </c>
      <c r="C62" s="4">
        <v>2956</v>
      </c>
      <c r="D62" s="4">
        <v>450.4</v>
      </c>
      <c r="E62" s="4" t="s">
        <v>13</v>
      </c>
      <c r="F62" s="4" t="s">
        <v>14</v>
      </c>
      <c r="G62" s="4">
        <v>27</v>
      </c>
      <c r="H62" s="4">
        <v>-38.6</v>
      </c>
      <c r="I62" s="4" t="s">
        <v>15</v>
      </c>
      <c r="J62" s="4" t="s">
        <v>40</v>
      </c>
      <c r="K62" s="4" t="s">
        <v>652</v>
      </c>
      <c r="L62" s="16">
        <v>36</v>
      </c>
      <c r="M62" s="16">
        <v>110</v>
      </c>
      <c r="N62" s="18" t="s">
        <v>580</v>
      </c>
      <c r="O62" s="20" t="s">
        <v>625</v>
      </c>
      <c r="P62" s="18" t="s">
        <v>637</v>
      </c>
    </row>
  </sheetData>
  <hyperlinks>
    <hyperlink ref="Q32" r:id="rId1" xr:uid="{23DE18DC-D44C-43CC-94E5-CEE2FC90B940}"/>
    <hyperlink ref="Q46" r:id="rId2" xr:uid="{C60F9A0D-0653-4D22-B710-6E6773C82E97}"/>
    <hyperlink ref="Q33" r:id="rId3" xr:uid="{3861CA0F-56B3-44D5-8EFC-519024276F1F}"/>
    <hyperlink ref="Q41" r:id="rId4" tooltip="Persistent link using digital object identifier" xr:uid="{7C639B5C-E93A-4968-A7C1-5C3E30330087}"/>
    <hyperlink ref="Q39" r:id="rId5" xr:uid="{F87A79A6-8FDD-415F-A980-80C7620D775F}"/>
  </hyperlinks>
  <pageMargins left="0.7" right="0.7" top="0.75" bottom="0.75" header="0.3" footer="0.3"/>
  <pageSetup paperSize="9" orientation="portrait" horizontalDpi="360" verticalDpi="36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2"/>
  <sheetViews>
    <sheetView tabSelected="1" zoomScale="95" zoomScaleNormal="95" workbookViewId="0">
      <pane ySplit="1" topLeftCell="A47" activePane="bottomLeft" state="frozen"/>
      <selection activeCell="K1" sqref="K1"/>
      <selection pane="bottomLeft" activeCell="K52" sqref="K52"/>
    </sheetView>
  </sheetViews>
  <sheetFormatPr defaultRowHeight="14.5" x14ac:dyDescent="0.35"/>
  <cols>
    <col min="2" max="2" width="15.6328125" customWidth="1"/>
    <col min="4" max="9" width="0" hidden="1" customWidth="1"/>
    <col min="13" max="13" width="12" bestFit="1" customWidth="1"/>
    <col min="14" max="14" width="14.1796875" customWidth="1"/>
    <col min="15" max="15" width="16.26953125" customWidth="1"/>
  </cols>
  <sheetData>
    <row r="1" spans="1:20" ht="21.5" customHeight="1" thickBot="1" x14ac:dyDescent="0.4">
      <c r="A1" s="19" t="s">
        <v>0</v>
      </c>
      <c r="B1" s="19" t="s">
        <v>1</v>
      </c>
      <c r="C1" s="19" t="s">
        <v>2</v>
      </c>
      <c r="D1" s="19" t="s">
        <v>3</v>
      </c>
      <c r="E1" s="19" t="s">
        <v>4</v>
      </c>
      <c r="F1" s="19" t="s">
        <v>5</v>
      </c>
      <c r="G1" s="25" t="s">
        <v>6</v>
      </c>
      <c r="H1" s="25" t="s">
        <v>7</v>
      </c>
      <c r="I1" s="24" t="s">
        <v>703</v>
      </c>
      <c r="J1" s="19" t="s">
        <v>10</v>
      </c>
      <c r="K1" s="19" t="s">
        <v>11</v>
      </c>
      <c r="L1" s="8" t="s">
        <v>527</v>
      </c>
      <c r="M1" t="s">
        <v>550</v>
      </c>
      <c r="N1" t="s">
        <v>551</v>
      </c>
      <c r="O1" t="s">
        <v>548</v>
      </c>
      <c r="P1" t="s">
        <v>547</v>
      </c>
      <c r="Q1" t="s">
        <v>700</v>
      </c>
      <c r="R1" t="s">
        <v>701</v>
      </c>
      <c r="S1" s="19" t="s">
        <v>699</v>
      </c>
    </row>
    <row r="2" spans="1:20" ht="30" x14ac:dyDescent="0.35">
      <c r="A2" s="6">
        <v>158</v>
      </c>
      <c r="B2" s="6" t="s">
        <v>284</v>
      </c>
      <c r="C2" s="2">
        <v>2.89</v>
      </c>
      <c r="D2" s="6">
        <v>762</v>
      </c>
      <c r="E2" s="6" t="s">
        <v>24</v>
      </c>
      <c r="F2" s="6" t="s">
        <v>25</v>
      </c>
      <c r="G2" s="6">
        <v>-40</v>
      </c>
      <c r="H2" s="6">
        <v>38.5</v>
      </c>
      <c r="I2" s="6" t="s">
        <v>15</v>
      </c>
      <c r="J2" s="6" t="s">
        <v>16</v>
      </c>
      <c r="K2" s="6" t="s">
        <v>285</v>
      </c>
      <c r="L2" s="2"/>
      <c r="M2">
        <v>39.8456849054676</v>
      </c>
      <c r="N2">
        <v>-105.92363805782</v>
      </c>
      <c r="O2" s="26"/>
      <c r="P2" t="s">
        <v>715</v>
      </c>
    </row>
    <row r="3" spans="1:20" ht="20" x14ac:dyDescent="0.35">
      <c r="A3" s="2">
        <v>264</v>
      </c>
      <c r="B3" s="2" t="s">
        <v>454</v>
      </c>
      <c r="C3" s="2">
        <v>2.89</v>
      </c>
      <c r="D3" s="2">
        <v>712</v>
      </c>
      <c r="E3" s="2" t="s">
        <v>24</v>
      </c>
      <c r="F3" s="2" t="s">
        <v>25</v>
      </c>
      <c r="G3" s="2">
        <v>-13</v>
      </c>
      <c r="H3" s="2">
        <v>0</v>
      </c>
      <c r="I3" s="2" t="s">
        <v>15</v>
      </c>
      <c r="J3" s="2" t="s">
        <v>16</v>
      </c>
      <c r="K3" s="2" t="s">
        <v>455</v>
      </c>
      <c r="L3" s="2"/>
      <c r="M3">
        <v>39.802075000000002</v>
      </c>
      <c r="N3">
        <v>-105.73653899999999</v>
      </c>
      <c r="O3" s="26"/>
      <c r="P3" t="s">
        <v>716</v>
      </c>
      <c r="Q3">
        <v>1955</v>
      </c>
      <c r="R3">
        <v>1980</v>
      </c>
      <c r="S3" t="s">
        <v>583</v>
      </c>
    </row>
    <row r="4" spans="1:20" ht="20" x14ac:dyDescent="0.35">
      <c r="A4" s="2">
        <v>265</v>
      </c>
      <c r="B4" s="2" t="s">
        <v>456</v>
      </c>
      <c r="C4" s="2">
        <v>2.89</v>
      </c>
      <c r="D4" s="2">
        <v>712</v>
      </c>
      <c r="E4" s="2" t="s">
        <v>24</v>
      </c>
      <c r="F4" s="2" t="s">
        <v>25</v>
      </c>
      <c r="G4" s="2">
        <v>-100</v>
      </c>
      <c r="H4" s="2">
        <v>31.1</v>
      </c>
      <c r="I4" s="2" t="s">
        <v>15</v>
      </c>
      <c r="J4" s="2" t="s">
        <v>16</v>
      </c>
      <c r="K4" s="2" t="s">
        <v>455</v>
      </c>
      <c r="L4" s="2"/>
      <c r="M4">
        <v>39.904361000000002</v>
      </c>
      <c r="N4">
        <v>-105.881742</v>
      </c>
      <c r="O4" s="26"/>
      <c r="P4" t="s">
        <v>704</v>
      </c>
      <c r="Q4">
        <v>1955</v>
      </c>
      <c r="R4">
        <v>1980</v>
      </c>
      <c r="S4" t="s">
        <v>583</v>
      </c>
    </row>
    <row r="5" spans="1:20" ht="20" x14ac:dyDescent="0.35">
      <c r="A5" s="2">
        <v>157</v>
      </c>
      <c r="B5" s="2" t="s">
        <v>282</v>
      </c>
      <c r="C5" s="2">
        <v>2.89</v>
      </c>
      <c r="D5" s="2">
        <v>712</v>
      </c>
      <c r="E5" s="2" t="s">
        <v>24</v>
      </c>
      <c r="F5" s="2" t="s">
        <v>25</v>
      </c>
      <c r="G5" s="2">
        <v>-50</v>
      </c>
      <c r="H5" s="2">
        <v>9.9</v>
      </c>
      <c r="I5" s="2" t="s">
        <v>15</v>
      </c>
      <c r="J5" s="2" t="s">
        <v>16</v>
      </c>
      <c r="K5" s="2" t="s">
        <v>283</v>
      </c>
      <c r="L5" s="2"/>
      <c r="M5">
        <v>39.904361000000002</v>
      </c>
      <c r="N5">
        <v>-105.881742</v>
      </c>
      <c r="O5" s="26"/>
      <c r="P5" t="s">
        <v>717</v>
      </c>
      <c r="Q5">
        <v>1955</v>
      </c>
      <c r="R5">
        <v>1980</v>
      </c>
      <c r="S5" t="s">
        <v>583</v>
      </c>
    </row>
    <row r="6" spans="1:20" ht="20" customHeight="1" x14ac:dyDescent="0.35">
      <c r="A6" s="2">
        <v>153</v>
      </c>
      <c r="B6" s="2" t="s">
        <v>275</v>
      </c>
      <c r="C6" s="2">
        <v>2.89</v>
      </c>
      <c r="D6" s="2">
        <v>712</v>
      </c>
      <c r="E6" s="2" t="s">
        <v>24</v>
      </c>
      <c r="F6" s="2" t="s">
        <v>25</v>
      </c>
      <c r="G6" s="2">
        <v>-83</v>
      </c>
      <c r="H6" s="2">
        <v>18</v>
      </c>
      <c r="I6" s="2" t="s">
        <v>15</v>
      </c>
      <c r="J6" s="2" t="s">
        <v>16</v>
      </c>
      <c r="K6" s="2" t="s">
        <v>276</v>
      </c>
      <c r="L6" s="2"/>
      <c r="M6">
        <v>39.904128999999998</v>
      </c>
      <c r="N6">
        <v>-105.881969</v>
      </c>
      <c r="O6" s="26"/>
      <c r="P6" t="s">
        <v>718</v>
      </c>
      <c r="Q6">
        <v>1955</v>
      </c>
      <c r="R6">
        <v>1980</v>
      </c>
      <c r="S6" t="s">
        <v>583</v>
      </c>
    </row>
    <row r="7" spans="1:20" ht="20" x14ac:dyDescent="0.35">
      <c r="A7" s="2">
        <v>156</v>
      </c>
      <c r="B7" s="2" t="s">
        <v>281</v>
      </c>
      <c r="C7" s="2">
        <v>2.89</v>
      </c>
      <c r="D7" s="2">
        <v>712</v>
      </c>
      <c r="E7" s="2" t="s">
        <v>24</v>
      </c>
      <c r="F7" s="2" t="s">
        <v>25</v>
      </c>
      <c r="G7" s="2">
        <v>-66</v>
      </c>
      <c r="H7" s="2">
        <v>19.100000000000001</v>
      </c>
      <c r="I7" s="2" t="s">
        <v>15</v>
      </c>
      <c r="J7" s="2" t="s">
        <v>16</v>
      </c>
      <c r="K7" s="2" t="s">
        <v>276</v>
      </c>
      <c r="L7" s="2"/>
      <c r="M7">
        <v>39.904361000000002</v>
      </c>
      <c r="N7">
        <v>-105.881742</v>
      </c>
      <c r="O7" s="26"/>
      <c r="P7" t="s">
        <v>719</v>
      </c>
      <c r="Q7">
        <v>1955</v>
      </c>
      <c r="R7">
        <v>1980</v>
      </c>
      <c r="S7" t="s">
        <v>583</v>
      </c>
    </row>
    <row r="8" spans="1:20" ht="20" x14ac:dyDescent="0.35">
      <c r="A8" s="2">
        <v>124</v>
      </c>
      <c r="B8" s="2" t="s">
        <v>230</v>
      </c>
      <c r="C8" s="2">
        <v>0.25</v>
      </c>
      <c r="D8" s="2">
        <v>2100</v>
      </c>
      <c r="E8" s="2" t="s">
        <v>24</v>
      </c>
      <c r="F8" s="2" t="s">
        <v>14</v>
      </c>
      <c r="G8" s="2">
        <v>-50</v>
      </c>
      <c r="H8" s="2">
        <v>250</v>
      </c>
      <c r="I8" s="2" t="s">
        <v>15</v>
      </c>
      <c r="J8" s="2" t="s">
        <v>16</v>
      </c>
      <c r="K8" s="2" t="s">
        <v>231</v>
      </c>
      <c r="L8" s="2"/>
      <c r="M8">
        <v>34.799999999999997</v>
      </c>
      <c r="N8">
        <v>76.7</v>
      </c>
      <c r="O8" s="26"/>
      <c r="Q8">
        <v>2002</v>
      </c>
      <c r="R8">
        <v>2007</v>
      </c>
      <c r="S8" t="s">
        <v>603</v>
      </c>
    </row>
    <row r="9" spans="1:20" ht="20"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6"/>
      <c r="P9" t="s">
        <v>705</v>
      </c>
      <c r="Q9">
        <v>1958</v>
      </c>
      <c r="R9">
        <v>1969</v>
      </c>
      <c r="S9" t="s">
        <v>583</v>
      </c>
    </row>
    <row r="10" spans="1:20" ht="20" x14ac:dyDescent="0.35">
      <c r="A10" s="2">
        <v>210</v>
      </c>
      <c r="B10" s="2" t="s">
        <v>367</v>
      </c>
      <c r="C10" s="2">
        <v>2.48</v>
      </c>
      <c r="D10" s="2">
        <v>1070</v>
      </c>
      <c r="E10" s="2" t="s">
        <v>13</v>
      </c>
      <c r="F10" s="2" t="s">
        <v>14</v>
      </c>
      <c r="G10" s="2">
        <v>100</v>
      </c>
      <c r="H10" s="2">
        <v>147.6</v>
      </c>
      <c r="I10" s="2" t="s">
        <v>15</v>
      </c>
      <c r="J10" s="2" t="s">
        <v>16</v>
      </c>
      <c r="K10" s="2" t="s">
        <v>368</v>
      </c>
      <c r="L10" s="2"/>
      <c r="M10">
        <v>-34.485300000000002</v>
      </c>
      <c r="N10">
        <v>116.32878700000001</v>
      </c>
      <c r="O10" s="26"/>
      <c r="Q10">
        <v>1982</v>
      </c>
      <c r="R10">
        <v>1991</v>
      </c>
      <c r="S10" t="s">
        <v>583</v>
      </c>
    </row>
    <row r="11" spans="1:20" ht="20"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720</v>
      </c>
      <c r="Q11">
        <v>1980</v>
      </c>
      <c r="R11">
        <v>1984</v>
      </c>
      <c r="S11" t="s">
        <v>603</v>
      </c>
    </row>
    <row r="12" spans="1:20" ht="20" x14ac:dyDescent="0.35">
      <c r="A12" s="2">
        <v>199</v>
      </c>
      <c r="B12" s="2" t="s">
        <v>348</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720</v>
      </c>
      <c r="Q12">
        <v>1986</v>
      </c>
      <c r="R12">
        <v>1990</v>
      </c>
      <c r="S12" t="s">
        <v>603</v>
      </c>
    </row>
    <row r="13" spans="1:20" ht="20" x14ac:dyDescent="0.35">
      <c r="A13" s="9">
        <v>256</v>
      </c>
      <c r="B13" s="9" t="s">
        <v>442</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720</v>
      </c>
      <c r="Q13">
        <v>1986</v>
      </c>
      <c r="R13">
        <v>1990</v>
      </c>
      <c r="S13" t="s">
        <v>603</v>
      </c>
    </row>
    <row r="14" spans="1:20" ht="20" x14ac:dyDescent="0.35">
      <c r="A14" s="2">
        <v>257</v>
      </c>
      <c r="B14" s="2" t="s">
        <v>443</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720</v>
      </c>
      <c r="Q14">
        <v>1986</v>
      </c>
      <c r="R14">
        <v>1990</v>
      </c>
      <c r="S14" t="s">
        <v>603</v>
      </c>
    </row>
    <row r="15" spans="1:20" ht="20" x14ac:dyDescent="0.35">
      <c r="A15" s="2">
        <v>292</v>
      </c>
      <c r="B15" s="2" t="s">
        <v>492</v>
      </c>
      <c r="C15" s="2">
        <v>0.81</v>
      </c>
      <c r="D15" s="2">
        <v>536</v>
      </c>
      <c r="E15" s="2" t="s">
        <v>24</v>
      </c>
      <c r="F15" s="2" t="s">
        <v>25</v>
      </c>
      <c r="G15" s="2">
        <v>-100</v>
      </c>
      <c r="H15" s="2">
        <v>29.9</v>
      </c>
      <c r="I15" s="2" t="s">
        <v>15</v>
      </c>
      <c r="J15" s="2" t="s">
        <v>16</v>
      </c>
      <c r="K15" s="2" t="s">
        <v>493</v>
      </c>
      <c r="L15" s="2"/>
      <c r="M15">
        <v>37.773440999999998</v>
      </c>
      <c r="N15">
        <v>-106.830938</v>
      </c>
      <c r="O15" s="26">
        <v>7</v>
      </c>
      <c r="Q15">
        <v>1919</v>
      </c>
      <c r="R15">
        <v>1926</v>
      </c>
      <c r="S15" t="s">
        <v>583</v>
      </c>
    </row>
    <row r="16" spans="1:20" ht="20" x14ac:dyDescent="0.35">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s="10" t="s">
        <v>746</v>
      </c>
      <c r="Q16">
        <v>1970</v>
      </c>
      <c r="R16" t="s">
        <v>706</v>
      </c>
      <c r="S16" t="s">
        <v>580</v>
      </c>
      <c r="T16" t="s">
        <v>754</v>
      </c>
    </row>
    <row r="17" spans="1:20" ht="20" x14ac:dyDescent="0.35">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s="10" t="s">
        <v>707</v>
      </c>
      <c r="Q17">
        <v>1968</v>
      </c>
      <c r="R17">
        <v>2000</v>
      </c>
      <c r="S17" t="s">
        <v>580</v>
      </c>
      <c r="T17" t="s">
        <v>754</v>
      </c>
    </row>
    <row r="18" spans="1:20" ht="20" x14ac:dyDescent="0.35">
      <c r="A18" s="2">
        <v>97</v>
      </c>
      <c r="B18" s="2" t="s">
        <v>183</v>
      </c>
      <c r="C18" s="2">
        <v>39.799999999999997</v>
      </c>
      <c r="D18" s="2">
        <v>1827</v>
      </c>
      <c r="E18" s="2" t="s">
        <v>13</v>
      </c>
      <c r="F18" s="2" t="s">
        <v>14</v>
      </c>
      <c r="G18" s="2">
        <v>31.4</v>
      </c>
      <c r="H18" s="2">
        <v>11.1</v>
      </c>
      <c r="I18" s="2" t="s">
        <v>72</v>
      </c>
      <c r="J18" s="2" t="s">
        <v>21</v>
      </c>
      <c r="K18" s="2" t="s">
        <v>142</v>
      </c>
      <c r="L18" s="2"/>
      <c r="M18">
        <v>18.05</v>
      </c>
      <c r="N18">
        <v>65.116667000000007</v>
      </c>
      <c r="O18" s="26">
        <v>30</v>
      </c>
      <c r="P18" s="10" t="s">
        <v>708</v>
      </c>
      <c r="Q18">
        <v>1970</v>
      </c>
      <c r="R18">
        <v>2000</v>
      </c>
      <c r="S18" t="s">
        <v>580</v>
      </c>
      <c r="T18" t="s">
        <v>754</v>
      </c>
    </row>
    <row r="19" spans="1:20" ht="20" x14ac:dyDescent="0.35">
      <c r="A19" s="2">
        <v>123</v>
      </c>
      <c r="B19" s="2" t="s">
        <v>229</v>
      </c>
      <c r="C19" s="2">
        <v>177.1</v>
      </c>
      <c r="D19" s="2">
        <v>2178</v>
      </c>
      <c r="E19" s="2" t="s">
        <v>130</v>
      </c>
      <c r="F19" s="2" t="s">
        <v>14</v>
      </c>
      <c r="G19" s="2">
        <v>29.5</v>
      </c>
      <c r="H19" s="2">
        <v>9.5</v>
      </c>
      <c r="I19" s="2" t="s">
        <v>72</v>
      </c>
      <c r="J19" s="2" t="s">
        <v>21</v>
      </c>
      <c r="K19" s="2" t="s">
        <v>142</v>
      </c>
      <c r="L19" s="2"/>
      <c r="M19">
        <v>18.05</v>
      </c>
      <c r="N19">
        <v>64.05</v>
      </c>
      <c r="O19" s="26">
        <v>32</v>
      </c>
      <c r="P19" s="10" t="s">
        <v>709</v>
      </c>
      <c r="Q19">
        <v>1968</v>
      </c>
      <c r="R19">
        <v>2000</v>
      </c>
      <c r="S19" t="s">
        <v>580</v>
      </c>
      <c r="T19" t="s">
        <v>754</v>
      </c>
    </row>
    <row r="20" spans="1:20" ht="20" x14ac:dyDescent="0.35">
      <c r="A20" s="2">
        <v>132</v>
      </c>
      <c r="B20" s="2" t="s">
        <v>244</v>
      </c>
      <c r="C20" s="2">
        <v>39.299999999999997</v>
      </c>
      <c r="D20" s="2">
        <v>2875</v>
      </c>
      <c r="E20" s="2" t="s">
        <v>13</v>
      </c>
      <c r="F20" s="2" t="s">
        <v>14</v>
      </c>
      <c r="G20" s="2">
        <v>19.600000000000001</v>
      </c>
      <c r="H20" s="2">
        <v>-6</v>
      </c>
      <c r="I20" s="2" t="s">
        <v>72</v>
      </c>
      <c r="J20" s="2" t="s">
        <v>21</v>
      </c>
      <c r="K20" s="2" t="s">
        <v>142</v>
      </c>
      <c r="L20" s="2"/>
      <c r="M20">
        <v>18.05</v>
      </c>
      <c r="N20">
        <v>67</v>
      </c>
      <c r="O20" s="26">
        <v>38</v>
      </c>
      <c r="P20" s="10" t="s">
        <v>743</v>
      </c>
      <c r="Q20">
        <v>1962</v>
      </c>
      <c r="R20">
        <v>2000</v>
      </c>
      <c r="S20" t="s">
        <v>580</v>
      </c>
      <c r="T20" t="s">
        <v>754</v>
      </c>
    </row>
    <row r="21" spans="1:20" ht="20" x14ac:dyDescent="0.35">
      <c r="A21" s="2">
        <v>161</v>
      </c>
      <c r="B21" s="2" t="s">
        <v>289</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s="10" t="s">
        <v>744</v>
      </c>
      <c r="Q21">
        <v>1960</v>
      </c>
      <c r="R21">
        <v>2000</v>
      </c>
      <c r="S21" t="s">
        <v>580</v>
      </c>
      <c r="T21" t="s">
        <v>754</v>
      </c>
    </row>
    <row r="22" spans="1:20" ht="20" x14ac:dyDescent="0.35">
      <c r="A22" s="2">
        <v>162</v>
      </c>
      <c r="B22" s="2" t="s">
        <v>290</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s="10" t="s">
        <v>710</v>
      </c>
      <c r="Q22">
        <v>1957</v>
      </c>
      <c r="R22">
        <v>2000</v>
      </c>
      <c r="S22" t="s">
        <v>580</v>
      </c>
      <c r="T22" t="s">
        <v>754</v>
      </c>
    </row>
    <row r="23" spans="1:20" ht="20" x14ac:dyDescent="0.35">
      <c r="A23" s="2">
        <v>163</v>
      </c>
      <c r="B23" s="2" t="s">
        <v>291</v>
      </c>
      <c r="C23" s="2">
        <v>46.3</v>
      </c>
      <c r="D23" s="2">
        <v>1720</v>
      </c>
      <c r="E23" s="2" t="s">
        <v>13</v>
      </c>
      <c r="F23" s="2" t="s">
        <v>14</v>
      </c>
      <c r="G23" s="2">
        <v>22.8</v>
      </c>
      <c r="H23" s="2">
        <v>-15.7</v>
      </c>
      <c r="I23" s="2" t="s">
        <v>72</v>
      </c>
      <c r="J23" s="2" t="s">
        <v>21</v>
      </c>
      <c r="K23" s="2" t="s">
        <v>142</v>
      </c>
      <c r="L23" s="2"/>
      <c r="M23">
        <v>18.016667000000002</v>
      </c>
      <c r="N23">
        <v>66.016666999999998</v>
      </c>
      <c r="O23" s="26">
        <v>34</v>
      </c>
      <c r="P23" s="10" t="s">
        <v>711</v>
      </c>
      <c r="Q23">
        <v>1966</v>
      </c>
      <c r="R23">
        <v>2000</v>
      </c>
      <c r="S23" t="s">
        <v>580</v>
      </c>
      <c r="T23" t="s">
        <v>754</v>
      </c>
    </row>
    <row r="24" spans="1:20" ht="20" x14ac:dyDescent="0.35">
      <c r="A24" s="2">
        <v>181</v>
      </c>
      <c r="B24" s="2" t="s">
        <v>317</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s="10" t="s">
        <v>745</v>
      </c>
      <c r="Q24">
        <v>1965</v>
      </c>
      <c r="R24">
        <v>2000</v>
      </c>
      <c r="S24" t="s">
        <v>580</v>
      </c>
      <c r="T24" t="s">
        <v>754</v>
      </c>
    </row>
    <row r="25" spans="1:20" ht="20" x14ac:dyDescent="0.35">
      <c r="A25" s="2">
        <v>244</v>
      </c>
      <c r="B25" s="2" t="s">
        <v>424</v>
      </c>
      <c r="C25" s="2">
        <v>22.9</v>
      </c>
      <c r="D25" s="2">
        <v>1875</v>
      </c>
      <c r="E25" s="2" t="s">
        <v>13</v>
      </c>
      <c r="F25" s="2" t="s">
        <v>14</v>
      </c>
      <c r="G25" s="2">
        <v>50.9</v>
      </c>
      <c r="H25" s="2">
        <v>7.7</v>
      </c>
      <c r="I25" s="2" t="s">
        <v>72</v>
      </c>
      <c r="J25" s="2" t="s">
        <v>21</v>
      </c>
      <c r="K25" s="2" t="s">
        <v>142</v>
      </c>
      <c r="L25" s="2"/>
      <c r="M25">
        <v>18.016667000000002</v>
      </c>
      <c r="N25">
        <v>66.116667000000007</v>
      </c>
      <c r="O25" s="26">
        <v>35</v>
      </c>
      <c r="P25" s="10" t="s">
        <v>712</v>
      </c>
      <c r="Q25">
        <v>1965</v>
      </c>
      <c r="R25">
        <v>2000</v>
      </c>
      <c r="S25" t="s">
        <v>580</v>
      </c>
      <c r="T25" t="s">
        <v>754</v>
      </c>
    </row>
    <row r="26" spans="1:20" ht="20" x14ac:dyDescent="0.35">
      <c r="A26" s="2">
        <v>271</v>
      </c>
      <c r="B26" s="2" t="s">
        <v>463</v>
      </c>
      <c r="C26" s="2">
        <v>47.1</v>
      </c>
      <c r="D26" s="2">
        <v>2102</v>
      </c>
      <c r="E26" s="2" t="s">
        <v>13</v>
      </c>
      <c r="F26" s="2" t="s">
        <v>14</v>
      </c>
      <c r="G26" s="2">
        <v>42.7</v>
      </c>
      <c r="H26" s="2">
        <v>-4.7</v>
      </c>
      <c r="I26" s="2" t="s">
        <v>72</v>
      </c>
      <c r="J26" s="2" t="s">
        <v>21</v>
      </c>
      <c r="K26" s="2" t="s">
        <v>142</v>
      </c>
      <c r="L26" s="2"/>
      <c r="M26">
        <v>18.033332999999999</v>
      </c>
      <c r="N26">
        <v>68.133332999999993</v>
      </c>
      <c r="O26" s="26">
        <v>40</v>
      </c>
      <c r="P26" s="10" t="s">
        <v>714</v>
      </c>
      <c r="Q26">
        <v>1960</v>
      </c>
      <c r="R26">
        <v>2000</v>
      </c>
      <c r="S26" t="s">
        <v>580</v>
      </c>
      <c r="T26" t="s">
        <v>754</v>
      </c>
    </row>
    <row r="27" spans="1:20" ht="20" x14ac:dyDescent="0.35">
      <c r="A27" s="2">
        <v>283</v>
      </c>
      <c r="B27" s="2" t="s">
        <v>480</v>
      </c>
      <c r="C27" s="2">
        <v>41.5</v>
      </c>
      <c r="D27" s="2">
        <v>2039</v>
      </c>
      <c r="E27" s="2" t="s">
        <v>13</v>
      </c>
      <c r="F27" s="2" t="s">
        <v>14</v>
      </c>
      <c r="G27" s="2">
        <v>16.5</v>
      </c>
      <c r="H27" s="2">
        <v>-18.3</v>
      </c>
      <c r="I27" s="2" t="s">
        <v>72</v>
      </c>
      <c r="J27" s="2" t="s">
        <v>21</v>
      </c>
      <c r="K27" s="2" t="s">
        <v>142</v>
      </c>
      <c r="L27" s="2"/>
      <c r="M27">
        <v>18.033332999999999</v>
      </c>
      <c r="N27">
        <v>65.150000000000006</v>
      </c>
      <c r="O27" s="26">
        <v>29</v>
      </c>
      <c r="P27" s="10" t="s">
        <v>713</v>
      </c>
      <c r="Q27">
        <v>1971</v>
      </c>
      <c r="R27">
        <v>2000</v>
      </c>
      <c r="S27" t="s">
        <v>580</v>
      </c>
      <c r="T27" t="s">
        <v>754</v>
      </c>
    </row>
    <row r="28" spans="1:20" ht="15" thickBot="1" x14ac:dyDescent="0.4">
      <c r="A28" s="2">
        <v>129</v>
      </c>
      <c r="B28" s="2" t="s">
        <v>239</v>
      </c>
      <c r="C28" s="2">
        <v>3.08</v>
      </c>
      <c r="D28" s="2">
        <v>1248</v>
      </c>
      <c r="E28" s="2" t="s">
        <v>13</v>
      </c>
      <c r="F28" s="2" t="s">
        <v>14</v>
      </c>
      <c r="G28" s="2">
        <v>-24</v>
      </c>
      <c r="H28" s="2">
        <v>14.4</v>
      </c>
      <c r="I28" s="2" t="s">
        <v>15</v>
      </c>
      <c r="J28" s="2" t="s">
        <v>16</v>
      </c>
      <c r="K28" s="2" t="s">
        <v>240</v>
      </c>
      <c r="L28" s="28"/>
      <c r="M28" s="29">
        <v>42.283299999999997</v>
      </c>
      <c r="N28" s="29">
        <v>-72.349999999999994</v>
      </c>
      <c r="O28" s="30">
        <v>11</v>
      </c>
      <c r="P28" s="31" t="s">
        <v>747</v>
      </c>
      <c r="Q28" s="31">
        <v>1962</v>
      </c>
      <c r="R28" s="31">
        <v>1973</v>
      </c>
      <c r="S28" s="31"/>
    </row>
    <row r="29" spans="1:20" x14ac:dyDescent="0.35">
      <c r="A29" s="2">
        <v>131</v>
      </c>
      <c r="B29" s="2" t="s">
        <v>243</v>
      </c>
      <c r="C29" s="2">
        <v>2.7</v>
      </c>
      <c r="D29" s="2">
        <v>720</v>
      </c>
      <c r="E29" s="2" t="s">
        <v>13</v>
      </c>
      <c r="F29" s="2" t="s">
        <v>14</v>
      </c>
      <c r="G29" s="2">
        <v>-38</v>
      </c>
      <c r="H29" s="2">
        <v>13</v>
      </c>
      <c r="I29" s="2" t="s">
        <v>15</v>
      </c>
      <c r="J29" s="2" t="s">
        <v>16</v>
      </c>
      <c r="K29" s="2" t="s">
        <v>240</v>
      </c>
      <c r="L29" s="28">
        <v>1299.5999999999999</v>
      </c>
      <c r="M29" s="31">
        <v>-34.290999999999997</v>
      </c>
      <c r="N29" s="31">
        <v>115.248</v>
      </c>
      <c r="O29" s="31">
        <v>24</v>
      </c>
      <c r="P29" s="31"/>
      <c r="Q29" s="31"/>
      <c r="R29" s="31"/>
      <c r="S29" s="31" t="s">
        <v>580</v>
      </c>
    </row>
    <row r="30" spans="1:20" ht="15" thickBot="1" x14ac:dyDescent="0.4">
      <c r="A30" s="4">
        <v>224</v>
      </c>
      <c r="B30" s="4" t="s">
        <v>389</v>
      </c>
      <c r="C30" s="4">
        <v>36.299999999999997</v>
      </c>
      <c r="D30" s="4">
        <v>523.38</v>
      </c>
      <c r="E30" s="4" t="s">
        <v>13</v>
      </c>
      <c r="F30" s="4" t="s">
        <v>14</v>
      </c>
      <c r="G30" s="4">
        <v>40</v>
      </c>
      <c r="H30" s="4">
        <v>-49.6</v>
      </c>
      <c r="I30" s="4" t="s">
        <v>15</v>
      </c>
      <c r="J30" s="4" t="s">
        <v>16</v>
      </c>
      <c r="K30" s="4" t="s">
        <v>390</v>
      </c>
      <c r="L30" s="2"/>
      <c r="M30">
        <v>35.683332999999998</v>
      </c>
      <c r="N30">
        <v>107.5</v>
      </c>
      <c r="O30" s="26">
        <v>54</v>
      </c>
      <c r="P30" t="s">
        <v>748</v>
      </c>
      <c r="Q30">
        <v>1954</v>
      </c>
      <c r="R30">
        <v>2008</v>
      </c>
    </row>
    <row r="31" spans="1:20" x14ac:dyDescent="0.35">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753</v>
      </c>
      <c r="Q31">
        <v>1983</v>
      </c>
      <c r="R31">
        <v>1989</v>
      </c>
    </row>
    <row r="32" spans="1:20" x14ac:dyDescent="0.35">
      <c r="A32" s="2">
        <v>71</v>
      </c>
      <c r="B32" s="2" t="s">
        <v>751</v>
      </c>
      <c r="C32" s="2">
        <v>7.7</v>
      </c>
      <c r="D32" s="2">
        <v>2770</v>
      </c>
      <c r="E32" s="2" t="s">
        <v>13</v>
      </c>
      <c r="F32" s="2" t="s">
        <v>14</v>
      </c>
      <c r="G32" s="2">
        <v>14</v>
      </c>
      <c r="H32" s="2">
        <v>-2</v>
      </c>
      <c r="I32" s="2" t="s">
        <v>15</v>
      </c>
      <c r="J32" s="2" t="s">
        <v>16</v>
      </c>
      <c r="K32" s="2" t="s">
        <v>138</v>
      </c>
      <c r="L32" s="2"/>
      <c r="M32">
        <v>55.110750000000003</v>
      </c>
      <c r="N32">
        <v>-3.6294140000000001</v>
      </c>
      <c r="O32" s="26">
        <v>6</v>
      </c>
      <c r="P32" t="s">
        <v>752</v>
      </c>
      <c r="Q32">
        <v>1983</v>
      </c>
      <c r="R32">
        <v>1989</v>
      </c>
    </row>
    <row r="33" spans="1:19" ht="20" x14ac:dyDescent="0.35">
      <c r="A33" s="2">
        <v>168</v>
      </c>
      <c r="B33" s="2" t="s">
        <v>299</v>
      </c>
      <c r="C33" s="2">
        <v>0.12</v>
      </c>
      <c r="D33" s="2">
        <v>1220</v>
      </c>
      <c r="E33" s="2" t="s">
        <v>13</v>
      </c>
      <c r="F33" s="2" t="s">
        <v>14</v>
      </c>
      <c r="G33" s="2">
        <v>-92</v>
      </c>
      <c r="H33" s="2">
        <v>240</v>
      </c>
      <c r="I33" s="2" t="s">
        <v>15</v>
      </c>
      <c r="J33" s="2" t="s">
        <v>16</v>
      </c>
      <c r="K33" s="2" t="s">
        <v>300</v>
      </c>
      <c r="L33" s="2"/>
      <c r="M33">
        <v>36.199168999999998</v>
      </c>
      <c r="N33">
        <v>-78.892207999999997</v>
      </c>
      <c r="O33" s="26">
        <v>7</v>
      </c>
      <c r="P33" t="s">
        <v>749</v>
      </c>
      <c r="Q33">
        <v>2007</v>
      </c>
      <c r="R33">
        <v>2013</v>
      </c>
    </row>
    <row r="34" spans="1:19" ht="20" x14ac:dyDescent="0.35">
      <c r="A34" s="2">
        <v>169</v>
      </c>
      <c r="B34" s="2" t="s">
        <v>301</v>
      </c>
      <c r="C34" s="2">
        <v>0.12</v>
      </c>
      <c r="D34" s="2">
        <v>1220</v>
      </c>
      <c r="E34" s="2" t="s">
        <v>13</v>
      </c>
      <c r="F34" s="2" t="s">
        <v>14</v>
      </c>
      <c r="G34" s="2">
        <v>0</v>
      </c>
      <c r="H34" s="2">
        <v>0</v>
      </c>
      <c r="I34" s="2" t="s">
        <v>15</v>
      </c>
      <c r="J34" s="2" t="s">
        <v>16</v>
      </c>
      <c r="K34" s="2" t="s">
        <v>300</v>
      </c>
      <c r="L34" s="2"/>
      <c r="M34">
        <v>36.199168999999998</v>
      </c>
      <c r="N34">
        <v>-78.892207999999997</v>
      </c>
      <c r="O34" s="26">
        <v>7</v>
      </c>
      <c r="Q34">
        <v>2007</v>
      </c>
      <c r="R34">
        <v>2013</v>
      </c>
    </row>
    <row r="35" spans="1:19" ht="20" x14ac:dyDescent="0.35">
      <c r="A35" s="2">
        <v>170</v>
      </c>
      <c r="B35" s="2" t="s">
        <v>302</v>
      </c>
      <c r="C35" s="2">
        <v>0.28999999999999998</v>
      </c>
      <c r="D35" s="2">
        <v>1220</v>
      </c>
      <c r="E35" s="2" t="s">
        <v>13</v>
      </c>
      <c r="F35" s="2" t="s">
        <v>14</v>
      </c>
      <c r="G35" s="2">
        <v>-33</v>
      </c>
      <c r="H35" s="2">
        <v>40</v>
      </c>
      <c r="I35" s="2" t="s">
        <v>15</v>
      </c>
      <c r="J35" s="2" t="s">
        <v>16</v>
      </c>
      <c r="K35" s="2" t="s">
        <v>300</v>
      </c>
      <c r="L35" s="2"/>
      <c r="M35">
        <v>36.177914999999999</v>
      </c>
      <c r="N35">
        <v>-78.808556999999993</v>
      </c>
      <c r="O35" s="26">
        <v>7</v>
      </c>
      <c r="P35" t="s">
        <v>750</v>
      </c>
      <c r="Q35">
        <v>2007</v>
      </c>
      <c r="R35">
        <v>2013</v>
      </c>
    </row>
    <row r="36" spans="1:19" ht="20" x14ac:dyDescent="0.35">
      <c r="A36" s="2">
        <v>171</v>
      </c>
      <c r="B36" s="2" t="s">
        <v>303</v>
      </c>
      <c r="C36" s="2">
        <v>0.4</v>
      </c>
      <c r="D36" s="2">
        <v>1220</v>
      </c>
      <c r="E36" s="2" t="s">
        <v>13</v>
      </c>
      <c r="F36" s="2" t="s">
        <v>14</v>
      </c>
      <c r="G36" s="2">
        <v>0</v>
      </c>
      <c r="H36" s="2">
        <v>0</v>
      </c>
      <c r="I36" s="2" t="s">
        <v>15</v>
      </c>
      <c r="J36" s="2" t="s">
        <v>16</v>
      </c>
      <c r="K36" s="2" t="s">
        <v>300</v>
      </c>
      <c r="L36" s="2"/>
      <c r="M36">
        <v>36.199168999999998</v>
      </c>
      <c r="N36">
        <v>-78.808556999999993</v>
      </c>
      <c r="O36" s="26">
        <v>7</v>
      </c>
      <c r="Q36">
        <v>2007</v>
      </c>
      <c r="R36">
        <v>2013</v>
      </c>
    </row>
    <row r="37" spans="1:19" ht="20" x14ac:dyDescent="0.35">
      <c r="A37" s="2">
        <v>274</v>
      </c>
      <c r="B37" s="2" t="s">
        <v>467</v>
      </c>
      <c r="C37" s="2">
        <v>1.964</v>
      </c>
      <c r="D37" s="2">
        <v>950</v>
      </c>
      <c r="E37" s="2" t="s">
        <v>13</v>
      </c>
      <c r="F37" s="2" t="s">
        <v>14</v>
      </c>
      <c r="G37" s="2">
        <v>70</v>
      </c>
      <c r="H37" s="2">
        <v>-55.3</v>
      </c>
      <c r="I37" s="2" t="s">
        <v>15</v>
      </c>
      <c r="J37" s="2" t="s">
        <v>26</v>
      </c>
      <c r="K37" s="2" t="s">
        <v>468</v>
      </c>
      <c r="L37" s="2"/>
      <c r="M37" s="12">
        <v>36.177914999999999</v>
      </c>
      <c r="N37" s="12">
        <v>116.003923121299</v>
      </c>
      <c r="O37">
        <v>10</v>
      </c>
    </row>
    <row r="38" spans="1:19" ht="20" x14ac:dyDescent="0.35">
      <c r="A38" s="2">
        <v>77</v>
      </c>
      <c r="B38" s="2" t="s">
        <v>149</v>
      </c>
      <c r="C38" s="2">
        <v>0.27</v>
      </c>
      <c r="D38" s="2">
        <v>1400</v>
      </c>
      <c r="E38" s="2" t="s">
        <v>13</v>
      </c>
      <c r="F38" s="2" t="s">
        <v>14</v>
      </c>
      <c r="G38" s="2">
        <v>98</v>
      </c>
      <c r="H38" s="2">
        <v>-47.4</v>
      </c>
      <c r="I38" s="2" t="s">
        <v>15</v>
      </c>
      <c r="J38" s="2" t="s">
        <v>16</v>
      </c>
      <c r="K38" s="2" t="s">
        <v>150</v>
      </c>
      <c r="L38" s="28"/>
      <c r="M38" s="31"/>
      <c r="N38" s="31"/>
      <c r="O38" s="31"/>
      <c r="P38" s="31"/>
      <c r="Q38" s="31"/>
      <c r="R38" s="31"/>
      <c r="S38" s="31"/>
    </row>
    <row r="39" spans="1:19" ht="20" x14ac:dyDescent="0.35">
      <c r="A39" s="2">
        <v>102</v>
      </c>
      <c r="B39" s="2" t="s">
        <v>192</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721</v>
      </c>
      <c r="Q39" s="31"/>
      <c r="R39" s="31"/>
      <c r="S39" s="31" t="s">
        <v>580</v>
      </c>
    </row>
    <row r="40" spans="1:19" ht="20" x14ac:dyDescent="0.35">
      <c r="A40" s="2">
        <v>117</v>
      </c>
      <c r="B40" s="2" t="s">
        <v>218</v>
      </c>
      <c r="C40" s="2">
        <v>0.09</v>
      </c>
      <c r="D40" s="2">
        <v>1854</v>
      </c>
      <c r="E40" s="2" t="s">
        <v>13</v>
      </c>
      <c r="F40" s="2" t="s">
        <v>14</v>
      </c>
      <c r="G40" s="2">
        <v>-80</v>
      </c>
      <c r="H40" s="2">
        <v>32.1</v>
      </c>
      <c r="I40" s="2" t="s">
        <v>15</v>
      </c>
      <c r="J40" s="2" t="s">
        <v>16</v>
      </c>
      <c r="K40" s="2" t="s">
        <v>219</v>
      </c>
      <c r="L40" s="2"/>
      <c r="M40">
        <v>35.049999999999997</v>
      </c>
      <c r="N40">
        <v>-83.583332999999996</v>
      </c>
      <c r="O40">
        <v>4</v>
      </c>
      <c r="P40" t="s">
        <v>755</v>
      </c>
      <c r="Q40">
        <v>1970</v>
      </c>
      <c r="R40">
        <v>1974</v>
      </c>
      <c r="S40" t="s">
        <v>603</v>
      </c>
    </row>
    <row r="41" spans="1:19"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x14ac:dyDescent="0.35">
      <c r="A43" s="2">
        <v>251</v>
      </c>
      <c r="B43" s="2" t="s">
        <v>435</v>
      </c>
      <c r="C43" s="2">
        <v>1</v>
      </c>
      <c r="D43" s="2">
        <v>813</v>
      </c>
      <c r="E43" s="2" t="s">
        <v>13</v>
      </c>
      <c r="F43" s="2" t="s">
        <v>14</v>
      </c>
      <c r="G43" s="2">
        <v>-45</v>
      </c>
      <c r="H43" s="2">
        <v>0</v>
      </c>
      <c r="I43" s="2" t="s">
        <v>15</v>
      </c>
      <c r="J43" s="2" t="s">
        <v>16</v>
      </c>
      <c r="K43" s="2" t="s">
        <v>436</v>
      </c>
      <c r="L43" s="2"/>
      <c r="M43">
        <v>-33.839837000000003</v>
      </c>
      <c r="N43">
        <v>-110.95813</v>
      </c>
      <c r="O43">
        <v>16</v>
      </c>
      <c r="P43" t="s">
        <v>759</v>
      </c>
      <c r="Q43">
        <v>1953</v>
      </c>
      <c r="R43">
        <v>1966</v>
      </c>
    </row>
    <row r="44" spans="1:19"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756</v>
      </c>
      <c r="Q44" t="s">
        <v>757</v>
      </c>
      <c r="R44" t="s">
        <v>758</v>
      </c>
      <c r="S44" t="s">
        <v>603</v>
      </c>
    </row>
    <row r="45" spans="1:19" ht="20" x14ac:dyDescent="0.35">
      <c r="A45" s="2">
        <v>105</v>
      </c>
      <c r="B45" s="2" t="s">
        <v>196</v>
      </c>
      <c r="C45" s="2">
        <v>21.85</v>
      </c>
      <c r="D45" s="2">
        <v>1795</v>
      </c>
      <c r="E45" s="2" t="s">
        <v>13</v>
      </c>
      <c r="F45" s="2" t="s">
        <v>14</v>
      </c>
      <c r="G45" s="2">
        <v>-6</v>
      </c>
      <c r="H45" s="2">
        <v>0</v>
      </c>
      <c r="I45" s="2" t="s">
        <v>15</v>
      </c>
      <c r="J45" s="2" t="s">
        <v>16</v>
      </c>
      <c r="K45" s="2" t="s">
        <v>197</v>
      </c>
      <c r="L45" s="2"/>
      <c r="M45">
        <v>35.1</v>
      </c>
      <c r="N45">
        <v>-83.716667000000001</v>
      </c>
      <c r="O45">
        <v>9</v>
      </c>
      <c r="P45" t="s">
        <v>760</v>
      </c>
      <c r="Q45">
        <v>2003</v>
      </c>
      <c r="R45">
        <v>2012</v>
      </c>
    </row>
    <row r="46" spans="1:19" ht="20" x14ac:dyDescent="0.35">
      <c r="A46" s="2">
        <v>241</v>
      </c>
      <c r="B46" s="2" t="s">
        <v>418</v>
      </c>
      <c r="C46" s="2">
        <v>0.52800000000000002</v>
      </c>
      <c r="D46" s="2">
        <v>1330</v>
      </c>
      <c r="E46" s="2" t="s">
        <v>19</v>
      </c>
      <c r="F46" s="2" t="s">
        <v>14</v>
      </c>
      <c r="G46" s="2">
        <v>-100</v>
      </c>
      <c r="H46" s="2">
        <v>36</v>
      </c>
      <c r="I46" s="2" t="s">
        <v>15</v>
      </c>
      <c r="J46" s="2" t="s">
        <v>16</v>
      </c>
      <c r="K46" s="2" t="s">
        <v>419</v>
      </c>
      <c r="L46" s="2"/>
    </row>
    <row r="47" spans="1:19" ht="20" x14ac:dyDescent="0.35">
      <c r="A47" s="2">
        <v>259</v>
      </c>
      <c r="B47" s="2" t="s">
        <v>445</v>
      </c>
      <c r="C47" s="2">
        <v>8.08</v>
      </c>
      <c r="D47" s="2">
        <v>1030</v>
      </c>
      <c r="E47" s="2" t="s">
        <v>13</v>
      </c>
      <c r="F47" s="2" t="s">
        <v>14</v>
      </c>
      <c r="G47" s="2">
        <v>58</v>
      </c>
      <c r="H47" s="2">
        <v>20.7</v>
      </c>
      <c r="I47" s="2" t="s">
        <v>15</v>
      </c>
      <c r="J47" s="2" t="s">
        <v>16</v>
      </c>
      <c r="K47" s="2" t="s">
        <v>446</v>
      </c>
      <c r="L47" s="2"/>
    </row>
    <row r="48" spans="1:19" ht="20" x14ac:dyDescent="0.35">
      <c r="A48" s="2">
        <v>270</v>
      </c>
      <c r="B48" s="2" t="s">
        <v>462</v>
      </c>
      <c r="C48" s="2">
        <v>1.18</v>
      </c>
      <c r="D48" s="2">
        <v>2153</v>
      </c>
      <c r="E48" s="2" t="s">
        <v>19</v>
      </c>
      <c r="F48" s="2" t="s">
        <v>14</v>
      </c>
      <c r="G48" s="2">
        <v>-50</v>
      </c>
      <c r="H48" s="2">
        <v>11.2</v>
      </c>
      <c r="I48" s="2" t="s">
        <v>15</v>
      </c>
      <c r="J48" s="2" t="s">
        <v>16</v>
      </c>
      <c r="K48" s="2" t="s">
        <v>446</v>
      </c>
      <c r="L48" s="27"/>
      <c r="M48">
        <f>42+46/60+2/3600</f>
        <v>42.767222222222223</v>
      </c>
      <c r="N48">
        <f>-76-1/60-7/3600</f>
        <v>-76.018611111111113</v>
      </c>
      <c r="O48">
        <v>28</v>
      </c>
      <c r="P48" t="s">
        <v>722</v>
      </c>
    </row>
    <row r="49" spans="1:18" ht="20" x14ac:dyDescent="0.35">
      <c r="A49" s="2">
        <v>278</v>
      </c>
      <c r="B49" s="2" t="s">
        <v>573</v>
      </c>
      <c r="C49" s="2">
        <v>1.57</v>
      </c>
      <c r="D49" s="2">
        <v>1809</v>
      </c>
      <c r="E49" s="2" t="s">
        <v>13</v>
      </c>
      <c r="F49" s="2" t="s">
        <v>14</v>
      </c>
      <c r="G49" s="2">
        <v>36</v>
      </c>
      <c r="H49" s="2">
        <v>-11.8</v>
      </c>
      <c r="I49" s="2" t="s">
        <v>15</v>
      </c>
      <c r="J49" s="2" t="s">
        <v>16</v>
      </c>
      <c r="K49" s="2" t="s">
        <v>446</v>
      </c>
      <c r="L49" s="10"/>
      <c r="M49">
        <f>36+51/60</f>
        <v>36.85</v>
      </c>
      <c r="N49">
        <f>139+1/60</f>
        <v>139.01666666666668</v>
      </c>
      <c r="O49">
        <f>1981-1957</f>
        <v>24</v>
      </c>
      <c r="P49" t="s">
        <v>723</v>
      </c>
    </row>
    <row r="50" spans="1:18" ht="20" x14ac:dyDescent="0.35">
      <c r="A50" s="2">
        <v>295</v>
      </c>
      <c r="B50" s="2" t="s">
        <v>498</v>
      </c>
      <c r="C50" s="2">
        <v>1</v>
      </c>
      <c r="D50" s="2">
        <v>549</v>
      </c>
      <c r="E50" s="2" t="s">
        <v>13</v>
      </c>
      <c r="F50" s="2" t="s">
        <v>14</v>
      </c>
      <c r="G50" s="2">
        <v>-15</v>
      </c>
      <c r="H50" s="2">
        <v>38.200000000000003</v>
      </c>
      <c r="I50" s="2" t="s">
        <v>15</v>
      </c>
      <c r="J50" s="2" t="s">
        <v>16</v>
      </c>
      <c r="K50" s="2" t="s">
        <v>446</v>
      </c>
      <c r="L50" s="27"/>
      <c r="M50">
        <f>-33-57/60</f>
        <v>-33.950000000000003</v>
      </c>
      <c r="N50">
        <f>-18-15/60</f>
        <v>-18.25</v>
      </c>
      <c r="O50">
        <v>8</v>
      </c>
      <c r="P50" t="s">
        <v>576</v>
      </c>
    </row>
    <row r="51" spans="1:18" x14ac:dyDescent="0.35">
      <c r="A51" s="2">
        <v>74</v>
      </c>
      <c r="B51" s="2" t="s">
        <v>143</v>
      </c>
      <c r="C51" s="2">
        <v>1.24</v>
      </c>
      <c r="D51" s="2">
        <v>457</v>
      </c>
      <c r="E51" s="2" t="s">
        <v>24</v>
      </c>
      <c r="F51" s="2" t="s">
        <v>25</v>
      </c>
      <c r="G51" s="2">
        <v>-100</v>
      </c>
      <c r="H51" s="2">
        <v>0</v>
      </c>
      <c r="I51" s="2" t="s">
        <v>15</v>
      </c>
      <c r="J51" s="2" t="s">
        <v>16</v>
      </c>
      <c r="K51" s="2" t="s">
        <v>144</v>
      </c>
      <c r="L51" s="2"/>
    </row>
    <row r="52" spans="1:18" x14ac:dyDescent="0.35">
      <c r="A52" s="2">
        <v>68</v>
      </c>
      <c r="B52" s="2" t="s">
        <v>134</v>
      </c>
      <c r="C52" s="2">
        <v>0.13300000000000001</v>
      </c>
      <c r="D52" s="2">
        <v>1900</v>
      </c>
      <c r="E52" s="2" t="s">
        <v>13</v>
      </c>
      <c r="F52" s="2" t="s">
        <v>14</v>
      </c>
      <c r="G52" s="2">
        <v>-40</v>
      </c>
      <c r="H52" s="2">
        <v>70.2</v>
      </c>
      <c r="I52" s="2" t="s">
        <v>15</v>
      </c>
      <c r="J52" s="2" t="s">
        <v>16</v>
      </c>
      <c r="K52" s="2" t="s">
        <v>135</v>
      </c>
      <c r="L52" s="2"/>
      <c r="P52" t="s">
        <v>702</v>
      </c>
      <c r="Q52">
        <v>2005</v>
      </c>
      <c r="R52">
        <v>2000</v>
      </c>
    </row>
    <row r="53" spans="1:18" x14ac:dyDescent="0.35">
      <c r="A53" s="2">
        <v>69</v>
      </c>
      <c r="B53" s="2" t="s">
        <v>136</v>
      </c>
      <c r="C53" s="2">
        <v>0.308</v>
      </c>
      <c r="D53" s="2">
        <v>1900</v>
      </c>
      <c r="E53" s="2" t="s">
        <v>13</v>
      </c>
      <c r="F53" s="2" t="s">
        <v>14</v>
      </c>
      <c r="G53" s="2">
        <v>-33</v>
      </c>
      <c r="H53" s="2">
        <v>37</v>
      </c>
      <c r="I53" s="2" t="s">
        <v>15</v>
      </c>
      <c r="J53" s="2" t="s">
        <v>16</v>
      </c>
      <c r="K53" s="2" t="s">
        <v>135</v>
      </c>
      <c r="L53" s="2"/>
    </row>
    <row r="54" spans="1:18" x14ac:dyDescent="0.35">
      <c r="A54" s="2">
        <v>128</v>
      </c>
      <c r="B54" s="2" t="s">
        <v>238</v>
      </c>
      <c r="C54" s="2">
        <v>1.4999999999999999E-2</v>
      </c>
      <c r="D54" s="2">
        <v>1430</v>
      </c>
      <c r="E54" s="2" t="s">
        <v>13</v>
      </c>
      <c r="F54" s="2" t="s">
        <v>14</v>
      </c>
      <c r="G54" s="2">
        <v>100</v>
      </c>
      <c r="H54" s="2">
        <v>-27.8</v>
      </c>
      <c r="I54" s="2" t="s">
        <v>15</v>
      </c>
      <c r="J54" s="2" t="s">
        <v>16</v>
      </c>
      <c r="K54" s="2" t="s">
        <v>135</v>
      </c>
      <c r="L54" s="2"/>
    </row>
    <row r="55" spans="1:18" x14ac:dyDescent="0.35">
      <c r="A55" s="2">
        <v>188</v>
      </c>
      <c r="B55" s="2" t="s">
        <v>329</v>
      </c>
      <c r="C55" s="2">
        <v>0.36399999999999999</v>
      </c>
      <c r="D55" s="2">
        <v>2307</v>
      </c>
      <c r="E55" s="2" t="s">
        <v>24</v>
      </c>
      <c r="F55" s="2" t="s">
        <v>14</v>
      </c>
      <c r="G55" s="2">
        <v>100</v>
      </c>
      <c r="H55" s="2">
        <v>10.9</v>
      </c>
      <c r="I55" s="2" t="s">
        <v>15</v>
      </c>
      <c r="J55" s="2" t="s">
        <v>16</v>
      </c>
      <c r="K55" s="2" t="s">
        <v>135</v>
      </c>
      <c r="L55" s="2"/>
    </row>
    <row r="56" spans="1:18" ht="15" thickBot="1" x14ac:dyDescent="0.4">
      <c r="A56" s="4">
        <v>189</v>
      </c>
      <c r="B56" s="4" t="s">
        <v>330</v>
      </c>
      <c r="C56" s="4">
        <v>0.35</v>
      </c>
      <c r="D56" s="4">
        <v>2014</v>
      </c>
      <c r="E56" s="4" t="s">
        <v>13</v>
      </c>
      <c r="F56" s="4" t="s">
        <v>14</v>
      </c>
      <c r="G56" s="4">
        <v>-100</v>
      </c>
      <c r="H56" s="4">
        <v>80.5</v>
      </c>
      <c r="I56" s="4" t="s">
        <v>15</v>
      </c>
      <c r="J56" s="4" t="s">
        <v>16</v>
      </c>
      <c r="K56" s="4" t="s">
        <v>135</v>
      </c>
      <c r="L56" s="2"/>
    </row>
    <row r="57" spans="1:18" x14ac:dyDescent="0.35">
      <c r="A57" s="2">
        <v>197</v>
      </c>
      <c r="B57" s="2" t="s">
        <v>345</v>
      </c>
      <c r="C57" s="2">
        <v>0.01</v>
      </c>
      <c r="D57" s="2">
        <v>3170</v>
      </c>
      <c r="E57" s="2" t="s">
        <v>13</v>
      </c>
      <c r="F57" s="2" t="s">
        <v>14</v>
      </c>
      <c r="G57" s="2">
        <v>-100</v>
      </c>
      <c r="H57" s="2">
        <v>9.5</v>
      </c>
      <c r="I57" s="2" t="s">
        <v>15</v>
      </c>
      <c r="J57" s="2" t="s">
        <v>16</v>
      </c>
      <c r="K57" s="2" t="s">
        <v>135</v>
      </c>
      <c r="L57" s="2"/>
    </row>
    <row r="58" spans="1:18" x14ac:dyDescent="0.35">
      <c r="A58" s="9">
        <v>200</v>
      </c>
      <c r="B58" s="9" t="s">
        <v>349</v>
      </c>
      <c r="C58" s="9">
        <v>1.2</v>
      </c>
      <c r="D58" s="9">
        <v>1400</v>
      </c>
      <c r="E58" s="9" t="s">
        <v>13</v>
      </c>
      <c r="F58" s="9" t="s">
        <v>14</v>
      </c>
      <c r="G58" s="9">
        <v>-100</v>
      </c>
      <c r="H58" s="9">
        <v>56</v>
      </c>
      <c r="I58" s="9" t="s">
        <v>15</v>
      </c>
      <c r="J58" s="9" t="s">
        <v>16</v>
      </c>
      <c r="K58" s="9" t="s">
        <v>135</v>
      </c>
      <c r="L58" s="9"/>
    </row>
    <row r="59" spans="1:18" x14ac:dyDescent="0.35">
      <c r="A59" s="2">
        <v>252</v>
      </c>
      <c r="B59" s="2" t="s">
        <v>437</v>
      </c>
      <c r="C59" s="2">
        <v>0.377</v>
      </c>
      <c r="D59" s="2">
        <v>1880</v>
      </c>
      <c r="E59" s="2" t="s">
        <v>13</v>
      </c>
      <c r="F59" s="2" t="s">
        <v>14</v>
      </c>
      <c r="G59" s="2">
        <v>-100</v>
      </c>
      <c r="H59" s="2">
        <v>117</v>
      </c>
      <c r="I59" s="2" t="s">
        <v>15</v>
      </c>
      <c r="J59" s="2" t="s">
        <v>16</v>
      </c>
      <c r="K59" s="2" t="s">
        <v>135</v>
      </c>
      <c r="L59" s="2"/>
    </row>
    <row r="60" spans="1:18" x14ac:dyDescent="0.35">
      <c r="A60" s="2">
        <v>253</v>
      </c>
      <c r="B60" s="2" t="s">
        <v>438</v>
      </c>
      <c r="C60" s="2">
        <v>0.59199999999999997</v>
      </c>
      <c r="D60" s="2">
        <v>1880</v>
      </c>
      <c r="E60" s="2" t="s">
        <v>13</v>
      </c>
      <c r="F60" s="2" t="s">
        <v>14</v>
      </c>
      <c r="G60" s="2">
        <v>-60</v>
      </c>
      <c r="H60" s="2">
        <v>85.3</v>
      </c>
      <c r="I60" s="2" t="s">
        <v>15</v>
      </c>
      <c r="J60" s="2" t="s">
        <v>16</v>
      </c>
      <c r="K60" s="2" t="s">
        <v>135</v>
      </c>
      <c r="L60" s="2"/>
    </row>
    <row r="61" spans="1:18" x14ac:dyDescent="0.35">
      <c r="A61" s="2">
        <v>254</v>
      </c>
      <c r="B61" s="2" t="s">
        <v>439</v>
      </c>
      <c r="C61" s="2">
        <v>7</v>
      </c>
      <c r="D61" s="2">
        <v>2130</v>
      </c>
      <c r="E61" s="2" t="s">
        <v>13</v>
      </c>
      <c r="F61" s="2" t="s">
        <v>14</v>
      </c>
      <c r="G61" s="2">
        <v>54</v>
      </c>
      <c r="H61" s="2">
        <v>27.7</v>
      </c>
      <c r="I61" s="2" t="s">
        <v>15</v>
      </c>
      <c r="J61" s="2" t="s">
        <v>16</v>
      </c>
      <c r="K61" s="2" t="s">
        <v>135</v>
      </c>
      <c r="L61" s="2"/>
    </row>
    <row r="62" spans="1:18" ht="20" x14ac:dyDescent="0.35">
      <c r="A62" s="2">
        <v>130</v>
      </c>
      <c r="B62" s="2" t="s">
        <v>241</v>
      </c>
      <c r="C62" s="2">
        <v>438</v>
      </c>
      <c r="D62" s="2">
        <v>1123</v>
      </c>
      <c r="E62" s="2" t="s">
        <v>19</v>
      </c>
      <c r="F62" s="2" t="s">
        <v>14</v>
      </c>
      <c r="G62" s="2">
        <v>5.6</v>
      </c>
      <c r="H62" s="2">
        <v>-6.3</v>
      </c>
      <c r="I62" s="2" t="s">
        <v>20</v>
      </c>
      <c r="J62" s="2" t="s">
        <v>40</v>
      </c>
      <c r="K62" s="2" t="s">
        <v>242</v>
      </c>
      <c r="L62" s="2"/>
    </row>
    <row r="63" spans="1:18" ht="20" x14ac:dyDescent="0.35">
      <c r="A63" s="2">
        <v>150</v>
      </c>
      <c r="B63" s="2" t="s">
        <v>271</v>
      </c>
      <c r="C63" s="2">
        <v>345</v>
      </c>
      <c r="D63" s="2">
        <v>1050</v>
      </c>
      <c r="E63" s="2" t="s">
        <v>19</v>
      </c>
      <c r="F63" s="2" t="s">
        <v>14</v>
      </c>
      <c r="G63" s="2">
        <v>15</v>
      </c>
      <c r="H63" s="2">
        <v>-23.8</v>
      </c>
      <c r="I63" s="2" t="s">
        <v>20</v>
      </c>
      <c r="J63" s="2" t="s">
        <v>40</v>
      </c>
      <c r="K63" s="2" t="s">
        <v>242</v>
      </c>
      <c r="L63" s="2"/>
    </row>
    <row r="64" spans="1:18" ht="20" x14ac:dyDescent="0.35">
      <c r="A64" s="2">
        <v>249</v>
      </c>
      <c r="B64" s="2" t="s">
        <v>431</v>
      </c>
      <c r="C64" s="2">
        <v>65</v>
      </c>
      <c r="D64" s="2">
        <v>620</v>
      </c>
      <c r="E64" s="2" t="s">
        <v>19</v>
      </c>
      <c r="F64" s="2" t="s">
        <v>14</v>
      </c>
      <c r="G64" s="2">
        <v>18.46153846</v>
      </c>
      <c r="H64" s="2">
        <v>-24</v>
      </c>
      <c r="I64" s="2" t="s">
        <v>15</v>
      </c>
      <c r="J64" s="2" t="s">
        <v>21</v>
      </c>
      <c r="K64" s="2" t="s">
        <v>432</v>
      </c>
      <c r="L64" s="2"/>
    </row>
    <row r="65" spans="1:19" ht="20" x14ac:dyDescent="0.35">
      <c r="A65" s="2">
        <v>204</v>
      </c>
      <c r="B65" s="2" t="s">
        <v>357</v>
      </c>
      <c r="C65" s="2">
        <v>401</v>
      </c>
      <c r="D65" s="2">
        <v>895</v>
      </c>
      <c r="E65" s="2" t="s">
        <v>24</v>
      </c>
      <c r="F65" s="2" t="s">
        <v>25</v>
      </c>
      <c r="G65" s="2">
        <v>-4.9000000000000004</v>
      </c>
      <c r="H65" s="2">
        <v>0</v>
      </c>
      <c r="I65" s="2" t="s">
        <v>15</v>
      </c>
      <c r="J65" s="2" t="s">
        <v>61</v>
      </c>
      <c r="K65" s="2" t="s">
        <v>62</v>
      </c>
      <c r="L65" s="2"/>
    </row>
    <row r="66" spans="1:19" ht="20" x14ac:dyDescent="0.35">
      <c r="A66" s="2">
        <v>216</v>
      </c>
      <c r="B66" s="2" t="s">
        <v>376</v>
      </c>
      <c r="C66" s="2">
        <v>0.63</v>
      </c>
      <c r="D66" s="2">
        <v>939</v>
      </c>
      <c r="E66" s="2" t="s">
        <v>24</v>
      </c>
      <c r="F66" s="2" t="s">
        <v>14</v>
      </c>
      <c r="G66" s="2">
        <v>90</v>
      </c>
      <c r="H66" s="2">
        <v>-50</v>
      </c>
      <c r="I66" s="2" t="s">
        <v>15</v>
      </c>
      <c r="J66" s="2" t="s">
        <v>16</v>
      </c>
      <c r="K66" s="2" t="s">
        <v>377</v>
      </c>
      <c r="L66" s="2"/>
    </row>
    <row r="67" spans="1:19" ht="30" x14ac:dyDescent="0.35">
      <c r="A67" s="2">
        <v>285</v>
      </c>
      <c r="B67" s="2" t="s">
        <v>482</v>
      </c>
      <c r="C67" s="2">
        <v>252</v>
      </c>
      <c r="D67" s="2">
        <v>1500</v>
      </c>
      <c r="E67" s="2" t="s">
        <v>19</v>
      </c>
      <c r="F67" s="2" t="s">
        <v>14</v>
      </c>
      <c r="G67" s="2">
        <v>55.5</v>
      </c>
      <c r="H67" s="2">
        <v>-7</v>
      </c>
      <c r="I67" s="2" t="s">
        <v>15</v>
      </c>
      <c r="J67" s="2" t="s">
        <v>21</v>
      </c>
      <c r="K67" s="2" t="s">
        <v>483</v>
      </c>
      <c r="L67" s="2"/>
    </row>
    <row r="68" spans="1:19" x14ac:dyDescent="0.35">
      <c r="A68" s="2">
        <v>88</v>
      </c>
      <c r="B68" s="2" t="s">
        <v>167</v>
      </c>
      <c r="C68" s="2">
        <v>33.9</v>
      </c>
      <c r="D68" s="2">
        <v>600</v>
      </c>
      <c r="E68" s="2" t="s">
        <v>24</v>
      </c>
      <c r="F68" s="2" t="s">
        <v>25</v>
      </c>
      <c r="G68" s="2">
        <v>-30</v>
      </c>
      <c r="H68" s="2">
        <v>21</v>
      </c>
      <c r="I68" s="2" t="s">
        <v>15</v>
      </c>
      <c r="J68" s="2" t="s">
        <v>16</v>
      </c>
      <c r="K68" s="2" t="s">
        <v>168</v>
      </c>
      <c r="L68" s="2"/>
    </row>
    <row r="69" spans="1:19" ht="20" x14ac:dyDescent="0.35">
      <c r="A69" s="2">
        <v>72</v>
      </c>
      <c r="B69" s="2" t="s">
        <v>139</v>
      </c>
      <c r="C69" s="2">
        <v>0.36399999999999999</v>
      </c>
      <c r="D69" s="2">
        <v>1705</v>
      </c>
      <c r="E69" s="2" t="s">
        <v>13</v>
      </c>
      <c r="F69" s="2" t="s">
        <v>14</v>
      </c>
      <c r="G69" s="2">
        <v>25</v>
      </c>
      <c r="H69" s="2">
        <v>10.8</v>
      </c>
      <c r="I69" s="2" t="s">
        <v>15</v>
      </c>
      <c r="J69" s="2" t="s">
        <v>16</v>
      </c>
      <c r="K69" s="2" t="s">
        <v>140</v>
      </c>
      <c r="L69" s="28"/>
      <c r="M69" s="31"/>
      <c r="N69" s="31"/>
      <c r="O69" s="31"/>
      <c r="P69" s="31"/>
      <c r="Q69" s="31"/>
      <c r="R69" s="31"/>
      <c r="S69" s="31"/>
    </row>
    <row r="70" spans="1:19" ht="20" x14ac:dyDescent="0.35">
      <c r="A70" s="2">
        <v>83</v>
      </c>
      <c r="B70" s="2" t="s">
        <v>158</v>
      </c>
      <c r="C70" s="2">
        <v>0.151</v>
      </c>
      <c r="D70" s="2">
        <v>1617</v>
      </c>
      <c r="E70" s="2" t="s">
        <v>13</v>
      </c>
      <c r="F70" s="2" t="s">
        <v>14</v>
      </c>
      <c r="G70" s="2">
        <v>32</v>
      </c>
      <c r="H70" s="2">
        <v>48.3</v>
      </c>
      <c r="I70" s="2" t="s">
        <v>15</v>
      </c>
      <c r="J70" s="2" t="s">
        <v>16</v>
      </c>
      <c r="K70" s="2" t="s">
        <v>140</v>
      </c>
      <c r="L70" s="28"/>
      <c r="M70" s="31"/>
      <c r="N70" s="31"/>
      <c r="O70" s="31"/>
      <c r="P70" s="31"/>
      <c r="Q70" s="31"/>
      <c r="R70" s="31"/>
      <c r="S70" s="31"/>
    </row>
    <row r="71" spans="1:19" ht="20" x14ac:dyDescent="0.35">
      <c r="A71" s="2">
        <v>103</v>
      </c>
      <c r="B71" s="2" t="s">
        <v>193</v>
      </c>
      <c r="C71" s="2">
        <v>0.41099999999999998</v>
      </c>
      <c r="D71" s="2">
        <v>1758</v>
      </c>
      <c r="E71" s="2" t="s">
        <v>13</v>
      </c>
      <c r="F71" s="2" t="s">
        <v>14</v>
      </c>
      <c r="G71" s="2">
        <v>40</v>
      </c>
      <c r="H71" s="2">
        <v>38.6</v>
      </c>
      <c r="I71" s="2" t="s">
        <v>15</v>
      </c>
      <c r="J71" s="2" t="s">
        <v>16</v>
      </c>
      <c r="K71" s="2" t="s">
        <v>140</v>
      </c>
      <c r="L71" s="28"/>
      <c r="M71" s="31"/>
      <c r="N71" s="31"/>
      <c r="O71" s="31"/>
      <c r="P71" s="31"/>
      <c r="Q71" s="31"/>
      <c r="R71" s="31"/>
      <c r="S71" s="31"/>
    </row>
    <row r="72" spans="1:19" ht="20" x14ac:dyDescent="0.35">
      <c r="A72" s="2">
        <v>182</v>
      </c>
      <c r="B72" s="2" t="s">
        <v>318</v>
      </c>
      <c r="C72" s="2">
        <v>0.125</v>
      </c>
      <c r="D72" s="2">
        <v>1485</v>
      </c>
      <c r="E72" s="2" t="s">
        <v>13</v>
      </c>
      <c r="F72" s="2" t="s">
        <v>14</v>
      </c>
      <c r="G72" s="2">
        <v>-79</v>
      </c>
      <c r="H72" s="2">
        <v>69.099999999999994</v>
      </c>
      <c r="I72" s="2" t="s">
        <v>15</v>
      </c>
      <c r="J72" s="2" t="s">
        <v>16</v>
      </c>
      <c r="K72" s="2" t="s">
        <v>140</v>
      </c>
      <c r="L72" s="28"/>
      <c r="M72" s="31"/>
      <c r="N72" s="31"/>
      <c r="O72" s="31"/>
      <c r="P72" s="31"/>
      <c r="Q72" s="31"/>
      <c r="R72" s="31"/>
      <c r="S72" s="31"/>
    </row>
    <row r="73" spans="1:19" x14ac:dyDescent="0.35">
      <c r="A73" s="2">
        <v>191</v>
      </c>
      <c r="B73" s="2" t="s">
        <v>333</v>
      </c>
      <c r="C73" s="2">
        <v>0.97399999999999998</v>
      </c>
      <c r="D73" s="2">
        <v>1669</v>
      </c>
      <c r="E73" s="2" t="s">
        <v>13</v>
      </c>
      <c r="F73" s="2" t="s">
        <v>14</v>
      </c>
      <c r="G73" s="2">
        <v>29</v>
      </c>
      <c r="H73" s="2">
        <v>35.4</v>
      </c>
      <c r="I73" s="2" t="s">
        <v>15</v>
      </c>
      <c r="J73" s="2" t="s">
        <v>16</v>
      </c>
      <c r="K73" s="2" t="s">
        <v>334</v>
      </c>
      <c r="L73" s="28"/>
      <c r="M73" s="31"/>
      <c r="N73" s="31"/>
      <c r="O73" s="31"/>
      <c r="P73" s="31"/>
      <c r="Q73" s="31"/>
      <c r="R73" s="31"/>
      <c r="S73" s="31"/>
    </row>
    <row r="74" spans="1:19" x14ac:dyDescent="0.35">
      <c r="A74" s="2">
        <v>100</v>
      </c>
      <c r="B74" s="2" t="s">
        <v>188</v>
      </c>
      <c r="C74" s="2">
        <v>0.375</v>
      </c>
      <c r="D74" s="2">
        <v>1549</v>
      </c>
      <c r="E74" s="2" t="s">
        <v>13</v>
      </c>
      <c r="F74" s="2" t="s">
        <v>14</v>
      </c>
      <c r="G74" s="2">
        <v>61</v>
      </c>
      <c r="H74" s="2">
        <v>33.1</v>
      </c>
      <c r="I74" s="2" t="s">
        <v>15</v>
      </c>
      <c r="J74" s="2" t="s">
        <v>16</v>
      </c>
      <c r="K74" s="2" t="s">
        <v>189</v>
      </c>
      <c r="L74" s="28"/>
      <c r="M74" s="31"/>
      <c r="N74" s="31"/>
      <c r="O74" s="31"/>
      <c r="P74" s="31"/>
      <c r="Q74" s="31"/>
      <c r="R74" s="31"/>
      <c r="S74" s="31"/>
    </row>
    <row r="75" spans="1:19" ht="20" x14ac:dyDescent="0.35">
      <c r="A75" s="2">
        <v>84</v>
      </c>
      <c r="B75" s="2" t="s">
        <v>159</v>
      </c>
      <c r="C75" s="2">
        <v>0.52400000000000002</v>
      </c>
      <c r="D75" s="2">
        <v>486</v>
      </c>
      <c r="E75" s="2" t="s">
        <v>24</v>
      </c>
      <c r="F75" s="2" t="s">
        <v>25</v>
      </c>
      <c r="G75" s="2">
        <v>-51</v>
      </c>
      <c r="H75" s="2">
        <v>0</v>
      </c>
      <c r="I75" s="2" t="s">
        <v>15</v>
      </c>
      <c r="J75" s="2" t="s">
        <v>16</v>
      </c>
      <c r="K75" s="2" t="s">
        <v>160</v>
      </c>
      <c r="L75" s="28"/>
      <c r="M75" s="31"/>
      <c r="N75" s="31"/>
      <c r="O75" s="31"/>
      <c r="P75" s="31"/>
      <c r="Q75" s="31"/>
      <c r="R75" s="31"/>
      <c r="S75" s="31"/>
    </row>
    <row r="76" spans="1:19" ht="20" x14ac:dyDescent="0.35">
      <c r="A76" s="2">
        <v>205</v>
      </c>
      <c r="B76" s="2" t="s">
        <v>358</v>
      </c>
      <c r="C76" s="2">
        <v>3.5000000000000001E-3</v>
      </c>
      <c r="D76" s="2">
        <v>1987</v>
      </c>
      <c r="E76" s="2" t="s">
        <v>24</v>
      </c>
      <c r="F76" s="2" t="s">
        <v>14</v>
      </c>
      <c r="G76" s="2">
        <v>-43.2</v>
      </c>
      <c r="H76" s="2">
        <v>35.200000000000003</v>
      </c>
      <c r="I76" s="2" t="s">
        <v>15</v>
      </c>
      <c r="J76" s="2" t="s">
        <v>16</v>
      </c>
      <c r="K76" s="2" t="s">
        <v>359</v>
      </c>
      <c r="L76" s="28"/>
      <c r="M76" s="31"/>
      <c r="N76" s="31"/>
      <c r="O76" s="31"/>
      <c r="P76" s="31"/>
      <c r="Q76" s="31"/>
      <c r="R76" s="31"/>
      <c r="S76" s="31"/>
    </row>
    <row r="77" spans="1:19" ht="20" x14ac:dyDescent="0.35">
      <c r="A77" s="2">
        <v>211</v>
      </c>
      <c r="B77" s="2" t="s">
        <v>369</v>
      </c>
      <c r="C77" s="2">
        <v>0.20200000000000001</v>
      </c>
      <c r="D77" s="2">
        <v>1658</v>
      </c>
      <c r="E77" s="2" t="s">
        <v>13</v>
      </c>
      <c r="F77" s="2" t="s">
        <v>14</v>
      </c>
      <c r="G77" s="2">
        <v>-50</v>
      </c>
      <c r="H77" s="2">
        <v>33</v>
      </c>
      <c r="I77" s="2" t="s">
        <v>15</v>
      </c>
      <c r="J77" s="2" t="s">
        <v>16</v>
      </c>
      <c r="K77" s="2" t="s">
        <v>370</v>
      </c>
      <c r="L77" s="28"/>
      <c r="M77" s="31"/>
      <c r="N77" s="31"/>
      <c r="O77" s="31"/>
      <c r="P77" s="31"/>
      <c r="Q77" s="31"/>
      <c r="R77" s="31"/>
      <c r="S77" s="31"/>
    </row>
    <row r="78" spans="1:19" ht="20" x14ac:dyDescent="0.35">
      <c r="A78" s="2">
        <v>80</v>
      </c>
      <c r="B78" s="2" t="s">
        <v>154</v>
      </c>
      <c r="C78" s="2">
        <v>0.14000000000000001</v>
      </c>
      <c r="D78" s="2">
        <v>1355</v>
      </c>
      <c r="E78" s="2" t="s">
        <v>24</v>
      </c>
      <c r="F78" s="2" t="s">
        <v>25</v>
      </c>
      <c r="G78" s="2">
        <v>-30</v>
      </c>
      <c r="H78" s="2">
        <v>0</v>
      </c>
      <c r="I78" s="2" t="s">
        <v>15</v>
      </c>
      <c r="J78" s="2" t="s">
        <v>16</v>
      </c>
      <c r="K78" s="2" t="s">
        <v>155</v>
      </c>
      <c r="L78" s="28"/>
      <c r="M78" s="31"/>
      <c r="N78" s="31"/>
      <c r="O78" s="31"/>
      <c r="P78" s="31"/>
      <c r="Q78" s="31"/>
      <c r="R78" s="31"/>
      <c r="S78" s="31"/>
    </row>
    <row r="79" spans="1:19" ht="20" x14ac:dyDescent="0.35">
      <c r="A79" s="2">
        <v>81</v>
      </c>
      <c r="B79" s="2" t="s">
        <v>156</v>
      </c>
      <c r="C79" s="2">
        <v>0.14000000000000001</v>
      </c>
      <c r="D79" s="2">
        <v>1355</v>
      </c>
      <c r="E79" s="2" t="s">
        <v>24</v>
      </c>
      <c r="F79" s="2" t="s">
        <v>25</v>
      </c>
      <c r="G79" s="2">
        <v>-50</v>
      </c>
      <c r="H79" s="2">
        <v>0</v>
      </c>
      <c r="I79" s="2" t="s">
        <v>15</v>
      </c>
      <c r="J79" s="2" t="s">
        <v>16</v>
      </c>
      <c r="K79" s="2" t="s">
        <v>155</v>
      </c>
      <c r="L79" s="28"/>
      <c r="M79" s="31"/>
      <c r="N79" s="31"/>
      <c r="O79" s="31"/>
      <c r="P79" s="31"/>
      <c r="Q79" s="31"/>
      <c r="R79" s="31"/>
      <c r="S79" s="31"/>
    </row>
    <row r="80" spans="1:19" ht="20" x14ac:dyDescent="0.35">
      <c r="A80" s="2">
        <v>82</v>
      </c>
      <c r="B80" s="2" t="s">
        <v>157</v>
      </c>
      <c r="C80" s="2">
        <v>0.14000000000000001</v>
      </c>
      <c r="D80" s="2">
        <v>1355</v>
      </c>
      <c r="E80" s="2" t="s">
        <v>24</v>
      </c>
      <c r="F80" s="2" t="s">
        <v>25</v>
      </c>
      <c r="G80" s="2">
        <v>-100</v>
      </c>
      <c r="H80" s="2">
        <v>0</v>
      </c>
      <c r="I80" s="2" t="s">
        <v>15</v>
      </c>
      <c r="J80" s="2" t="s">
        <v>16</v>
      </c>
      <c r="K80" s="2" t="s">
        <v>155</v>
      </c>
      <c r="L80" s="28"/>
      <c r="M80" s="31"/>
      <c r="N80" s="31"/>
      <c r="O80" s="31"/>
      <c r="P80" s="31"/>
      <c r="Q80" s="31"/>
      <c r="R80" s="31"/>
      <c r="S80" s="31"/>
    </row>
    <row r="81" spans="1:19" ht="20" x14ac:dyDescent="0.35">
      <c r="A81" s="2">
        <v>192</v>
      </c>
      <c r="B81" s="2" t="s">
        <v>335</v>
      </c>
      <c r="C81" s="2">
        <v>504</v>
      </c>
      <c r="D81" s="2">
        <v>905</v>
      </c>
      <c r="E81" s="2" t="s">
        <v>130</v>
      </c>
      <c r="F81" s="2" t="s">
        <v>14</v>
      </c>
      <c r="G81" s="2">
        <v>14</v>
      </c>
      <c r="H81" s="2">
        <v>-15</v>
      </c>
      <c r="I81" s="2" t="s">
        <v>15</v>
      </c>
      <c r="J81" s="2" t="s">
        <v>21</v>
      </c>
      <c r="K81" s="2" t="s">
        <v>336</v>
      </c>
      <c r="L81" s="28"/>
      <c r="M81" s="31"/>
      <c r="N81" s="31"/>
      <c r="O81" s="31"/>
      <c r="P81" s="31"/>
      <c r="Q81" s="31"/>
      <c r="R81" s="31"/>
      <c r="S81" s="31"/>
    </row>
    <row r="82" spans="1:19" ht="20" x14ac:dyDescent="0.35">
      <c r="A82" s="2">
        <v>231</v>
      </c>
      <c r="B82" s="2" t="s">
        <v>402</v>
      </c>
      <c r="C82" s="2">
        <v>256</v>
      </c>
      <c r="D82" s="2">
        <v>839</v>
      </c>
      <c r="E82" s="2" t="s">
        <v>130</v>
      </c>
      <c r="F82" s="2" t="s">
        <v>14</v>
      </c>
      <c r="G82" s="2">
        <v>22</v>
      </c>
      <c r="H82" s="2">
        <v>-21</v>
      </c>
      <c r="I82" s="2" t="s">
        <v>15</v>
      </c>
      <c r="J82" s="2" t="s">
        <v>21</v>
      </c>
      <c r="K82" s="2" t="s">
        <v>336</v>
      </c>
      <c r="L82" s="28"/>
      <c r="M82" s="31"/>
      <c r="N82" s="31"/>
      <c r="O82" s="31"/>
      <c r="P82" s="31"/>
      <c r="Q82" s="31"/>
      <c r="R82" s="31"/>
      <c r="S82" s="31"/>
    </row>
    <row r="83" spans="1:19" ht="20" x14ac:dyDescent="0.35">
      <c r="A83" s="9">
        <v>287</v>
      </c>
      <c r="B83" s="9" t="s">
        <v>485</v>
      </c>
      <c r="C83" s="9">
        <v>19.46</v>
      </c>
      <c r="D83" s="9">
        <v>756</v>
      </c>
      <c r="E83" s="9" t="s">
        <v>13</v>
      </c>
      <c r="F83" s="9" t="s">
        <v>14</v>
      </c>
      <c r="G83" s="9">
        <v>-50</v>
      </c>
      <c r="H83" s="9">
        <v>4.5999999999999996</v>
      </c>
      <c r="I83" s="9" t="s">
        <v>15</v>
      </c>
      <c r="J83" s="9" t="s">
        <v>16</v>
      </c>
      <c r="K83" s="9" t="s">
        <v>486</v>
      </c>
      <c r="L83" s="28"/>
      <c r="M83" s="31"/>
      <c r="N83" s="31"/>
      <c r="O83" s="31"/>
      <c r="P83" s="31"/>
      <c r="Q83" s="31"/>
      <c r="R83" s="31"/>
      <c r="S83" s="31"/>
    </row>
    <row r="84" spans="1:19" ht="20.5" thickBot="1" x14ac:dyDescent="0.4">
      <c r="A84" s="4">
        <v>288</v>
      </c>
      <c r="B84" s="4" t="s">
        <v>487</v>
      </c>
      <c r="C84" s="4">
        <v>8.25</v>
      </c>
      <c r="D84" s="4">
        <v>756</v>
      </c>
      <c r="E84" s="4" t="s">
        <v>13</v>
      </c>
      <c r="F84" s="4" t="s">
        <v>14</v>
      </c>
      <c r="G84" s="4">
        <v>-100</v>
      </c>
      <c r="H84" s="4">
        <v>9.6999999999999993</v>
      </c>
      <c r="I84" s="4" t="s">
        <v>15</v>
      </c>
      <c r="J84" s="4" t="s">
        <v>16</v>
      </c>
      <c r="K84" s="4" t="s">
        <v>486</v>
      </c>
      <c r="L84" s="28"/>
      <c r="M84" s="31"/>
      <c r="N84" s="31"/>
      <c r="O84" s="31"/>
      <c r="P84" s="31"/>
      <c r="Q84" s="31"/>
      <c r="R84" s="31"/>
      <c r="S84" s="31"/>
    </row>
    <row r="85" spans="1:19" ht="20" x14ac:dyDescent="0.35">
      <c r="A85" s="2">
        <v>289</v>
      </c>
      <c r="B85" s="2" t="s">
        <v>488</v>
      </c>
      <c r="C85" s="2">
        <v>7.7</v>
      </c>
      <c r="D85" s="2">
        <v>756</v>
      </c>
      <c r="E85" s="2" t="s">
        <v>13</v>
      </c>
      <c r="F85" s="2" t="s">
        <v>14</v>
      </c>
      <c r="G85" s="2">
        <v>-100</v>
      </c>
      <c r="H85" s="2">
        <v>9.6999999999999993</v>
      </c>
      <c r="I85" s="2" t="s">
        <v>15</v>
      </c>
      <c r="J85" s="2" t="s">
        <v>16</v>
      </c>
      <c r="K85" s="2" t="s">
        <v>486</v>
      </c>
      <c r="L85" s="28"/>
      <c r="M85" s="31"/>
      <c r="N85" s="31"/>
      <c r="O85" s="31"/>
      <c r="P85" s="31"/>
      <c r="Q85" s="31"/>
      <c r="R85" s="31"/>
      <c r="S85" s="31"/>
    </row>
    <row r="86" spans="1:19" ht="20" x14ac:dyDescent="0.35">
      <c r="A86" s="2">
        <v>290</v>
      </c>
      <c r="B86" s="2" t="s">
        <v>489</v>
      </c>
      <c r="C86" s="2">
        <v>8.64</v>
      </c>
      <c r="D86" s="2">
        <v>756</v>
      </c>
      <c r="E86" s="2" t="s">
        <v>13</v>
      </c>
      <c r="F86" s="2" t="s">
        <v>14</v>
      </c>
      <c r="G86" s="2">
        <v>-50</v>
      </c>
      <c r="H86" s="2">
        <v>4.5999999999999996</v>
      </c>
      <c r="I86" s="2" t="s">
        <v>15</v>
      </c>
      <c r="J86" s="2" t="s">
        <v>16</v>
      </c>
      <c r="K86" s="2" t="s">
        <v>486</v>
      </c>
      <c r="L86" s="28"/>
      <c r="M86" s="31"/>
      <c r="N86" s="31"/>
      <c r="O86" s="31"/>
      <c r="P86" s="31"/>
      <c r="Q86" s="31"/>
      <c r="R86" s="31"/>
      <c r="S86" s="31"/>
    </row>
    <row r="87" spans="1:19" x14ac:dyDescent="0.35">
      <c r="A87" s="2">
        <v>273</v>
      </c>
      <c r="B87" s="2" t="s">
        <v>465</v>
      </c>
      <c r="C87" s="2">
        <v>2.27</v>
      </c>
      <c r="D87" s="2">
        <v>768</v>
      </c>
      <c r="E87" s="2" t="s">
        <v>24</v>
      </c>
      <c r="F87" s="2" t="s">
        <v>25</v>
      </c>
      <c r="G87" s="2">
        <v>-34</v>
      </c>
      <c r="H87" s="2">
        <v>14</v>
      </c>
      <c r="I87" s="2" t="s">
        <v>15</v>
      </c>
      <c r="J87" s="2" t="s">
        <v>16</v>
      </c>
      <c r="K87" s="2" t="s">
        <v>466</v>
      </c>
      <c r="L87" s="2"/>
      <c r="M87">
        <v>33.708252528911899</v>
      </c>
      <c r="N87">
        <v>-109.24261142068301</v>
      </c>
      <c r="O87">
        <v>8</v>
      </c>
      <c r="S87" t="s">
        <v>724</v>
      </c>
    </row>
    <row r="88" spans="1:19" ht="20" x14ac:dyDescent="0.35">
      <c r="A88" s="2">
        <v>66</v>
      </c>
      <c r="B88" s="2" t="s">
        <v>129</v>
      </c>
      <c r="C88" s="2">
        <v>109.5</v>
      </c>
      <c r="D88" s="2">
        <v>1305</v>
      </c>
      <c r="E88" s="2" t="s">
        <v>130</v>
      </c>
      <c r="F88" s="2" t="s">
        <v>14</v>
      </c>
      <c r="G88" s="2">
        <v>-41</v>
      </c>
      <c r="H88" s="2">
        <v>9</v>
      </c>
      <c r="I88" s="2" t="s">
        <v>15</v>
      </c>
      <c r="J88" s="2" t="s">
        <v>21</v>
      </c>
      <c r="K88" s="2" t="s">
        <v>131</v>
      </c>
      <c r="L88" s="27"/>
      <c r="M88">
        <v>9.5754000000000001</v>
      </c>
      <c r="N88">
        <v>36.623100000000001</v>
      </c>
      <c r="Q88">
        <v>1972</v>
      </c>
      <c r="R88">
        <v>2007</v>
      </c>
    </row>
    <row r="89" spans="1:19" x14ac:dyDescent="0.35">
      <c r="A89" s="2">
        <v>119</v>
      </c>
      <c r="B89" s="2" t="s">
        <v>222</v>
      </c>
      <c r="C89" s="2">
        <v>0.69</v>
      </c>
      <c r="D89" s="2">
        <v>1230</v>
      </c>
      <c r="E89" s="2" t="s">
        <v>24</v>
      </c>
      <c r="F89" s="2" t="s">
        <v>25</v>
      </c>
      <c r="G89" s="2">
        <v>-50</v>
      </c>
      <c r="H89" s="2">
        <v>9.6</v>
      </c>
      <c r="I89" s="2" t="s">
        <v>15</v>
      </c>
      <c r="J89" s="2" t="s">
        <v>16</v>
      </c>
      <c r="K89" s="2" t="s">
        <v>223</v>
      </c>
      <c r="L89" s="2"/>
    </row>
    <row r="90" spans="1:19" ht="20" x14ac:dyDescent="0.35">
      <c r="A90" s="9">
        <v>172</v>
      </c>
      <c r="B90" s="9" t="s">
        <v>304</v>
      </c>
      <c r="C90" s="9">
        <v>0.96</v>
      </c>
      <c r="D90" s="9">
        <v>2388</v>
      </c>
      <c r="E90" s="9" t="s">
        <v>24</v>
      </c>
      <c r="F90" s="9" t="s">
        <v>25</v>
      </c>
      <c r="G90" s="9">
        <v>-100</v>
      </c>
      <c r="H90" s="9">
        <v>33.6</v>
      </c>
      <c r="I90" s="9" t="s">
        <v>15</v>
      </c>
      <c r="J90" s="9" t="s">
        <v>16</v>
      </c>
      <c r="K90" s="9" t="s">
        <v>305</v>
      </c>
      <c r="L90" s="9"/>
    </row>
    <row r="91" spans="1:19" ht="20" x14ac:dyDescent="0.35">
      <c r="A91" s="2">
        <v>173</v>
      </c>
      <c r="B91" s="2" t="s">
        <v>306</v>
      </c>
      <c r="C91" s="2">
        <v>0.09</v>
      </c>
      <c r="D91" s="2">
        <v>2320</v>
      </c>
      <c r="E91" s="2" t="s">
        <v>24</v>
      </c>
      <c r="F91" s="2" t="s">
        <v>25</v>
      </c>
      <c r="G91" s="2">
        <v>-100</v>
      </c>
      <c r="H91" s="2">
        <v>24.2</v>
      </c>
      <c r="I91" s="2" t="s">
        <v>15</v>
      </c>
      <c r="J91" s="2" t="s">
        <v>16</v>
      </c>
      <c r="K91" s="2" t="s">
        <v>305</v>
      </c>
      <c r="L91" s="2"/>
    </row>
    <row r="92" spans="1:19" ht="20" x14ac:dyDescent="0.35">
      <c r="A92" s="2">
        <v>174</v>
      </c>
      <c r="B92" s="2" t="s">
        <v>307</v>
      </c>
      <c r="C92" s="2">
        <v>1.01</v>
      </c>
      <c r="D92" s="2">
        <v>2388</v>
      </c>
      <c r="E92" s="2" t="s">
        <v>24</v>
      </c>
      <c r="F92" s="2" t="s">
        <v>25</v>
      </c>
      <c r="G92" s="2">
        <v>-30</v>
      </c>
      <c r="H92" s="2">
        <v>22.1</v>
      </c>
      <c r="I92" s="2" t="s">
        <v>15</v>
      </c>
      <c r="J92" s="2" t="s">
        <v>16</v>
      </c>
      <c r="K92" s="2" t="s">
        <v>305</v>
      </c>
      <c r="L92" s="2"/>
    </row>
    <row r="93" spans="1:19" ht="20" x14ac:dyDescent="0.35">
      <c r="A93" s="2">
        <v>175</v>
      </c>
      <c r="B93" s="2" t="s">
        <v>308</v>
      </c>
      <c r="C93" s="2">
        <v>0.13</v>
      </c>
      <c r="D93" s="2">
        <v>2150</v>
      </c>
      <c r="E93" s="2" t="s">
        <v>24</v>
      </c>
      <c r="F93" s="2" t="s">
        <v>25</v>
      </c>
      <c r="G93" s="2">
        <v>-100</v>
      </c>
      <c r="H93" s="2">
        <v>32.9</v>
      </c>
      <c r="I93" s="2" t="s">
        <v>15</v>
      </c>
      <c r="J93" s="2" t="s">
        <v>16</v>
      </c>
      <c r="K93" s="2" t="s">
        <v>305</v>
      </c>
      <c r="L93" s="2"/>
    </row>
    <row r="94" spans="1:19" ht="20" x14ac:dyDescent="0.35">
      <c r="A94" s="2">
        <v>176</v>
      </c>
      <c r="B94" s="2" t="s">
        <v>309</v>
      </c>
      <c r="C94" s="2">
        <v>0.21</v>
      </c>
      <c r="D94" s="2">
        <v>2150</v>
      </c>
      <c r="E94" s="2" t="s">
        <v>24</v>
      </c>
      <c r="F94" s="2" t="s">
        <v>25</v>
      </c>
      <c r="G94" s="2">
        <v>-60</v>
      </c>
      <c r="H94" s="2">
        <v>18.600000000000001</v>
      </c>
      <c r="I94" s="2" t="s">
        <v>15</v>
      </c>
      <c r="J94" s="2" t="s">
        <v>16</v>
      </c>
      <c r="K94" s="2" t="s">
        <v>305</v>
      </c>
      <c r="L94" s="2"/>
    </row>
    <row r="95" spans="1:19" ht="30" x14ac:dyDescent="0.35">
      <c r="A95" s="2">
        <v>237</v>
      </c>
      <c r="B95" s="2" t="s">
        <v>413</v>
      </c>
      <c r="C95" s="2">
        <v>4.9299999999999997E-2</v>
      </c>
      <c r="D95" s="2">
        <v>1317</v>
      </c>
      <c r="E95" s="2" t="s">
        <v>24</v>
      </c>
      <c r="F95" s="2" t="s">
        <v>14</v>
      </c>
      <c r="G95" s="2">
        <v>0</v>
      </c>
      <c r="H95" s="2">
        <v>0</v>
      </c>
      <c r="I95" s="2" t="s">
        <v>15</v>
      </c>
      <c r="J95" s="2" t="s">
        <v>16</v>
      </c>
      <c r="K95" s="2" t="s">
        <v>414</v>
      </c>
      <c r="L95" s="2"/>
    </row>
    <row r="96" spans="1:19" ht="20" x14ac:dyDescent="0.35">
      <c r="A96" s="2">
        <v>154</v>
      </c>
      <c r="B96" s="2" t="s">
        <v>277</v>
      </c>
      <c r="C96" s="2">
        <v>0.59</v>
      </c>
      <c r="D96" s="2">
        <v>2730</v>
      </c>
      <c r="E96" s="2" t="s">
        <v>24</v>
      </c>
      <c r="F96" s="2" t="s">
        <v>25</v>
      </c>
      <c r="G96" s="2">
        <v>-25</v>
      </c>
      <c r="H96" s="2">
        <v>0</v>
      </c>
      <c r="I96" s="2" t="s">
        <v>15</v>
      </c>
      <c r="J96" s="2" t="s">
        <v>16</v>
      </c>
      <c r="K96" s="2" t="s">
        <v>278</v>
      </c>
      <c r="L96" s="2"/>
    </row>
    <row r="97" spans="1:19" ht="30" x14ac:dyDescent="0.35">
      <c r="A97" s="2">
        <v>233</v>
      </c>
      <c r="B97" s="2" t="s">
        <v>405</v>
      </c>
      <c r="C97" s="2">
        <v>5.91E-2</v>
      </c>
      <c r="D97" s="2">
        <v>1317</v>
      </c>
      <c r="E97" s="2" t="s">
        <v>24</v>
      </c>
      <c r="F97" s="2" t="s">
        <v>14</v>
      </c>
      <c r="G97" s="2">
        <v>-100</v>
      </c>
      <c r="H97" s="2">
        <v>45.5</v>
      </c>
      <c r="I97" s="2" t="s">
        <v>15</v>
      </c>
      <c r="J97" s="2" t="s">
        <v>16</v>
      </c>
      <c r="K97" s="2" t="s">
        <v>406</v>
      </c>
      <c r="L97" s="2"/>
    </row>
    <row r="98" spans="1:19" ht="30" x14ac:dyDescent="0.35">
      <c r="A98" s="2">
        <v>235</v>
      </c>
      <c r="B98" s="2" t="s">
        <v>409</v>
      </c>
      <c r="C98" s="2">
        <v>5.11E-2</v>
      </c>
      <c r="D98" s="2">
        <v>1317</v>
      </c>
      <c r="E98" s="2" t="s">
        <v>24</v>
      </c>
      <c r="F98" s="2" t="s">
        <v>14</v>
      </c>
      <c r="G98" s="2">
        <v>-100</v>
      </c>
      <c r="H98" s="2">
        <v>31.7</v>
      </c>
      <c r="I98" s="2" t="s">
        <v>15</v>
      </c>
      <c r="J98" s="2" t="s">
        <v>16</v>
      </c>
      <c r="K98" s="2" t="s">
        <v>410</v>
      </c>
      <c r="L98" s="2"/>
    </row>
    <row r="99" spans="1:19" ht="30" x14ac:dyDescent="0.35">
      <c r="A99" s="2">
        <v>234</v>
      </c>
      <c r="B99" s="2" t="s">
        <v>407</v>
      </c>
      <c r="C99" s="2">
        <v>4.3499999999999997E-2</v>
      </c>
      <c r="D99" s="2">
        <v>1317</v>
      </c>
      <c r="E99" s="2" t="s">
        <v>24</v>
      </c>
      <c r="F99" s="2" t="s">
        <v>14</v>
      </c>
      <c r="G99" s="2">
        <v>-50</v>
      </c>
      <c r="H99" s="2">
        <v>33.799999999999997</v>
      </c>
      <c r="I99" s="2" t="s">
        <v>15</v>
      </c>
      <c r="J99" s="2" t="s">
        <v>16</v>
      </c>
      <c r="K99" s="2" t="s">
        <v>408</v>
      </c>
      <c r="L99" s="2"/>
    </row>
    <row r="100" spans="1:19" ht="20" x14ac:dyDescent="0.35">
      <c r="A100" s="2">
        <v>155</v>
      </c>
      <c r="B100" s="2" t="s">
        <v>279</v>
      </c>
      <c r="C100" s="2">
        <v>0.71</v>
      </c>
      <c r="D100" s="2">
        <v>2730</v>
      </c>
      <c r="E100" s="2" t="s">
        <v>24</v>
      </c>
      <c r="F100" s="2" t="s">
        <v>25</v>
      </c>
      <c r="G100" s="2">
        <v>-25</v>
      </c>
      <c r="H100" s="2">
        <v>0</v>
      </c>
      <c r="I100" s="2" t="s">
        <v>15</v>
      </c>
      <c r="J100" s="2" t="s">
        <v>16</v>
      </c>
      <c r="K100" s="2" t="s">
        <v>280</v>
      </c>
      <c r="L100" s="2"/>
    </row>
    <row r="101" spans="1:19" ht="20"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P101" t="s">
        <v>580</v>
      </c>
      <c r="Q101">
        <v>1959</v>
      </c>
      <c r="R101">
        <v>1970</v>
      </c>
    </row>
    <row r="102" spans="1:19"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P102" t="s">
        <v>580</v>
      </c>
      <c r="Q102">
        <v>1950</v>
      </c>
      <c r="R102">
        <v>1973</v>
      </c>
    </row>
    <row r="103" spans="1:19" ht="30" x14ac:dyDescent="0.35">
      <c r="A103" s="2">
        <v>255</v>
      </c>
      <c r="B103" s="2" t="s">
        <v>440</v>
      </c>
      <c r="C103" s="2">
        <v>3.54</v>
      </c>
      <c r="D103" s="2">
        <v>650</v>
      </c>
      <c r="E103" s="2" t="s">
        <v>13</v>
      </c>
      <c r="F103" s="2" t="s">
        <v>14</v>
      </c>
      <c r="G103" s="2">
        <v>-1.7</v>
      </c>
      <c r="H103" s="2">
        <v>9.4</v>
      </c>
      <c r="I103" s="2" t="s">
        <v>15</v>
      </c>
      <c r="J103" s="2" t="s">
        <v>16</v>
      </c>
      <c r="K103" s="2" t="s">
        <v>441</v>
      </c>
      <c r="L103" s="2"/>
    </row>
    <row r="104" spans="1:19" ht="20" x14ac:dyDescent="0.35">
      <c r="A104" s="2">
        <v>104</v>
      </c>
      <c r="B104" s="2" t="s">
        <v>194</v>
      </c>
      <c r="C104" s="2">
        <v>0.18</v>
      </c>
      <c r="D104" s="2">
        <v>970</v>
      </c>
      <c r="E104" s="2" t="s">
        <v>13</v>
      </c>
      <c r="F104" s="2" t="s">
        <v>14</v>
      </c>
      <c r="G104" s="2">
        <v>70</v>
      </c>
      <c r="H104" s="2">
        <v>45</v>
      </c>
      <c r="I104" s="2" t="s">
        <v>15</v>
      </c>
      <c r="J104" s="2" t="s">
        <v>16</v>
      </c>
      <c r="K104" s="2" t="s">
        <v>195</v>
      </c>
      <c r="L104" s="2"/>
    </row>
    <row r="105" spans="1:19" ht="20" x14ac:dyDescent="0.35">
      <c r="A105" s="2">
        <v>122</v>
      </c>
      <c r="B105" s="2" t="s">
        <v>227</v>
      </c>
      <c r="C105" s="2">
        <v>1.2210000000000001</v>
      </c>
      <c r="D105" s="2">
        <v>1580</v>
      </c>
      <c r="E105" s="2" t="s">
        <v>13</v>
      </c>
      <c r="F105" s="2" t="s">
        <v>14</v>
      </c>
      <c r="G105" s="2">
        <v>-50</v>
      </c>
      <c r="H105" s="2">
        <v>36</v>
      </c>
      <c r="I105" s="2" t="s">
        <v>15</v>
      </c>
      <c r="J105" s="2" t="s">
        <v>16</v>
      </c>
      <c r="K105" s="2" t="s">
        <v>228</v>
      </c>
      <c r="L105" s="2"/>
    </row>
    <row r="106" spans="1:19" ht="50" x14ac:dyDescent="0.35">
      <c r="A106" s="2">
        <v>112</v>
      </c>
      <c r="B106" s="2" t="s">
        <v>210</v>
      </c>
      <c r="C106" s="2">
        <v>1.44</v>
      </c>
      <c r="D106" s="2">
        <v>2270</v>
      </c>
      <c r="E106" s="2" t="s">
        <v>13</v>
      </c>
      <c r="F106" s="2" t="s">
        <v>14</v>
      </c>
      <c r="G106" s="2">
        <v>-65</v>
      </c>
      <c r="H106" s="2">
        <v>14.4</v>
      </c>
      <c r="I106" s="2" t="s">
        <v>15</v>
      </c>
      <c r="J106" s="2" t="s">
        <v>16</v>
      </c>
      <c r="K106" s="2" t="s">
        <v>211</v>
      </c>
      <c r="L106" s="2"/>
    </row>
    <row r="107" spans="1:19" ht="20" x14ac:dyDescent="0.35">
      <c r="A107" s="2">
        <v>111</v>
      </c>
      <c r="B107" s="2" t="s">
        <v>208</v>
      </c>
      <c r="C107" s="2">
        <v>0.34</v>
      </c>
      <c r="D107" s="2">
        <v>2068</v>
      </c>
      <c r="E107" s="2" t="s">
        <v>13</v>
      </c>
      <c r="F107" s="2" t="s">
        <v>14</v>
      </c>
      <c r="G107" s="2">
        <v>-50</v>
      </c>
      <c r="H107" s="2">
        <v>14.8</v>
      </c>
      <c r="I107" s="2" t="s">
        <v>15</v>
      </c>
      <c r="J107" s="2" t="s">
        <v>16</v>
      </c>
      <c r="K107" s="2" t="s">
        <v>209</v>
      </c>
      <c r="L107" s="2"/>
    </row>
    <row r="108" spans="1:19" ht="20" x14ac:dyDescent="0.35">
      <c r="A108" s="2">
        <v>164</v>
      </c>
      <c r="B108" s="2" t="s">
        <v>292</v>
      </c>
      <c r="C108" s="2">
        <v>0.33</v>
      </c>
      <c r="D108" s="2">
        <v>1219</v>
      </c>
      <c r="E108" s="2" t="s">
        <v>13</v>
      </c>
      <c r="F108" s="2" t="s">
        <v>25</v>
      </c>
      <c r="G108" s="2">
        <v>-100</v>
      </c>
      <c r="H108" s="2">
        <v>54.4</v>
      </c>
      <c r="I108" s="2" t="s">
        <v>15</v>
      </c>
      <c r="J108" s="2" t="s">
        <v>16</v>
      </c>
      <c r="K108" s="2" t="s">
        <v>293</v>
      </c>
      <c r="L108" s="2"/>
    </row>
    <row r="109" spans="1:19" ht="30" x14ac:dyDescent="0.35">
      <c r="A109" s="2">
        <v>304</v>
      </c>
      <c r="B109" s="2" t="s">
        <v>513</v>
      </c>
      <c r="C109" s="2">
        <v>1</v>
      </c>
      <c r="D109" s="2">
        <v>813</v>
      </c>
      <c r="E109" s="2" t="s">
        <v>24</v>
      </c>
      <c r="F109" s="2" t="s">
        <v>25</v>
      </c>
      <c r="G109" s="2">
        <v>-40</v>
      </c>
      <c r="H109" s="2">
        <v>52.3</v>
      </c>
      <c r="I109" s="2" t="s">
        <v>15</v>
      </c>
      <c r="J109" s="2" t="s">
        <v>16</v>
      </c>
      <c r="K109" s="2" t="s">
        <v>514</v>
      </c>
      <c r="L109" s="27"/>
      <c r="M109">
        <v>33.788912562983</v>
      </c>
      <c r="N109">
        <v>-110.963855204659</v>
      </c>
      <c r="O109">
        <v>11</v>
      </c>
      <c r="P109" t="s">
        <v>725</v>
      </c>
      <c r="S109" t="s">
        <v>724</v>
      </c>
    </row>
    <row r="110" spans="1:19" ht="20" x14ac:dyDescent="0.35">
      <c r="A110" s="2">
        <v>305</v>
      </c>
      <c r="B110" s="2" t="s">
        <v>515</v>
      </c>
      <c r="C110" s="2">
        <v>1</v>
      </c>
      <c r="D110" s="2">
        <v>813</v>
      </c>
      <c r="E110" s="2" t="s">
        <v>24</v>
      </c>
      <c r="F110" s="2" t="s">
        <v>25</v>
      </c>
      <c r="G110" s="2">
        <v>-83</v>
      </c>
      <c r="H110" s="2">
        <v>124.4</v>
      </c>
      <c r="I110" s="2" t="s">
        <v>15</v>
      </c>
      <c r="J110" s="2" t="s">
        <v>16</v>
      </c>
      <c r="K110" s="2" t="s">
        <v>516</v>
      </c>
      <c r="L110" s="27"/>
      <c r="M110">
        <v>33.788912562983</v>
      </c>
      <c r="N110">
        <v>-110.963855204659</v>
      </c>
      <c r="O110">
        <v>13</v>
      </c>
      <c r="P110" t="s">
        <v>726</v>
      </c>
      <c r="S110" t="s">
        <v>724</v>
      </c>
    </row>
    <row r="111" spans="1:19" ht="20" x14ac:dyDescent="0.35">
      <c r="A111" s="2">
        <v>303</v>
      </c>
      <c r="B111" s="2" t="s">
        <v>511</v>
      </c>
      <c r="C111" s="2">
        <v>1</v>
      </c>
      <c r="D111" s="2">
        <v>813</v>
      </c>
      <c r="E111" s="2" t="s">
        <v>24</v>
      </c>
      <c r="F111" s="2" t="s">
        <v>25</v>
      </c>
      <c r="G111" s="2">
        <v>-73</v>
      </c>
      <c r="H111" s="2">
        <v>77.900000000000006</v>
      </c>
      <c r="I111" s="2" t="s">
        <v>15</v>
      </c>
      <c r="J111" s="2" t="s">
        <v>16</v>
      </c>
      <c r="K111" s="2" t="s">
        <v>512</v>
      </c>
      <c r="L111" s="27"/>
      <c r="M111">
        <v>33.788912562983</v>
      </c>
      <c r="N111">
        <v>-110.963855204659</v>
      </c>
      <c r="P111" t="s">
        <v>727</v>
      </c>
      <c r="S111" t="s">
        <v>724</v>
      </c>
    </row>
    <row r="112" spans="1:19" ht="40.5" thickBot="1" x14ac:dyDescent="0.4">
      <c r="A112" s="4">
        <v>276</v>
      </c>
      <c r="B112" s="4" t="s">
        <v>471</v>
      </c>
      <c r="C112" s="4">
        <v>0.39</v>
      </c>
      <c r="D112" s="4">
        <v>638</v>
      </c>
      <c r="E112" s="4" t="s">
        <v>13</v>
      </c>
      <c r="F112" s="4" t="s">
        <v>14</v>
      </c>
      <c r="G112" s="4">
        <v>-100</v>
      </c>
      <c r="H112" s="4">
        <v>227.6</v>
      </c>
      <c r="I112" s="4" t="s">
        <v>15</v>
      </c>
      <c r="J112" s="4" t="s">
        <v>16</v>
      </c>
      <c r="K112" s="4" t="s">
        <v>472</v>
      </c>
      <c r="L112" s="27"/>
      <c r="M112">
        <v>33.828561360954403</v>
      </c>
      <c r="N112">
        <v>-111.1483972069</v>
      </c>
      <c r="O112">
        <v>10</v>
      </c>
      <c r="S112" t="s">
        <v>724</v>
      </c>
    </row>
    <row r="113" spans="1:19" ht="20" x14ac:dyDescent="0.35">
      <c r="A113" s="2">
        <v>221</v>
      </c>
      <c r="B113" s="2" t="s">
        <v>383</v>
      </c>
      <c r="C113" s="2">
        <v>0.183</v>
      </c>
      <c r="D113" s="2">
        <v>4239</v>
      </c>
      <c r="E113" s="2" t="s">
        <v>13</v>
      </c>
      <c r="F113" s="2" t="s">
        <v>14</v>
      </c>
      <c r="G113" s="2">
        <v>-67</v>
      </c>
      <c r="H113" s="2">
        <v>10.199999999999999</v>
      </c>
      <c r="I113" s="2" t="s">
        <v>15</v>
      </c>
      <c r="J113" s="2" t="s">
        <v>16</v>
      </c>
      <c r="K113" s="2" t="s">
        <v>384</v>
      </c>
      <c r="L113" s="2"/>
    </row>
    <row r="114" spans="1:19" x14ac:dyDescent="0.35">
      <c r="A114" s="2">
        <v>220</v>
      </c>
      <c r="B114" s="2" t="s">
        <v>381</v>
      </c>
      <c r="C114" s="2">
        <v>1</v>
      </c>
      <c r="D114" s="2">
        <v>810</v>
      </c>
      <c r="E114" s="2" t="s">
        <v>24</v>
      </c>
      <c r="F114" s="2" t="s">
        <v>25</v>
      </c>
      <c r="G114" s="2">
        <v>-32</v>
      </c>
      <c r="H114" s="2">
        <v>59.3</v>
      </c>
      <c r="I114" s="2" t="s">
        <v>15</v>
      </c>
      <c r="J114" s="2" t="s">
        <v>16</v>
      </c>
      <c r="K114" s="2" t="s">
        <v>382</v>
      </c>
      <c r="L114" s="2"/>
      <c r="M114">
        <v>33.788912562983</v>
      </c>
      <c r="N114">
        <v>-110.963855204659</v>
      </c>
      <c r="O114">
        <v>1</v>
      </c>
      <c r="P114" t="s">
        <v>728</v>
      </c>
      <c r="S114" t="s">
        <v>724</v>
      </c>
    </row>
    <row r="115" spans="1:19" ht="20" x14ac:dyDescent="0.35">
      <c r="A115" s="2">
        <v>226</v>
      </c>
      <c r="B115" s="2" t="s">
        <v>393</v>
      </c>
      <c r="C115" s="2">
        <v>0.05</v>
      </c>
      <c r="D115" s="2">
        <v>452</v>
      </c>
      <c r="E115" s="2" t="s">
        <v>13</v>
      </c>
      <c r="F115" s="2" t="s">
        <v>14</v>
      </c>
      <c r="G115" s="2">
        <v>-100</v>
      </c>
      <c r="H115" s="2">
        <v>30.2</v>
      </c>
      <c r="I115" s="2" t="s">
        <v>15</v>
      </c>
      <c r="J115" s="2" t="s">
        <v>16</v>
      </c>
      <c r="K115" s="2" t="s">
        <v>394</v>
      </c>
      <c r="L115" s="2"/>
    </row>
    <row r="116" spans="1:19" ht="30" x14ac:dyDescent="0.35">
      <c r="A116" s="2">
        <v>260</v>
      </c>
      <c r="B116" s="2" t="s">
        <v>447</v>
      </c>
      <c r="C116" s="2">
        <v>1</v>
      </c>
      <c r="D116" s="2">
        <v>813</v>
      </c>
      <c r="E116" s="2" t="s">
        <v>24</v>
      </c>
      <c r="F116" s="2" t="s">
        <v>25</v>
      </c>
      <c r="G116" s="2">
        <v>-32</v>
      </c>
      <c r="H116" s="2">
        <v>59.3</v>
      </c>
      <c r="I116" s="2" t="s">
        <v>15</v>
      </c>
      <c r="J116" s="2" t="s">
        <v>16</v>
      </c>
      <c r="K116" s="2" t="s">
        <v>448</v>
      </c>
      <c r="L116" s="2"/>
      <c r="M116">
        <v>33.788912562983</v>
      </c>
      <c r="N116">
        <v>-110.963855204659</v>
      </c>
      <c r="O116">
        <v>1</v>
      </c>
      <c r="P116" t="s">
        <v>729</v>
      </c>
      <c r="S116" t="s">
        <v>724</v>
      </c>
    </row>
    <row r="117" spans="1:19" x14ac:dyDescent="0.35">
      <c r="A117" s="2">
        <v>75</v>
      </c>
      <c r="B117" s="2" t="s">
        <v>145</v>
      </c>
      <c r="C117" s="2">
        <v>1.46</v>
      </c>
      <c r="D117" s="2">
        <v>451</v>
      </c>
      <c r="E117" s="2" t="s">
        <v>24</v>
      </c>
      <c r="F117" s="2" t="s">
        <v>25</v>
      </c>
      <c r="G117" s="2">
        <v>-83</v>
      </c>
      <c r="H117" s="2">
        <v>166.7</v>
      </c>
      <c r="I117" s="2" t="s">
        <v>15</v>
      </c>
      <c r="J117" s="2" t="s">
        <v>16</v>
      </c>
      <c r="K117" s="2" t="s">
        <v>146</v>
      </c>
      <c r="L117" s="2"/>
    </row>
    <row r="118" spans="1:19" ht="40" x14ac:dyDescent="0.35">
      <c r="A118" s="2">
        <v>277</v>
      </c>
      <c r="B118" s="2" t="s">
        <v>473</v>
      </c>
      <c r="C118" s="2">
        <v>0.28000000000000003</v>
      </c>
      <c r="D118" s="2">
        <v>681</v>
      </c>
      <c r="E118" s="2" t="s">
        <v>13</v>
      </c>
      <c r="F118" s="2" t="s">
        <v>14</v>
      </c>
      <c r="G118" s="2">
        <v>-100</v>
      </c>
      <c r="H118" s="2">
        <v>225</v>
      </c>
      <c r="I118" s="2" t="s">
        <v>15</v>
      </c>
      <c r="J118" s="2" t="s">
        <v>16</v>
      </c>
      <c r="K118" s="2" t="s">
        <v>474</v>
      </c>
      <c r="L118" s="2"/>
      <c r="M118">
        <v>33.828561360954403</v>
      </c>
      <c r="N118">
        <v>-111.1483972069</v>
      </c>
      <c r="O118">
        <v>10</v>
      </c>
      <c r="S118" t="s">
        <v>724</v>
      </c>
    </row>
    <row r="119" spans="1:19" ht="20" x14ac:dyDescent="0.35">
      <c r="A119" s="2">
        <v>225</v>
      </c>
      <c r="B119" s="2" t="s">
        <v>391</v>
      </c>
      <c r="C119" s="2">
        <v>0.05</v>
      </c>
      <c r="D119" s="2">
        <v>452</v>
      </c>
      <c r="E119" s="2" t="s">
        <v>13</v>
      </c>
      <c r="F119" s="2" t="s">
        <v>14</v>
      </c>
      <c r="G119" s="2">
        <v>-100</v>
      </c>
      <c r="H119" s="2">
        <v>0</v>
      </c>
      <c r="I119" s="2" t="s">
        <v>15</v>
      </c>
      <c r="J119" s="2" t="s">
        <v>16</v>
      </c>
      <c r="K119" s="2" t="s">
        <v>392</v>
      </c>
      <c r="L119" s="2"/>
    </row>
    <row r="120" spans="1:19" ht="20" x14ac:dyDescent="0.35">
      <c r="A120" s="2">
        <v>307</v>
      </c>
      <c r="B120" s="2" t="s">
        <v>519</v>
      </c>
      <c r="C120" s="2">
        <v>0.43</v>
      </c>
      <c r="D120" s="2">
        <v>1060</v>
      </c>
      <c r="E120" s="2" t="s">
        <v>13</v>
      </c>
      <c r="F120" s="2" t="s">
        <v>14</v>
      </c>
      <c r="G120" s="2">
        <v>-43</v>
      </c>
      <c r="H120" s="2">
        <v>22</v>
      </c>
      <c r="I120" s="2" t="s">
        <v>15</v>
      </c>
      <c r="J120" s="2" t="s">
        <v>16</v>
      </c>
      <c r="K120" s="2" t="s">
        <v>520</v>
      </c>
      <c r="L120" s="2"/>
    </row>
    <row r="121" spans="1:19" ht="20" x14ac:dyDescent="0.35">
      <c r="A121" s="2">
        <v>308</v>
      </c>
      <c r="B121" s="2" t="s">
        <v>519</v>
      </c>
      <c r="C121" s="2">
        <v>0.43</v>
      </c>
      <c r="D121" s="2">
        <v>1060</v>
      </c>
      <c r="E121" s="2" t="s">
        <v>13</v>
      </c>
      <c r="F121" s="2" t="s">
        <v>14</v>
      </c>
      <c r="G121" s="2">
        <v>-27</v>
      </c>
      <c r="H121" s="2">
        <v>13.9</v>
      </c>
      <c r="I121" s="2" t="s">
        <v>15</v>
      </c>
      <c r="J121" s="2" t="s">
        <v>16</v>
      </c>
      <c r="K121" s="2" t="s">
        <v>520</v>
      </c>
      <c r="L121" s="2"/>
    </row>
    <row r="122" spans="1:19" ht="20" x14ac:dyDescent="0.35">
      <c r="A122" s="2">
        <v>309</v>
      </c>
      <c r="B122" s="2" t="s">
        <v>519</v>
      </c>
      <c r="C122" s="2">
        <v>0.43</v>
      </c>
      <c r="D122" s="2">
        <v>1060</v>
      </c>
      <c r="E122" s="2" t="s">
        <v>13</v>
      </c>
      <c r="F122" s="2" t="s">
        <v>14</v>
      </c>
      <c r="G122" s="2">
        <v>-40</v>
      </c>
      <c r="H122" s="2">
        <v>18.899999999999999</v>
      </c>
      <c r="I122" s="2" t="s">
        <v>15</v>
      </c>
      <c r="J122" s="2" t="s">
        <v>16</v>
      </c>
      <c r="K122" s="2" t="s">
        <v>520</v>
      </c>
      <c r="L122" s="2"/>
    </row>
    <row r="123" spans="1:19" ht="20" x14ac:dyDescent="0.35">
      <c r="A123" s="2">
        <v>310</v>
      </c>
      <c r="B123" s="2" t="s">
        <v>521</v>
      </c>
      <c r="C123" s="2">
        <v>0.36</v>
      </c>
      <c r="D123" s="2">
        <v>1340</v>
      </c>
      <c r="E123" s="2" t="s">
        <v>13</v>
      </c>
      <c r="F123" s="2" t="s">
        <v>14</v>
      </c>
      <c r="G123" s="2">
        <v>-33</v>
      </c>
      <c r="H123" s="2">
        <v>40.700000000000003</v>
      </c>
      <c r="I123" s="2" t="s">
        <v>15</v>
      </c>
      <c r="J123" s="2" t="s">
        <v>16</v>
      </c>
      <c r="K123" s="2" t="s">
        <v>520</v>
      </c>
      <c r="L123" s="2"/>
      <c r="M123">
        <f>43+57/60+17.45/3600</f>
        <v>43.954847222222227</v>
      </c>
      <c r="N123">
        <f>-71-43/60-22.21/3600</f>
        <v>-71.722836111111107</v>
      </c>
      <c r="O123">
        <v>25</v>
      </c>
      <c r="S123" t="s">
        <v>724</v>
      </c>
    </row>
    <row r="124" spans="1:19" ht="20" x14ac:dyDescent="0.35">
      <c r="A124" s="2">
        <v>179</v>
      </c>
      <c r="B124" s="2" t="s">
        <v>313</v>
      </c>
      <c r="C124" s="2">
        <v>0.16</v>
      </c>
      <c r="D124" s="2">
        <v>1219</v>
      </c>
      <c r="E124" s="2" t="s">
        <v>13</v>
      </c>
      <c r="F124" s="2" t="s">
        <v>14</v>
      </c>
      <c r="G124" s="2">
        <v>-100</v>
      </c>
      <c r="H124" s="2">
        <v>48.3</v>
      </c>
      <c r="I124" s="2" t="s">
        <v>15</v>
      </c>
      <c r="J124" s="2" t="s">
        <v>16</v>
      </c>
      <c r="K124" s="2" t="s">
        <v>314</v>
      </c>
      <c r="L124" s="2"/>
    </row>
    <row r="125" spans="1:19" ht="20" x14ac:dyDescent="0.35">
      <c r="A125" s="2">
        <v>209</v>
      </c>
      <c r="B125" s="2" t="s">
        <v>365</v>
      </c>
      <c r="C125" s="2">
        <v>0.34</v>
      </c>
      <c r="D125" s="2">
        <v>760</v>
      </c>
      <c r="E125" s="2" t="s">
        <v>13</v>
      </c>
      <c r="F125" s="2" t="s">
        <v>14</v>
      </c>
      <c r="G125" s="2">
        <v>-100</v>
      </c>
      <c r="H125" s="2">
        <v>27.3</v>
      </c>
      <c r="I125" s="2" t="s">
        <v>15</v>
      </c>
      <c r="J125" s="2" t="s">
        <v>16</v>
      </c>
      <c r="K125" s="2" t="s">
        <v>366</v>
      </c>
      <c r="L125" s="2"/>
    </row>
    <row r="126" spans="1:19" ht="20" x14ac:dyDescent="0.35">
      <c r="A126" s="2">
        <v>180</v>
      </c>
      <c r="B126" s="2" t="s">
        <v>315</v>
      </c>
      <c r="C126" s="2">
        <v>0.35</v>
      </c>
      <c r="D126" s="2">
        <v>1219</v>
      </c>
      <c r="E126" s="2" t="s">
        <v>13</v>
      </c>
      <c r="F126" s="2" t="s">
        <v>14</v>
      </c>
      <c r="G126" s="2">
        <v>-30</v>
      </c>
      <c r="H126" s="2">
        <v>70.400000000000006</v>
      </c>
      <c r="I126" s="2" t="s">
        <v>15</v>
      </c>
      <c r="J126" s="2" t="s">
        <v>16</v>
      </c>
      <c r="K126" s="2" t="s">
        <v>316</v>
      </c>
      <c r="L126" s="2"/>
    </row>
    <row r="127" spans="1:19" x14ac:dyDescent="0.35">
      <c r="A127" s="2">
        <v>190</v>
      </c>
      <c r="B127" s="2" t="s">
        <v>331</v>
      </c>
      <c r="C127" s="2">
        <v>0.86</v>
      </c>
      <c r="D127" s="2">
        <v>564</v>
      </c>
      <c r="E127" s="2" t="s">
        <v>24</v>
      </c>
      <c r="F127" s="2" t="s">
        <v>25</v>
      </c>
      <c r="G127" s="2">
        <v>-56</v>
      </c>
      <c r="H127" s="2">
        <v>4</v>
      </c>
      <c r="I127" s="2" t="s">
        <v>15</v>
      </c>
      <c r="J127" s="2" t="s">
        <v>16</v>
      </c>
      <c r="K127" s="2" t="s">
        <v>332</v>
      </c>
      <c r="L127" s="2"/>
    </row>
    <row r="128" spans="1:19" x14ac:dyDescent="0.35">
      <c r="A128" s="2">
        <v>284</v>
      </c>
      <c r="B128" s="2" t="s">
        <v>481</v>
      </c>
      <c r="C128" s="2">
        <v>0.54</v>
      </c>
      <c r="D128" s="2">
        <v>564</v>
      </c>
      <c r="E128" s="2" t="s">
        <v>24</v>
      </c>
      <c r="F128" s="2" t="s">
        <v>25</v>
      </c>
      <c r="G128" s="2">
        <v>-9</v>
      </c>
      <c r="H128" s="2">
        <v>0</v>
      </c>
      <c r="I128" s="2" t="s">
        <v>15</v>
      </c>
      <c r="J128" s="2" t="s">
        <v>16</v>
      </c>
      <c r="K128" s="2" t="s">
        <v>332</v>
      </c>
      <c r="L128" s="2"/>
    </row>
    <row r="129" spans="1:19" ht="30" x14ac:dyDescent="0.35">
      <c r="A129" s="2">
        <v>275</v>
      </c>
      <c r="B129" s="2" t="s">
        <v>469</v>
      </c>
      <c r="C129" s="2">
        <v>0.19</v>
      </c>
      <c r="D129" s="2">
        <v>582</v>
      </c>
      <c r="E129" s="2" t="s">
        <v>13</v>
      </c>
      <c r="F129" s="2" t="s">
        <v>14</v>
      </c>
      <c r="G129" s="2">
        <v>-100</v>
      </c>
      <c r="H129" s="2">
        <v>272.7</v>
      </c>
      <c r="I129" s="2" t="s">
        <v>15</v>
      </c>
      <c r="J129" s="2" t="s">
        <v>16</v>
      </c>
      <c r="K129" s="2" t="s">
        <v>470</v>
      </c>
      <c r="L129" s="2"/>
      <c r="M129">
        <v>33.828561360954403</v>
      </c>
      <c r="N129">
        <v>-111.1483972069</v>
      </c>
      <c r="O129">
        <v>10</v>
      </c>
      <c r="S129" t="s">
        <v>724</v>
      </c>
    </row>
    <row r="130" spans="1:19" ht="20" x14ac:dyDescent="0.35">
      <c r="A130" s="2">
        <v>91</v>
      </c>
      <c r="B130" s="2" t="s">
        <v>172</v>
      </c>
      <c r="C130" s="2">
        <v>94</v>
      </c>
      <c r="D130" s="2">
        <v>1532</v>
      </c>
      <c r="E130" s="2" t="s">
        <v>13</v>
      </c>
      <c r="F130" s="2" t="s">
        <v>14</v>
      </c>
      <c r="G130" s="2">
        <v>18.7</v>
      </c>
      <c r="H130" s="2">
        <v>-6.9</v>
      </c>
      <c r="I130" s="2" t="s">
        <v>15</v>
      </c>
      <c r="J130" s="2" t="s">
        <v>26</v>
      </c>
      <c r="K130" s="2" t="s">
        <v>44</v>
      </c>
      <c r="L130" s="2"/>
    </row>
    <row r="131" spans="1:19" ht="20" x14ac:dyDescent="0.35">
      <c r="A131" s="2">
        <v>217</v>
      </c>
      <c r="B131" s="2" t="s">
        <v>378</v>
      </c>
      <c r="C131" s="2">
        <v>650</v>
      </c>
      <c r="D131" s="2">
        <v>1700</v>
      </c>
      <c r="E131" s="2" t="s">
        <v>130</v>
      </c>
      <c r="F131" s="2" t="s">
        <v>14</v>
      </c>
      <c r="G131" s="2">
        <v>9</v>
      </c>
      <c r="H131" s="2">
        <v>0</v>
      </c>
      <c r="I131" s="2" t="s">
        <v>15</v>
      </c>
      <c r="J131" s="2" t="s">
        <v>26</v>
      </c>
      <c r="K131" s="2" t="s">
        <v>44</v>
      </c>
      <c r="L131" s="2"/>
    </row>
    <row r="132" spans="1:19" ht="20" x14ac:dyDescent="0.35">
      <c r="A132" s="2">
        <v>218</v>
      </c>
      <c r="B132" s="2" t="s">
        <v>379</v>
      </c>
      <c r="C132" s="2">
        <v>434</v>
      </c>
      <c r="D132" s="2">
        <v>1597</v>
      </c>
      <c r="E132" s="2" t="s">
        <v>130</v>
      </c>
      <c r="F132" s="2" t="s">
        <v>14</v>
      </c>
      <c r="G132" s="2">
        <v>50</v>
      </c>
      <c r="H132" s="2">
        <v>-25.5</v>
      </c>
      <c r="I132" s="2" t="s">
        <v>15</v>
      </c>
      <c r="J132" s="2" t="s">
        <v>26</v>
      </c>
      <c r="K132" s="2" t="s">
        <v>44</v>
      </c>
      <c r="L132" s="2"/>
    </row>
    <row r="133" spans="1:19" ht="20" x14ac:dyDescent="0.35">
      <c r="A133" s="2">
        <v>245</v>
      </c>
      <c r="B133" s="2" t="s">
        <v>425</v>
      </c>
      <c r="C133" s="2">
        <v>386</v>
      </c>
      <c r="D133" s="2">
        <v>1700</v>
      </c>
      <c r="E133" s="2" t="s">
        <v>130</v>
      </c>
      <c r="F133" s="2" t="s">
        <v>14</v>
      </c>
      <c r="G133" s="2">
        <v>1.6</v>
      </c>
      <c r="H133" s="2">
        <v>0</v>
      </c>
      <c r="I133" s="2" t="s">
        <v>15</v>
      </c>
      <c r="J133" s="2" t="s">
        <v>26</v>
      </c>
      <c r="K133" s="2" t="s">
        <v>44</v>
      </c>
      <c r="L133" s="2"/>
    </row>
    <row r="134" spans="1:19" ht="20" x14ac:dyDescent="0.35">
      <c r="A134" s="2">
        <v>246</v>
      </c>
      <c r="B134" s="2" t="s">
        <v>426</v>
      </c>
      <c r="C134" s="2">
        <v>734</v>
      </c>
      <c r="D134" s="2">
        <v>1700</v>
      </c>
      <c r="E134" s="2" t="s">
        <v>130</v>
      </c>
      <c r="F134" s="2" t="s">
        <v>14</v>
      </c>
      <c r="G134" s="2">
        <v>11.1</v>
      </c>
      <c r="H134" s="2">
        <v>0</v>
      </c>
      <c r="I134" s="2" t="s">
        <v>15</v>
      </c>
      <c r="J134" s="2" t="s">
        <v>26</v>
      </c>
      <c r="K134" s="2" t="s">
        <v>44</v>
      </c>
      <c r="L134" s="2"/>
    </row>
    <row r="135" spans="1:19" ht="20" x14ac:dyDescent="0.35">
      <c r="A135" s="2">
        <v>110</v>
      </c>
      <c r="B135" s="2" t="s">
        <v>206</v>
      </c>
      <c r="C135" s="2">
        <v>0.28000000000000003</v>
      </c>
      <c r="D135" s="2">
        <v>2001</v>
      </c>
      <c r="E135" s="2" t="s">
        <v>13</v>
      </c>
      <c r="F135" s="2" t="s">
        <v>14</v>
      </c>
      <c r="G135" s="2">
        <v>-22</v>
      </c>
      <c r="H135" s="2">
        <v>5.8</v>
      </c>
      <c r="I135" s="2" t="s">
        <v>15</v>
      </c>
      <c r="J135" s="2" t="s">
        <v>16</v>
      </c>
      <c r="K135" s="2" t="s">
        <v>207</v>
      </c>
      <c r="L135" s="2"/>
    </row>
    <row r="136" spans="1:19" ht="20" x14ac:dyDescent="0.35">
      <c r="A136" s="2">
        <v>115</v>
      </c>
      <c r="B136" s="2" t="s">
        <v>216</v>
      </c>
      <c r="C136" s="2">
        <v>0.2</v>
      </c>
      <c r="D136" s="2">
        <v>1946</v>
      </c>
      <c r="E136" s="2" t="s">
        <v>13</v>
      </c>
      <c r="F136" s="2" t="s">
        <v>14</v>
      </c>
      <c r="G136" s="2">
        <v>-27</v>
      </c>
      <c r="H136" s="2">
        <v>0</v>
      </c>
      <c r="I136" s="2" t="s">
        <v>15</v>
      </c>
      <c r="J136" s="2" t="s">
        <v>16</v>
      </c>
      <c r="K136" s="2" t="s">
        <v>207</v>
      </c>
      <c r="L136" s="2"/>
    </row>
    <row r="137" spans="1:19" ht="20" x14ac:dyDescent="0.35">
      <c r="A137" s="9">
        <v>116</v>
      </c>
      <c r="B137" s="9" t="s">
        <v>217</v>
      </c>
      <c r="C137" s="9">
        <v>0.28999999999999998</v>
      </c>
      <c r="D137" s="9">
        <v>2029</v>
      </c>
      <c r="E137" s="9" t="s">
        <v>13</v>
      </c>
      <c r="F137" s="9" t="s">
        <v>14</v>
      </c>
      <c r="G137" s="9">
        <v>-53</v>
      </c>
      <c r="H137" s="9">
        <v>4.3</v>
      </c>
      <c r="I137" s="9" t="s">
        <v>15</v>
      </c>
      <c r="J137" s="9" t="s">
        <v>16</v>
      </c>
      <c r="K137" s="9" t="s">
        <v>207</v>
      </c>
      <c r="L137" s="9"/>
    </row>
    <row r="138" spans="1:19" ht="20" x14ac:dyDescent="0.35">
      <c r="A138" s="2">
        <v>107</v>
      </c>
      <c r="B138" s="2" t="s">
        <v>200</v>
      </c>
      <c r="C138" s="2">
        <v>0.86</v>
      </c>
      <c r="D138" s="2">
        <v>1854</v>
      </c>
      <c r="E138" s="2" t="s">
        <v>13</v>
      </c>
      <c r="F138" s="2" t="s">
        <v>14</v>
      </c>
      <c r="G138" s="2">
        <v>-30</v>
      </c>
      <c r="H138" s="2">
        <v>2.2999999999999998</v>
      </c>
      <c r="I138" s="2" t="s">
        <v>15</v>
      </c>
      <c r="J138" s="2" t="s">
        <v>16</v>
      </c>
      <c r="K138" s="2" t="s">
        <v>201</v>
      </c>
      <c r="L138" s="2"/>
    </row>
    <row r="139" spans="1:19" x14ac:dyDescent="0.35">
      <c r="A139" s="2">
        <v>96</v>
      </c>
      <c r="B139" s="2" t="s">
        <v>181</v>
      </c>
      <c r="C139" s="2">
        <v>0.06</v>
      </c>
      <c r="D139" s="2">
        <v>1900</v>
      </c>
      <c r="E139" s="2" t="s">
        <v>13</v>
      </c>
      <c r="F139" s="2" t="s">
        <v>14</v>
      </c>
      <c r="G139" s="2">
        <v>-100</v>
      </c>
      <c r="H139" s="2">
        <v>24.5</v>
      </c>
      <c r="I139" s="2" t="s">
        <v>15</v>
      </c>
      <c r="J139" s="2" t="s">
        <v>16</v>
      </c>
      <c r="K139" s="2" t="s">
        <v>182</v>
      </c>
      <c r="L139" s="2"/>
    </row>
    <row r="140" spans="1:19" ht="20.5" thickBot="1" x14ac:dyDescent="0.4">
      <c r="A140" s="4">
        <v>263</v>
      </c>
      <c r="B140" s="4" t="s">
        <v>452</v>
      </c>
      <c r="C140" s="4">
        <v>9.1999999999999993</v>
      </c>
      <c r="D140" s="4">
        <v>3046</v>
      </c>
      <c r="E140" s="4" t="s">
        <v>13</v>
      </c>
      <c r="F140" s="4" t="s">
        <v>14</v>
      </c>
      <c r="G140" s="4">
        <v>-43</v>
      </c>
      <c r="H140" s="4">
        <v>19.5</v>
      </c>
      <c r="I140" s="4" t="s">
        <v>15</v>
      </c>
      <c r="J140" s="4" t="s">
        <v>16</v>
      </c>
      <c r="K140" s="4" t="s">
        <v>453</v>
      </c>
      <c r="L140" s="2"/>
      <c r="M140">
        <f>31+51/60</f>
        <v>31.85</v>
      </c>
      <c r="N140">
        <f>131+13/60</f>
        <v>131.21666666666667</v>
      </c>
      <c r="O140">
        <v>39</v>
      </c>
    </row>
    <row r="141" spans="1:19" ht="20" x14ac:dyDescent="0.35">
      <c r="A141" s="2">
        <v>261</v>
      </c>
      <c r="B141" s="2" t="s">
        <v>449</v>
      </c>
      <c r="C141" s="2">
        <v>4.24</v>
      </c>
      <c r="D141" s="2">
        <v>813</v>
      </c>
      <c r="E141" s="2" t="s">
        <v>19</v>
      </c>
      <c r="F141" s="2" t="s">
        <v>14</v>
      </c>
      <c r="G141" s="2">
        <v>-67</v>
      </c>
      <c r="H141" s="2">
        <v>15</v>
      </c>
      <c r="I141" s="2" t="s">
        <v>15</v>
      </c>
      <c r="J141" s="2" t="s">
        <v>16</v>
      </c>
      <c r="K141" s="2" t="s">
        <v>450</v>
      </c>
      <c r="L141" s="2"/>
      <c r="M141">
        <v>39.344346642072701</v>
      </c>
      <c r="N141">
        <v>-123.740656376505</v>
      </c>
      <c r="O141">
        <v>21</v>
      </c>
      <c r="S141" t="s">
        <v>724</v>
      </c>
    </row>
    <row r="142" spans="1:19" ht="20" x14ac:dyDescent="0.35">
      <c r="A142" s="2">
        <v>143</v>
      </c>
      <c r="B142" s="2" t="s">
        <v>261</v>
      </c>
      <c r="C142" s="2">
        <v>0.24</v>
      </c>
      <c r="D142" s="2">
        <v>1470</v>
      </c>
      <c r="E142" s="2" t="s">
        <v>13</v>
      </c>
      <c r="F142" s="2" t="s">
        <v>14</v>
      </c>
      <c r="G142" s="2">
        <v>-50</v>
      </c>
      <c r="H142" s="2">
        <v>19.600000000000001</v>
      </c>
      <c r="I142" s="2" t="s">
        <v>15</v>
      </c>
      <c r="J142" s="2" t="s">
        <v>16</v>
      </c>
      <c r="K142" s="2" t="s">
        <v>262</v>
      </c>
      <c r="L142" s="2"/>
    </row>
    <row r="143" spans="1:19" ht="20" x14ac:dyDescent="0.35">
      <c r="A143" s="2">
        <v>142</v>
      </c>
      <c r="B143" s="2" t="s">
        <v>259</v>
      </c>
      <c r="C143" s="2">
        <v>0.22</v>
      </c>
      <c r="D143" s="2">
        <v>1440</v>
      </c>
      <c r="E143" s="2" t="s">
        <v>13</v>
      </c>
      <c r="F143" s="2" t="s">
        <v>14</v>
      </c>
      <c r="G143" s="2">
        <v>-50</v>
      </c>
      <c r="H143" s="2">
        <v>54.9</v>
      </c>
      <c r="I143" s="2" t="s">
        <v>15</v>
      </c>
      <c r="J143" s="2" t="s">
        <v>16</v>
      </c>
      <c r="K143" s="2" t="s">
        <v>260</v>
      </c>
      <c r="L143" s="2"/>
    </row>
    <row r="144" spans="1:19" ht="20" x14ac:dyDescent="0.35">
      <c r="A144" s="2">
        <v>186</v>
      </c>
      <c r="B144" s="2" t="s">
        <v>324</v>
      </c>
      <c r="C144" s="2">
        <v>0.56000000000000005</v>
      </c>
      <c r="D144" s="2">
        <v>700</v>
      </c>
      <c r="E144" s="2" t="s">
        <v>24</v>
      </c>
      <c r="F144" s="2" t="s">
        <v>14</v>
      </c>
      <c r="G144" s="2">
        <v>-35</v>
      </c>
      <c r="H144" s="2">
        <v>5.8</v>
      </c>
      <c r="I144" s="2" t="s">
        <v>15</v>
      </c>
      <c r="J144" s="2" t="s">
        <v>325</v>
      </c>
      <c r="K144" s="2" t="s">
        <v>326</v>
      </c>
      <c r="L144" s="2"/>
    </row>
    <row r="145" spans="1:19" ht="20" x14ac:dyDescent="0.35">
      <c r="A145" s="2">
        <v>297</v>
      </c>
      <c r="B145" s="2" t="s">
        <v>501</v>
      </c>
      <c r="C145" s="2">
        <v>0.68200000000000005</v>
      </c>
      <c r="D145" s="2">
        <v>1100</v>
      </c>
      <c r="E145" s="2" t="s">
        <v>13</v>
      </c>
      <c r="F145" s="2" t="s">
        <v>14</v>
      </c>
      <c r="G145" s="2">
        <v>-38</v>
      </c>
      <c r="H145" s="2">
        <v>10</v>
      </c>
      <c r="I145" s="2" t="s">
        <v>15</v>
      </c>
      <c r="J145" s="2" t="s">
        <v>16</v>
      </c>
      <c r="K145" s="2" t="s">
        <v>502</v>
      </c>
      <c r="L145" s="2"/>
    </row>
    <row r="146" spans="1:19" ht="20" x14ac:dyDescent="0.35">
      <c r="A146" s="2">
        <v>300</v>
      </c>
      <c r="B146" s="2" t="s">
        <v>507</v>
      </c>
      <c r="C146" s="2">
        <v>0.85599999999999998</v>
      </c>
      <c r="D146" s="2">
        <v>1100</v>
      </c>
      <c r="E146" s="2" t="s">
        <v>13</v>
      </c>
      <c r="F146" s="2" t="s">
        <v>14</v>
      </c>
      <c r="G146" s="2">
        <v>-30</v>
      </c>
      <c r="H146" s="2">
        <v>31</v>
      </c>
      <c r="I146" s="2" t="s">
        <v>15</v>
      </c>
      <c r="J146" s="2" t="s">
        <v>16</v>
      </c>
      <c r="K146" s="2" t="s">
        <v>502</v>
      </c>
      <c r="L146" s="2"/>
    </row>
    <row r="147" spans="1:19" ht="20" x14ac:dyDescent="0.35">
      <c r="A147" s="2">
        <v>250</v>
      </c>
      <c r="B147" s="2" t="s">
        <v>433</v>
      </c>
      <c r="C147" s="2">
        <v>1.4</v>
      </c>
      <c r="D147" s="2">
        <v>1164</v>
      </c>
      <c r="E147" s="2" t="s">
        <v>13</v>
      </c>
      <c r="F147" s="2" t="s">
        <v>14</v>
      </c>
      <c r="G147" s="2">
        <v>-85</v>
      </c>
      <c r="H147" s="2">
        <v>23.6</v>
      </c>
      <c r="I147" s="2" t="s">
        <v>15</v>
      </c>
      <c r="J147" s="2" t="s">
        <v>16</v>
      </c>
      <c r="K147" s="2" t="s">
        <v>434</v>
      </c>
      <c r="L147" s="2"/>
    </row>
    <row r="148" spans="1:19" ht="20" x14ac:dyDescent="0.35">
      <c r="A148" s="2">
        <v>243</v>
      </c>
      <c r="B148" s="2" t="s">
        <v>422</v>
      </c>
      <c r="C148" s="2">
        <v>0.05</v>
      </c>
      <c r="D148" s="2">
        <v>635</v>
      </c>
      <c r="E148" s="2" t="s">
        <v>13</v>
      </c>
      <c r="F148" s="2" t="s">
        <v>14</v>
      </c>
      <c r="G148" s="2">
        <v>-99</v>
      </c>
      <c r="H148" s="2">
        <v>106.2</v>
      </c>
      <c r="I148" s="2" t="s">
        <v>15</v>
      </c>
      <c r="J148" s="2" t="s">
        <v>16</v>
      </c>
      <c r="K148" s="2" t="s">
        <v>423</v>
      </c>
      <c r="L148" s="2"/>
    </row>
    <row r="149" spans="1:19" x14ac:dyDescent="0.35">
      <c r="A149" s="2">
        <v>236</v>
      </c>
      <c r="B149" s="2" t="s">
        <v>411</v>
      </c>
      <c r="C149" s="2">
        <v>4.1500000000000002E-2</v>
      </c>
      <c r="D149" s="2">
        <v>1317</v>
      </c>
      <c r="E149" s="2" t="s">
        <v>24</v>
      </c>
      <c r="F149" s="2" t="s">
        <v>14</v>
      </c>
      <c r="G149" s="2">
        <v>-50</v>
      </c>
      <c r="H149" s="2">
        <v>23.1</v>
      </c>
      <c r="I149" s="2" t="s">
        <v>15</v>
      </c>
      <c r="J149" s="2" t="s">
        <v>16</v>
      </c>
      <c r="K149" s="2" t="s">
        <v>412</v>
      </c>
      <c r="L149" s="2"/>
    </row>
    <row r="150" spans="1:19" x14ac:dyDescent="0.35">
      <c r="A150" s="2">
        <v>198</v>
      </c>
      <c r="B150" s="2" t="s">
        <v>346</v>
      </c>
      <c r="C150" s="2">
        <v>579</v>
      </c>
      <c r="D150" s="2">
        <v>1600</v>
      </c>
      <c r="E150" s="2" t="s">
        <v>19</v>
      </c>
      <c r="F150" s="2" t="s">
        <v>14</v>
      </c>
      <c r="G150" s="2">
        <v>23</v>
      </c>
      <c r="H150" s="2">
        <v>-7.7</v>
      </c>
      <c r="I150" s="2" t="s">
        <v>15</v>
      </c>
      <c r="J150" s="2" t="s">
        <v>21</v>
      </c>
      <c r="K150" s="2" t="s">
        <v>347</v>
      </c>
      <c r="L150" s="2"/>
    </row>
    <row r="151" spans="1:19" ht="20" x14ac:dyDescent="0.35">
      <c r="A151" s="2">
        <v>196</v>
      </c>
      <c r="B151" s="2" t="s">
        <v>343</v>
      </c>
      <c r="C151" s="2">
        <v>0.43</v>
      </c>
      <c r="D151" s="2">
        <v>1000</v>
      </c>
      <c r="E151" s="2" t="s">
        <v>13</v>
      </c>
      <c r="F151" s="2" t="s">
        <v>14</v>
      </c>
      <c r="G151" s="2">
        <v>-20</v>
      </c>
      <c r="H151" s="2">
        <v>21.3</v>
      </c>
      <c r="I151" s="2" t="s">
        <v>15</v>
      </c>
      <c r="J151" s="2" t="s">
        <v>16</v>
      </c>
      <c r="K151" s="2" t="s">
        <v>344</v>
      </c>
      <c r="L151" s="2"/>
    </row>
    <row r="152" spans="1:19" ht="20" x14ac:dyDescent="0.35">
      <c r="A152" s="2">
        <v>202</v>
      </c>
      <c r="B152" s="2" t="s">
        <v>352</v>
      </c>
      <c r="C152" s="2">
        <v>8.2100000000000009</v>
      </c>
      <c r="D152" s="2">
        <v>1092</v>
      </c>
      <c r="E152" s="2" t="s">
        <v>24</v>
      </c>
      <c r="F152" s="2" t="s">
        <v>25</v>
      </c>
      <c r="G152" s="2">
        <v>-67</v>
      </c>
      <c r="H152" s="2">
        <v>15</v>
      </c>
      <c r="I152" s="2" t="s">
        <v>15</v>
      </c>
      <c r="J152" s="2" t="s">
        <v>353</v>
      </c>
      <c r="K152" s="2" t="s">
        <v>354</v>
      </c>
      <c r="L152" s="2"/>
      <c r="M152">
        <v>49.573841926828699</v>
      </c>
      <c r="N152">
        <v>-114.567104802245</v>
      </c>
      <c r="O152">
        <v>6</v>
      </c>
      <c r="S152" t="s">
        <v>724</v>
      </c>
    </row>
    <row r="153" spans="1:19" ht="20" x14ac:dyDescent="0.35">
      <c r="A153" s="2">
        <v>229</v>
      </c>
      <c r="B153" s="2" t="s">
        <v>399</v>
      </c>
      <c r="C153" s="2">
        <v>8.2899999999999991</v>
      </c>
      <c r="D153" s="2">
        <v>1116</v>
      </c>
      <c r="E153" s="2" t="s">
        <v>24</v>
      </c>
      <c r="F153" s="2" t="s">
        <v>25</v>
      </c>
      <c r="G153" s="2">
        <v>0.2</v>
      </c>
      <c r="H153" s="2">
        <v>0</v>
      </c>
      <c r="I153" s="2" t="s">
        <v>15</v>
      </c>
      <c r="J153" s="2" t="s">
        <v>353</v>
      </c>
      <c r="K153" s="2" t="s">
        <v>354</v>
      </c>
      <c r="L153" s="2"/>
      <c r="M153">
        <v>49.591598386908103</v>
      </c>
      <c r="N153">
        <v>-114.59201829569599</v>
      </c>
      <c r="O153">
        <v>6</v>
      </c>
      <c r="S153" t="s">
        <v>724</v>
      </c>
    </row>
    <row r="154" spans="1:19" ht="20" x14ac:dyDescent="0.35">
      <c r="A154" s="2">
        <v>262</v>
      </c>
      <c r="B154" s="2" t="s">
        <v>451</v>
      </c>
      <c r="C154" s="2">
        <v>3.59</v>
      </c>
      <c r="D154" s="2">
        <v>1220</v>
      </c>
      <c r="E154" s="2" t="s">
        <v>24</v>
      </c>
      <c r="F154" s="2" t="s">
        <v>25</v>
      </c>
      <c r="G154" s="2">
        <v>-53</v>
      </c>
      <c r="H154" s="2">
        <v>15</v>
      </c>
      <c r="I154" s="2" t="s">
        <v>15</v>
      </c>
      <c r="J154" s="2" t="s">
        <v>353</v>
      </c>
      <c r="K154" s="2" t="s">
        <v>354</v>
      </c>
      <c r="L154" s="2"/>
      <c r="M154">
        <v>49.582549127594902</v>
      </c>
      <c r="N154">
        <v>-114.57752959737699</v>
      </c>
      <c r="O154">
        <v>6</v>
      </c>
      <c r="S154" t="s">
        <v>724</v>
      </c>
    </row>
    <row r="155" spans="1:19" ht="20" x14ac:dyDescent="0.35">
      <c r="A155" s="2">
        <v>266</v>
      </c>
      <c r="B155" s="2" t="s">
        <v>457</v>
      </c>
      <c r="C155" s="2">
        <v>10.59</v>
      </c>
      <c r="D155" s="2">
        <v>754</v>
      </c>
      <c r="E155" s="2" t="s">
        <v>24</v>
      </c>
      <c r="F155" s="2" t="s">
        <v>25</v>
      </c>
      <c r="G155" s="2">
        <v>0</v>
      </c>
      <c r="H155" s="2">
        <v>0</v>
      </c>
      <c r="I155" s="2" t="s">
        <v>15</v>
      </c>
      <c r="J155" s="2" t="s">
        <v>353</v>
      </c>
      <c r="K155" s="2" t="s">
        <v>354</v>
      </c>
      <c r="L155" s="2"/>
      <c r="M155">
        <v>49.599958868551902</v>
      </c>
      <c r="N155">
        <v>-114.61216112018801</v>
      </c>
      <c r="O155">
        <v>6</v>
      </c>
      <c r="S155" t="s">
        <v>724</v>
      </c>
    </row>
    <row r="156" spans="1:19" ht="20" x14ac:dyDescent="0.35">
      <c r="A156" s="2">
        <v>120</v>
      </c>
      <c r="B156" s="2" t="s">
        <v>224</v>
      </c>
      <c r="C156" s="2">
        <v>0.68</v>
      </c>
      <c r="D156" s="2">
        <v>1230</v>
      </c>
      <c r="E156" s="2" t="s">
        <v>24</v>
      </c>
      <c r="F156" s="2" t="s">
        <v>25</v>
      </c>
      <c r="G156" s="2">
        <v>-30</v>
      </c>
      <c r="H156" s="2">
        <v>19</v>
      </c>
      <c r="I156" s="2" t="s">
        <v>15</v>
      </c>
      <c r="J156" s="2" t="s">
        <v>16</v>
      </c>
      <c r="K156" s="2" t="s">
        <v>225</v>
      </c>
      <c r="L156" s="2"/>
    </row>
    <row r="157" spans="1:19" ht="20" x14ac:dyDescent="0.35">
      <c r="A157" s="2">
        <v>121</v>
      </c>
      <c r="B157" s="2" t="s">
        <v>226</v>
      </c>
      <c r="C157" s="2">
        <v>0.5</v>
      </c>
      <c r="D157" s="2">
        <v>1230</v>
      </c>
      <c r="E157" s="2" t="s">
        <v>24</v>
      </c>
      <c r="F157" s="2" t="s">
        <v>25</v>
      </c>
      <c r="G157" s="2">
        <v>-100</v>
      </c>
      <c r="H157" s="2">
        <v>57.4</v>
      </c>
      <c r="I157" s="2" t="s">
        <v>15</v>
      </c>
      <c r="J157" s="2" t="s">
        <v>16</v>
      </c>
      <c r="K157" s="2" t="s">
        <v>225</v>
      </c>
      <c r="L157" s="2"/>
    </row>
    <row r="158" spans="1:19" ht="20" x14ac:dyDescent="0.35">
      <c r="A158" s="2">
        <v>127</v>
      </c>
      <c r="B158" s="2" t="s">
        <v>236</v>
      </c>
      <c r="C158" s="2">
        <v>3.03</v>
      </c>
      <c r="D158" s="2">
        <v>2480</v>
      </c>
      <c r="E158" s="2" t="s">
        <v>19</v>
      </c>
      <c r="F158" s="2" t="s">
        <v>25</v>
      </c>
      <c r="G158" s="2">
        <v>-25</v>
      </c>
      <c r="H158" s="2">
        <v>7.9</v>
      </c>
      <c r="I158" s="2" t="s">
        <v>15</v>
      </c>
      <c r="J158" s="2" t="s">
        <v>16</v>
      </c>
      <c r="K158" s="2" t="s">
        <v>237</v>
      </c>
      <c r="L158" s="2"/>
    </row>
    <row r="159" spans="1:19" ht="20" x14ac:dyDescent="0.35">
      <c r="A159" s="2">
        <v>301</v>
      </c>
      <c r="B159" s="2" t="s">
        <v>508</v>
      </c>
      <c r="C159" s="2">
        <v>0.6</v>
      </c>
      <c r="D159" s="2">
        <v>749</v>
      </c>
      <c r="E159" s="2" t="s">
        <v>13</v>
      </c>
      <c r="F159" s="2" t="s">
        <v>14</v>
      </c>
      <c r="G159" s="2">
        <v>-62</v>
      </c>
      <c r="H159" s="2">
        <v>18.8</v>
      </c>
      <c r="I159" s="2" t="s">
        <v>15</v>
      </c>
      <c r="J159" s="2" t="s">
        <v>16</v>
      </c>
      <c r="K159" s="2" t="s">
        <v>509</v>
      </c>
      <c r="L159" s="2"/>
    </row>
    <row r="160" spans="1:19" ht="20" x14ac:dyDescent="0.35">
      <c r="A160" s="2">
        <v>183</v>
      </c>
      <c r="B160" s="2" t="s">
        <v>319</v>
      </c>
      <c r="C160" s="2">
        <v>296</v>
      </c>
      <c r="D160" s="2">
        <v>850</v>
      </c>
      <c r="E160" s="2" t="s">
        <v>130</v>
      </c>
      <c r="F160" s="2" t="s">
        <v>14</v>
      </c>
      <c r="G160" s="2">
        <v>-6.8</v>
      </c>
      <c r="H160" s="2">
        <v>28.5</v>
      </c>
      <c r="I160" s="2" t="s">
        <v>15</v>
      </c>
      <c r="J160" s="2" t="s">
        <v>26</v>
      </c>
      <c r="K160" s="2" t="s">
        <v>320</v>
      </c>
      <c r="L160" s="2"/>
    </row>
    <row r="161" spans="1:12" x14ac:dyDescent="0.35">
      <c r="A161" s="2">
        <v>185</v>
      </c>
      <c r="B161" s="2" t="s">
        <v>322</v>
      </c>
      <c r="C161" s="2">
        <v>0.03</v>
      </c>
      <c r="D161" s="2">
        <v>2641</v>
      </c>
      <c r="E161" s="2" t="s">
        <v>19</v>
      </c>
      <c r="F161" s="2" t="s">
        <v>14</v>
      </c>
      <c r="G161" s="2">
        <v>-100</v>
      </c>
      <c r="H161" s="2">
        <v>5.0999999999999996</v>
      </c>
      <c r="I161" s="2" t="s">
        <v>15</v>
      </c>
      <c r="J161" s="2" t="s">
        <v>16</v>
      </c>
      <c r="K161" s="2" t="s">
        <v>323</v>
      </c>
      <c r="L161" s="2"/>
    </row>
    <row r="162" spans="1:12" ht="20" x14ac:dyDescent="0.35">
      <c r="A162" s="2">
        <v>93</v>
      </c>
      <c r="B162" s="2" t="s">
        <v>175</v>
      </c>
      <c r="C162" s="2">
        <v>1.9</v>
      </c>
      <c r="D162" s="2">
        <v>1400</v>
      </c>
      <c r="E162" s="2" t="s">
        <v>13</v>
      </c>
      <c r="F162" s="2" t="s">
        <v>14</v>
      </c>
      <c r="G162" s="2">
        <v>74</v>
      </c>
      <c r="H162" s="2">
        <v>-39.5</v>
      </c>
      <c r="I162" s="2" t="s">
        <v>15</v>
      </c>
      <c r="J162" s="2" t="s">
        <v>16</v>
      </c>
      <c r="K162" s="2" t="s">
        <v>176</v>
      </c>
      <c r="L162" s="2"/>
    </row>
    <row r="163" spans="1:12" ht="20" x14ac:dyDescent="0.35">
      <c r="A163" s="2">
        <v>193</v>
      </c>
      <c r="B163" s="2" t="s">
        <v>337</v>
      </c>
      <c r="C163" s="2">
        <v>12</v>
      </c>
      <c r="D163" s="2">
        <v>630</v>
      </c>
      <c r="E163" s="2" t="s">
        <v>19</v>
      </c>
      <c r="F163" s="2" t="s">
        <v>14</v>
      </c>
      <c r="G163" s="2">
        <v>-18</v>
      </c>
      <c r="H163" s="2">
        <v>-13</v>
      </c>
      <c r="I163" s="2" t="s">
        <v>15</v>
      </c>
      <c r="J163" s="2" t="s">
        <v>21</v>
      </c>
      <c r="K163" s="2" t="s">
        <v>338</v>
      </c>
      <c r="L163" s="2"/>
    </row>
    <row r="164" spans="1:12" ht="40" x14ac:dyDescent="0.35">
      <c r="A164" s="2">
        <v>78</v>
      </c>
      <c r="B164" s="2" t="s">
        <v>151</v>
      </c>
      <c r="C164" s="2">
        <v>0.17</v>
      </c>
      <c r="D164" s="2">
        <v>1652</v>
      </c>
      <c r="E164" s="2" t="s">
        <v>13</v>
      </c>
      <c r="F164" s="2" t="s">
        <v>14</v>
      </c>
      <c r="G164" s="2">
        <v>60</v>
      </c>
      <c r="H164" s="2">
        <v>26</v>
      </c>
      <c r="I164" s="2" t="s">
        <v>15</v>
      </c>
      <c r="J164" s="2" t="s">
        <v>16</v>
      </c>
      <c r="K164" s="2" t="s">
        <v>152</v>
      </c>
      <c r="L164" s="2"/>
    </row>
    <row r="165" spans="1:12" ht="40" x14ac:dyDescent="0.35">
      <c r="A165" s="2">
        <v>79</v>
      </c>
      <c r="B165" s="2" t="s">
        <v>153</v>
      </c>
      <c r="C165" s="2">
        <v>0.77</v>
      </c>
      <c r="D165" s="2">
        <v>1612</v>
      </c>
      <c r="E165" s="2" t="s">
        <v>13</v>
      </c>
      <c r="F165" s="2" t="s">
        <v>14</v>
      </c>
      <c r="G165" s="2">
        <v>60</v>
      </c>
      <c r="H165" s="2">
        <v>28</v>
      </c>
      <c r="I165" s="2" t="s">
        <v>15</v>
      </c>
      <c r="J165" s="2" t="s">
        <v>16</v>
      </c>
      <c r="K165" s="2" t="s">
        <v>152</v>
      </c>
      <c r="L165" s="2"/>
    </row>
    <row r="166" spans="1:12" ht="40" x14ac:dyDescent="0.35">
      <c r="A166" s="2">
        <v>213</v>
      </c>
      <c r="B166" s="2" t="s">
        <v>373</v>
      </c>
      <c r="C166" s="2">
        <v>0.63</v>
      </c>
      <c r="D166" s="2">
        <v>1876</v>
      </c>
      <c r="E166" s="2" t="s">
        <v>130</v>
      </c>
      <c r="F166" s="2" t="s">
        <v>14</v>
      </c>
      <c r="G166" s="2">
        <v>75</v>
      </c>
      <c r="H166" s="2">
        <v>43</v>
      </c>
      <c r="I166" s="2" t="s">
        <v>15</v>
      </c>
      <c r="J166" s="2" t="s">
        <v>16</v>
      </c>
      <c r="K166" s="2" t="s">
        <v>152</v>
      </c>
      <c r="L166" s="2"/>
    </row>
    <row r="167" spans="1:12" ht="40" x14ac:dyDescent="0.35">
      <c r="A167" s="2">
        <v>214</v>
      </c>
      <c r="B167" s="2" t="s">
        <v>374</v>
      </c>
      <c r="C167" s="2">
        <v>0.04</v>
      </c>
      <c r="D167" s="2">
        <v>1813</v>
      </c>
      <c r="E167" s="2" t="s">
        <v>130</v>
      </c>
      <c r="F167" s="2" t="s">
        <v>14</v>
      </c>
      <c r="G167" s="2">
        <v>75</v>
      </c>
      <c r="H167" s="2">
        <v>104</v>
      </c>
      <c r="I167" s="2" t="s">
        <v>15</v>
      </c>
      <c r="J167" s="2" t="s">
        <v>16</v>
      </c>
      <c r="K167" s="2" t="s">
        <v>152</v>
      </c>
      <c r="L167" s="2"/>
    </row>
    <row r="168" spans="1:12" ht="40.5" thickBot="1" x14ac:dyDescent="0.4">
      <c r="A168" s="4">
        <v>215</v>
      </c>
      <c r="B168" s="4" t="s">
        <v>375</v>
      </c>
      <c r="C168" s="4">
        <v>0.73</v>
      </c>
      <c r="D168" s="4">
        <v>1763</v>
      </c>
      <c r="E168" s="4" t="s">
        <v>130</v>
      </c>
      <c r="F168" s="4" t="s">
        <v>14</v>
      </c>
      <c r="G168" s="4">
        <v>75</v>
      </c>
      <c r="H168" s="4">
        <v>97</v>
      </c>
      <c r="I168" s="4" t="s">
        <v>15</v>
      </c>
      <c r="J168" s="4" t="s">
        <v>16</v>
      </c>
      <c r="K168" s="4" t="s">
        <v>152</v>
      </c>
      <c r="L168" s="2"/>
    </row>
    <row r="169" spans="1:12" ht="40" x14ac:dyDescent="0.35">
      <c r="A169" s="2">
        <v>219</v>
      </c>
      <c r="B169" s="2" t="s">
        <v>380</v>
      </c>
      <c r="C169" s="2">
        <v>0.30499999999999999</v>
      </c>
      <c r="D169" s="2">
        <v>1590</v>
      </c>
      <c r="E169" s="2" t="s">
        <v>130</v>
      </c>
      <c r="F169" s="2" t="s">
        <v>14</v>
      </c>
      <c r="G169" s="2">
        <v>74</v>
      </c>
      <c r="H169" s="2">
        <v>38</v>
      </c>
      <c r="I169" s="2" t="s">
        <v>15</v>
      </c>
      <c r="J169" s="2" t="s">
        <v>16</v>
      </c>
      <c r="K169" s="2" t="s">
        <v>152</v>
      </c>
      <c r="L169" s="2"/>
    </row>
    <row r="170" spans="1:12" ht="20" x14ac:dyDescent="0.35">
      <c r="A170" s="2">
        <v>139</v>
      </c>
      <c r="B170" s="2" t="s">
        <v>255</v>
      </c>
      <c r="C170" s="2">
        <v>0.39</v>
      </c>
      <c r="D170" s="2">
        <v>1500</v>
      </c>
      <c r="E170" s="2" t="s">
        <v>13</v>
      </c>
      <c r="F170" s="2" t="s">
        <v>14</v>
      </c>
      <c r="G170" s="2">
        <v>0</v>
      </c>
      <c r="H170" s="2">
        <v>0</v>
      </c>
      <c r="I170" s="2" t="s">
        <v>15</v>
      </c>
      <c r="J170" s="2" t="s">
        <v>16</v>
      </c>
      <c r="K170" s="2" t="s">
        <v>256</v>
      </c>
      <c r="L170" s="2"/>
    </row>
    <row r="171" spans="1:12" ht="20" x14ac:dyDescent="0.35">
      <c r="A171" s="2">
        <v>137</v>
      </c>
      <c r="B171" s="2" t="s">
        <v>252</v>
      </c>
      <c r="C171" s="2">
        <v>0.34</v>
      </c>
      <c r="D171" s="2">
        <v>1500</v>
      </c>
      <c r="E171" s="2" t="s">
        <v>13</v>
      </c>
      <c r="F171" s="2" t="s">
        <v>14</v>
      </c>
      <c r="G171" s="2">
        <v>-91</v>
      </c>
      <c r="H171" s="2">
        <v>41.5</v>
      </c>
      <c r="I171" s="2" t="s">
        <v>15</v>
      </c>
      <c r="J171" s="2" t="s">
        <v>16</v>
      </c>
      <c r="K171" s="2" t="s">
        <v>253</v>
      </c>
      <c r="L171" s="2"/>
    </row>
    <row r="172" spans="1:12" x14ac:dyDescent="0.35">
      <c r="A172" s="9">
        <v>144</v>
      </c>
      <c r="B172" s="9" t="s">
        <v>263</v>
      </c>
      <c r="C172" s="9">
        <v>0.3</v>
      </c>
      <c r="D172" s="9">
        <v>1524</v>
      </c>
      <c r="E172" s="9" t="s">
        <v>19</v>
      </c>
      <c r="F172" s="9" t="s">
        <v>14</v>
      </c>
      <c r="G172" s="9">
        <v>-85</v>
      </c>
      <c r="H172" s="9">
        <v>22.3</v>
      </c>
      <c r="I172" s="9" t="s">
        <v>15</v>
      </c>
      <c r="J172" s="9" t="s">
        <v>16</v>
      </c>
      <c r="K172" s="9" t="s">
        <v>264</v>
      </c>
      <c r="L172" s="9"/>
    </row>
    <row r="173" spans="1:12" ht="40" x14ac:dyDescent="0.35">
      <c r="A173" s="2">
        <v>134</v>
      </c>
      <c r="B173" s="2" t="s">
        <v>247</v>
      </c>
      <c r="C173" s="2">
        <v>0.15</v>
      </c>
      <c r="D173" s="2">
        <v>1500</v>
      </c>
      <c r="E173" s="2" t="s">
        <v>13</v>
      </c>
      <c r="F173" s="2" t="s">
        <v>14</v>
      </c>
      <c r="G173" s="2">
        <v>-36</v>
      </c>
      <c r="H173" s="2">
        <v>9.6999999999999993</v>
      </c>
      <c r="I173" s="2" t="s">
        <v>15</v>
      </c>
      <c r="J173" s="2" t="s">
        <v>16</v>
      </c>
      <c r="K173" s="2" t="s">
        <v>248</v>
      </c>
      <c r="L173" s="2"/>
    </row>
    <row r="174" spans="1:12" ht="20" x14ac:dyDescent="0.35">
      <c r="A174" s="2">
        <v>207</v>
      </c>
      <c r="B174" s="2" t="s">
        <v>362</v>
      </c>
      <c r="C174" s="2">
        <v>4.1399999999999999E-2</v>
      </c>
      <c r="D174" s="2">
        <v>2600</v>
      </c>
      <c r="E174" s="2" t="s">
        <v>19</v>
      </c>
      <c r="F174" s="2" t="s">
        <v>14</v>
      </c>
      <c r="G174" s="2">
        <v>-100</v>
      </c>
      <c r="H174" s="2">
        <v>43.3</v>
      </c>
      <c r="I174" s="2" t="s">
        <v>15</v>
      </c>
      <c r="J174" s="2" t="s">
        <v>16</v>
      </c>
      <c r="K174" s="2" t="s">
        <v>363</v>
      </c>
      <c r="L174" s="2"/>
    </row>
    <row r="175" spans="1:12" ht="20" x14ac:dyDescent="0.35">
      <c r="A175" s="2">
        <v>208</v>
      </c>
      <c r="B175" s="2" t="s">
        <v>364</v>
      </c>
      <c r="C175" s="2">
        <v>8.2600000000000007E-2</v>
      </c>
      <c r="D175" s="2">
        <v>2600</v>
      </c>
      <c r="E175" s="2" t="s">
        <v>19</v>
      </c>
      <c r="F175" s="2" t="s">
        <v>14</v>
      </c>
      <c r="G175" s="2">
        <v>-75</v>
      </c>
      <c r="H175" s="2">
        <v>36</v>
      </c>
      <c r="I175" s="2" t="s">
        <v>15</v>
      </c>
      <c r="J175" s="2" t="s">
        <v>16</v>
      </c>
      <c r="K175" s="2" t="s">
        <v>363</v>
      </c>
      <c r="L175" s="2"/>
    </row>
    <row r="176" spans="1:12" x14ac:dyDescent="0.35">
      <c r="A176" s="2">
        <v>187</v>
      </c>
      <c r="B176" s="2" t="s">
        <v>327</v>
      </c>
      <c r="C176" s="2">
        <v>7.02</v>
      </c>
      <c r="D176" s="2">
        <v>2236</v>
      </c>
      <c r="E176" s="2" t="s">
        <v>13</v>
      </c>
      <c r="F176" s="2" t="s">
        <v>14</v>
      </c>
      <c r="G176" s="2">
        <v>-34</v>
      </c>
      <c r="H176" s="2">
        <v>13.1</v>
      </c>
      <c r="I176" s="2" t="s">
        <v>15</v>
      </c>
      <c r="J176" s="2" t="s">
        <v>16</v>
      </c>
      <c r="K176" s="2" t="s">
        <v>328</v>
      </c>
      <c r="L176" s="2"/>
    </row>
    <row r="177" spans="1:19" ht="50" x14ac:dyDescent="0.35">
      <c r="A177" s="2">
        <v>133</v>
      </c>
      <c r="B177" s="2" t="s">
        <v>245</v>
      </c>
      <c r="C177" s="2">
        <v>0.3</v>
      </c>
      <c r="D177" s="2">
        <v>1520</v>
      </c>
      <c r="E177" s="2" t="s">
        <v>13</v>
      </c>
      <c r="F177" s="2" t="s">
        <v>14</v>
      </c>
      <c r="G177" s="2">
        <v>-85</v>
      </c>
      <c r="H177" s="2">
        <v>22.4</v>
      </c>
      <c r="I177" s="2" t="s">
        <v>15</v>
      </c>
      <c r="J177" s="2" t="s">
        <v>16</v>
      </c>
      <c r="K177" s="2" t="s">
        <v>246</v>
      </c>
      <c r="L177" s="2"/>
    </row>
    <row r="178" spans="1:19" ht="20" x14ac:dyDescent="0.35">
      <c r="A178" s="2">
        <v>135</v>
      </c>
      <c r="B178" s="2" t="s">
        <v>249</v>
      </c>
      <c r="C178" s="2">
        <v>0.34</v>
      </c>
      <c r="D178" s="2">
        <v>1500</v>
      </c>
      <c r="E178" s="2" t="s">
        <v>13</v>
      </c>
      <c r="F178" s="2" t="s">
        <v>14</v>
      </c>
      <c r="G178" s="2">
        <v>-13</v>
      </c>
      <c r="H178" s="2">
        <v>1.3</v>
      </c>
      <c r="I178" s="2" t="s">
        <v>15</v>
      </c>
      <c r="J178" s="2" t="s">
        <v>16</v>
      </c>
      <c r="K178" s="2" t="s">
        <v>250</v>
      </c>
      <c r="L178" s="2"/>
    </row>
    <row r="179" spans="1:19" ht="20" x14ac:dyDescent="0.35">
      <c r="A179" s="2">
        <v>136</v>
      </c>
      <c r="B179" s="2" t="s">
        <v>251</v>
      </c>
      <c r="C179" s="2">
        <v>0.34</v>
      </c>
      <c r="D179" s="2">
        <v>1500</v>
      </c>
      <c r="E179" s="2" t="s">
        <v>13</v>
      </c>
      <c r="F179" s="2" t="s">
        <v>14</v>
      </c>
      <c r="G179" s="2">
        <v>-8</v>
      </c>
      <c r="H179" s="2">
        <v>0</v>
      </c>
      <c r="I179" s="2" t="s">
        <v>15</v>
      </c>
      <c r="J179" s="2" t="s">
        <v>16</v>
      </c>
      <c r="K179" s="2" t="s">
        <v>250</v>
      </c>
      <c r="L179" s="2"/>
    </row>
    <row r="180" spans="1:19" ht="20" x14ac:dyDescent="0.35">
      <c r="A180" s="2">
        <v>138</v>
      </c>
      <c r="B180" s="2" t="s">
        <v>254</v>
      </c>
      <c r="C180" s="2">
        <v>0.34</v>
      </c>
      <c r="D180" s="2">
        <v>1500</v>
      </c>
      <c r="E180" s="2" t="s">
        <v>13</v>
      </c>
      <c r="F180" s="2" t="s">
        <v>14</v>
      </c>
      <c r="G180" s="2">
        <v>-6</v>
      </c>
      <c r="H180" s="2">
        <v>0</v>
      </c>
      <c r="I180" s="2" t="s">
        <v>15</v>
      </c>
      <c r="J180" s="2" t="s">
        <v>16</v>
      </c>
      <c r="K180" s="2" t="s">
        <v>250</v>
      </c>
      <c r="L180" s="2"/>
    </row>
    <row r="181" spans="1:19" ht="20" x14ac:dyDescent="0.35">
      <c r="A181" s="2">
        <v>140</v>
      </c>
      <c r="B181" s="2" t="s">
        <v>257</v>
      </c>
      <c r="C181" s="2">
        <v>0.36</v>
      </c>
      <c r="D181" s="2">
        <v>1470</v>
      </c>
      <c r="E181" s="2" t="s">
        <v>13</v>
      </c>
      <c r="F181" s="2" t="s">
        <v>14</v>
      </c>
      <c r="G181" s="2">
        <v>-14</v>
      </c>
      <c r="H181" s="2">
        <v>0</v>
      </c>
      <c r="I181" s="2" t="s">
        <v>15</v>
      </c>
      <c r="J181" s="2" t="s">
        <v>16</v>
      </c>
      <c r="K181" s="2" t="s">
        <v>250</v>
      </c>
      <c r="L181" s="2"/>
    </row>
    <row r="182" spans="1:19" ht="20" x14ac:dyDescent="0.35">
      <c r="A182" s="2">
        <v>141</v>
      </c>
      <c r="B182" s="2" t="s">
        <v>258</v>
      </c>
      <c r="C182" s="2">
        <v>0.36</v>
      </c>
      <c r="D182" s="2">
        <v>1470</v>
      </c>
      <c r="E182" s="2" t="s">
        <v>13</v>
      </c>
      <c r="F182" s="2" t="s">
        <v>14</v>
      </c>
      <c r="G182" s="2">
        <v>-20</v>
      </c>
      <c r="H182" s="2">
        <v>4.7</v>
      </c>
      <c r="I182" s="2" t="s">
        <v>15</v>
      </c>
      <c r="J182" s="2" t="s">
        <v>16</v>
      </c>
      <c r="K182" s="2" t="s">
        <v>250</v>
      </c>
      <c r="L182" s="2"/>
    </row>
    <row r="183" spans="1:19" x14ac:dyDescent="0.35">
      <c r="A183" s="2">
        <v>145</v>
      </c>
      <c r="B183" s="2" t="s">
        <v>265</v>
      </c>
      <c r="C183" s="2">
        <v>0.15</v>
      </c>
      <c r="D183" s="2">
        <v>1500</v>
      </c>
      <c r="E183" s="2" t="s">
        <v>19</v>
      </c>
      <c r="F183" s="2" t="s">
        <v>14</v>
      </c>
      <c r="G183" s="2">
        <v>-36</v>
      </c>
      <c r="H183" s="2">
        <v>9.6999999999999993</v>
      </c>
      <c r="I183" s="2" t="s">
        <v>15</v>
      </c>
      <c r="J183" s="2" t="s">
        <v>16</v>
      </c>
      <c r="K183" s="2" t="s">
        <v>266</v>
      </c>
      <c r="L183" s="2"/>
    </row>
    <row r="184" spans="1:19" x14ac:dyDescent="0.35">
      <c r="A184" s="2">
        <v>146</v>
      </c>
      <c r="B184" s="2" t="s">
        <v>267</v>
      </c>
      <c r="C184" s="2">
        <v>0.34</v>
      </c>
      <c r="D184" s="2">
        <v>1500</v>
      </c>
      <c r="E184" s="2" t="s">
        <v>19</v>
      </c>
      <c r="F184" s="2" t="s">
        <v>14</v>
      </c>
      <c r="G184" s="2">
        <v>-13</v>
      </c>
      <c r="H184" s="2">
        <v>0</v>
      </c>
      <c r="I184" s="2" t="s">
        <v>15</v>
      </c>
      <c r="J184" s="2" t="s">
        <v>16</v>
      </c>
      <c r="K184" s="2" t="s">
        <v>266</v>
      </c>
      <c r="L184" s="2"/>
    </row>
    <row r="185" spans="1:19" x14ac:dyDescent="0.35">
      <c r="A185" s="2">
        <v>147</v>
      </c>
      <c r="B185" s="2" t="s">
        <v>268</v>
      </c>
      <c r="C185" s="2">
        <v>0.36</v>
      </c>
      <c r="D185" s="2">
        <v>1473</v>
      </c>
      <c r="E185" s="2" t="s">
        <v>19</v>
      </c>
      <c r="F185" s="2" t="s">
        <v>14</v>
      </c>
      <c r="G185" s="2">
        <v>-20</v>
      </c>
      <c r="H185" s="2">
        <v>4.7</v>
      </c>
      <c r="I185" s="2" t="s">
        <v>15</v>
      </c>
      <c r="J185" s="2" t="s">
        <v>16</v>
      </c>
      <c r="K185" s="2" t="s">
        <v>266</v>
      </c>
      <c r="L185" s="2"/>
    </row>
    <row r="186" spans="1:19" x14ac:dyDescent="0.35">
      <c r="A186" s="2">
        <v>148</v>
      </c>
      <c r="B186" s="2" t="s">
        <v>269</v>
      </c>
      <c r="C186" s="2">
        <v>0.22</v>
      </c>
      <c r="D186" s="2">
        <v>1440</v>
      </c>
      <c r="E186" s="2" t="s">
        <v>19</v>
      </c>
      <c r="F186" s="2" t="s">
        <v>14</v>
      </c>
      <c r="G186" s="2">
        <v>-50</v>
      </c>
      <c r="H186" s="2">
        <v>28.8</v>
      </c>
      <c r="I186" s="2" t="s">
        <v>15</v>
      </c>
      <c r="J186" s="2" t="s">
        <v>16</v>
      </c>
      <c r="K186" s="2" t="s">
        <v>266</v>
      </c>
      <c r="L186" s="2"/>
    </row>
    <row r="187" spans="1:19" x14ac:dyDescent="0.35">
      <c r="A187" s="2">
        <v>149</v>
      </c>
      <c r="B187" s="2" t="s">
        <v>270</v>
      </c>
      <c r="C187" s="2">
        <v>0.24</v>
      </c>
      <c r="D187" s="2">
        <v>1469</v>
      </c>
      <c r="E187" s="2" t="s">
        <v>19</v>
      </c>
      <c r="F187" s="2" t="s">
        <v>14</v>
      </c>
      <c r="G187" s="2">
        <v>-50</v>
      </c>
      <c r="H187" s="2">
        <v>19.7</v>
      </c>
      <c r="I187" s="2" t="s">
        <v>15</v>
      </c>
      <c r="J187" s="2" t="s">
        <v>16</v>
      </c>
      <c r="K187" s="2" t="s">
        <v>266</v>
      </c>
      <c r="L187" s="2"/>
    </row>
    <row r="188" spans="1:19" ht="20" x14ac:dyDescent="0.35">
      <c r="A188" s="2">
        <v>306</v>
      </c>
      <c r="B188" s="2" t="s">
        <v>517</v>
      </c>
      <c r="C188" s="2">
        <v>1</v>
      </c>
      <c r="D188" s="2">
        <v>810</v>
      </c>
      <c r="E188" s="2" t="s">
        <v>24</v>
      </c>
      <c r="F188" s="2" t="s">
        <v>25</v>
      </c>
      <c r="G188" s="2">
        <v>-1</v>
      </c>
      <c r="H188" s="2">
        <v>0</v>
      </c>
      <c r="I188" s="2" t="s">
        <v>15</v>
      </c>
      <c r="J188" s="2" t="s">
        <v>16</v>
      </c>
      <c r="K188" s="2" t="s">
        <v>518</v>
      </c>
      <c r="L188" s="2"/>
      <c r="M188">
        <v>33.788912562983</v>
      </c>
      <c r="N188">
        <v>-110.963855204659</v>
      </c>
      <c r="O188">
        <v>11</v>
      </c>
      <c r="P188" t="s">
        <v>730</v>
      </c>
      <c r="S188" t="s">
        <v>724</v>
      </c>
    </row>
    <row r="189" spans="1:19" ht="30" x14ac:dyDescent="0.35">
      <c r="A189" s="2">
        <v>92</v>
      </c>
      <c r="B189" s="2" t="s">
        <v>173</v>
      </c>
      <c r="C189" s="2">
        <v>3.64</v>
      </c>
      <c r="D189" s="2">
        <v>639</v>
      </c>
      <c r="E189" s="2" t="s">
        <v>24</v>
      </c>
      <c r="F189" s="2" t="s">
        <v>25</v>
      </c>
      <c r="G189" s="2">
        <v>-16.600000000000001</v>
      </c>
      <c r="H189" s="2">
        <v>50.7</v>
      </c>
      <c r="I189" s="2" t="s">
        <v>15</v>
      </c>
      <c r="J189" s="2" t="s">
        <v>16</v>
      </c>
      <c r="K189" s="2" t="s">
        <v>174</v>
      </c>
      <c r="L189" s="2"/>
    </row>
    <row r="190" spans="1:19" x14ac:dyDescent="0.35">
      <c r="A190" s="2">
        <v>101</v>
      </c>
      <c r="B190" s="2" t="s">
        <v>190</v>
      </c>
      <c r="C190" s="2">
        <v>1.5</v>
      </c>
      <c r="D190" s="2">
        <v>1266</v>
      </c>
      <c r="E190" s="2" t="s">
        <v>24</v>
      </c>
      <c r="F190" s="2" t="s">
        <v>14</v>
      </c>
      <c r="G190" s="2">
        <v>90</v>
      </c>
      <c r="H190" s="2">
        <v>20.3</v>
      </c>
      <c r="I190" s="2" t="s">
        <v>15</v>
      </c>
      <c r="J190" s="2" t="s">
        <v>16</v>
      </c>
      <c r="K190" s="2" t="s">
        <v>191</v>
      </c>
      <c r="L190" s="2"/>
    </row>
    <row r="191" spans="1:19" ht="30" x14ac:dyDescent="0.35">
      <c r="A191" s="2">
        <v>166</v>
      </c>
      <c r="B191" s="2" t="s">
        <v>295</v>
      </c>
      <c r="C191" s="2">
        <v>3.67</v>
      </c>
      <c r="D191" s="2">
        <v>2500</v>
      </c>
      <c r="E191" s="2" t="s">
        <v>24</v>
      </c>
      <c r="F191" s="2" t="s">
        <v>14</v>
      </c>
      <c r="G191" s="2">
        <v>-26</v>
      </c>
      <c r="H191" s="2">
        <v>3</v>
      </c>
      <c r="I191" s="2" t="s">
        <v>15</v>
      </c>
      <c r="J191" s="2" t="s">
        <v>16</v>
      </c>
      <c r="K191" s="2" t="s">
        <v>296</v>
      </c>
      <c r="L191" s="2"/>
    </row>
    <row r="192" spans="1:19" ht="30" x14ac:dyDescent="0.35">
      <c r="A192" s="2">
        <v>177</v>
      </c>
      <c r="B192" s="2" t="s">
        <v>310</v>
      </c>
      <c r="C192" s="2">
        <v>3.08</v>
      </c>
      <c r="D192" s="2">
        <v>2500</v>
      </c>
      <c r="E192" s="2" t="s">
        <v>24</v>
      </c>
      <c r="F192" s="2" t="s">
        <v>14</v>
      </c>
      <c r="G192" s="2">
        <v>-29</v>
      </c>
      <c r="H192" s="2">
        <v>11.5</v>
      </c>
      <c r="I192" s="2" t="s">
        <v>15</v>
      </c>
      <c r="J192" s="2" t="s">
        <v>16</v>
      </c>
      <c r="K192" s="2" t="s">
        <v>296</v>
      </c>
      <c r="L192" s="2"/>
    </row>
    <row r="193" spans="1:20" ht="30" x14ac:dyDescent="0.35">
      <c r="A193" s="2">
        <v>258</v>
      </c>
      <c r="B193" s="2" t="s">
        <v>444</v>
      </c>
      <c r="C193" s="2">
        <v>8.6999999999999993</v>
      </c>
      <c r="D193" s="2">
        <v>2500</v>
      </c>
      <c r="E193" s="2" t="s">
        <v>24</v>
      </c>
      <c r="F193" s="2" t="s">
        <v>14</v>
      </c>
      <c r="G193" s="2">
        <v>-32</v>
      </c>
      <c r="H193" s="2">
        <v>2.5</v>
      </c>
      <c r="I193" s="2" t="s">
        <v>15</v>
      </c>
      <c r="J193" s="2" t="s">
        <v>16</v>
      </c>
      <c r="K193" s="2" t="s">
        <v>296</v>
      </c>
      <c r="L193" s="2"/>
      <c r="M193">
        <v>52.472088267260901</v>
      </c>
      <c r="N193">
        <v>-3.71674779431117</v>
      </c>
      <c r="O193">
        <v>17</v>
      </c>
      <c r="S193" t="s">
        <v>724</v>
      </c>
    </row>
    <row r="194" spans="1:20" ht="30" x14ac:dyDescent="0.35">
      <c r="A194" s="2">
        <v>272</v>
      </c>
      <c r="B194" s="2" t="s">
        <v>464</v>
      </c>
      <c r="C194" s="2">
        <v>0.89</v>
      </c>
      <c r="D194" s="2">
        <v>2500</v>
      </c>
      <c r="E194" s="2" t="s">
        <v>24</v>
      </c>
      <c r="F194" s="2" t="s">
        <v>14</v>
      </c>
      <c r="G194" s="2">
        <v>-49</v>
      </c>
      <c r="H194" s="2">
        <v>3.5</v>
      </c>
      <c r="I194" s="2" t="s">
        <v>15</v>
      </c>
      <c r="J194" s="2" t="s">
        <v>16</v>
      </c>
      <c r="K194" s="2" t="s">
        <v>296</v>
      </c>
      <c r="L194" s="2"/>
      <c r="M194">
        <v>52.472088267260901</v>
      </c>
      <c r="N194">
        <v>-3.71674779431117</v>
      </c>
      <c r="O194">
        <v>17</v>
      </c>
      <c r="P194" t="s">
        <v>731</v>
      </c>
      <c r="S194" t="s">
        <v>724</v>
      </c>
    </row>
    <row r="195" spans="1:20" ht="20" x14ac:dyDescent="0.35">
      <c r="A195" s="2">
        <v>86</v>
      </c>
      <c r="B195" s="2" t="s">
        <v>163</v>
      </c>
      <c r="C195" s="2">
        <v>0.03</v>
      </c>
      <c r="D195" s="2">
        <v>1410</v>
      </c>
      <c r="E195" s="2" t="s">
        <v>13</v>
      </c>
      <c r="F195" s="2" t="s">
        <v>14</v>
      </c>
      <c r="G195" s="2">
        <v>100</v>
      </c>
      <c r="H195" s="2">
        <v>-49.5</v>
      </c>
      <c r="I195" s="2" t="s">
        <v>15</v>
      </c>
      <c r="J195" s="2" t="s">
        <v>16</v>
      </c>
      <c r="K195" s="2" t="s">
        <v>164</v>
      </c>
      <c r="L195" s="2"/>
    </row>
    <row r="196" spans="1:20" ht="20.5" thickBot="1" x14ac:dyDescent="0.4">
      <c r="A196" s="4">
        <v>87</v>
      </c>
      <c r="B196" s="4" t="s">
        <v>165</v>
      </c>
      <c r="C196" s="4">
        <v>0.03</v>
      </c>
      <c r="D196" s="4">
        <v>1410</v>
      </c>
      <c r="E196" s="4" t="s">
        <v>13</v>
      </c>
      <c r="F196" s="4" t="s">
        <v>14</v>
      </c>
      <c r="G196" s="4">
        <v>100</v>
      </c>
      <c r="H196" s="4">
        <v>-65.099999999999994</v>
      </c>
      <c r="I196" s="4" t="s">
        <v>15</v>
      </c>
      <c r="J196" s="4" t="s">
        <v>16</v>
      </c>
      <c r="K196" s="4" t="s">
        <v>166</v>
      </c>
      <c r="L196" s="2"/>
    </row>
    <row r="197" spans="1:20" ht="20" x14ac:dyDescent="0.35">
      <c r="A197" s="2">
        <v>206</v>
      </c>
      <c r="B197" s="2" t="s">
        <v>360</v>
      </c>
      <c r="C197" s="2">
        <v>0.1</v>
      </c>
      <c r="D197" s="2">
        <v>1490</v>
      </c>
      <c r="E197" s="2" t="s">
        <v>13</v>
      </c>
      <c r="F197" s="2" t="s">
        <v>14</v>
      </c>
      <c r="G197" s="2">
        <v>80</v>
      </c>
      <c r="H197" s="2">
        <v>-22</v>
      </c>
      <c r="I197" s="2" t="s">
        <v>15</v>
      </c>
      <c r="J197" s="2" t="s">
        <v>21</v>
      </c>
      <c r="K197" s="2" t="s">
        <v>361</v>
      </c>
      <c r="L197" s="2"/>
    </row>
    <row r="198" spans="1:20" ht="20" x14ac:dyDescent="0.35">
      <c r="A198" s="2">
        <v>232</v>
      </c>
      <c r="B198" s="2" t="s">
        <v>403</v>
      </c>
      <c r="C198" s="2">
        <v>5.74E-2</v>
      </c>
      <c r="D198" s="2">
        <v>1317</v>
      </c>
      <c r="E198" s="2" t="s">
        <v>24</v>
      </c>
      <c r="F198" s="2" t="s">
        <v>14</v>
      </c>
      <c r="G198" s="2">
        <v>-50</v>
      </c>
      <c r="H198" s="2">
        <v>30.9</v>
      </c>
      <c r="I198" s="2" t="s">
        <v>15</v>
      </c>
      <c r="J198" s="2" t="s">
        <v>16</v>
      </c>
      <c r="K198" s="2" t="s">
        <v>404</v>
      </c>
      <c r="L198" s="2"/>
    </row>
    <row r="199" spans="1:20" x14ac:dyDescent="0.35">
      <c r="A199" s="2">
        <v>238</v>
      </c>
      <c r="B199" s="2" t="s">
        <v>415</v>
      </c>
      <c r="C199" s="2">
        <v>4.0800000000000003E-2</v>
      </c>
      <c r="D199" s="2">
        <v>1317</v>
      </c>
      <c r="E199" s="2" t="s">
        <v>24</v>
      </c>
      <c r="F199" s="2" t="s">
        <v>14</v>
      </c>
      <c r="G199" s="2">
        <v>-100</v>
      </c>
      <c r="H199" s="2">
        <v>18.5</v>
      </c>
      <c r="I199" s="2" t="s">
        <v>15</v>
      </c>
      <c r="J199" s="2" t="s">
        <v>16</v>
      </c>
      <c r="K199" s="2" t="s">
        <v>416</v>
      </c>
      <c r="L199" s="2"/>
    </row>
    <row r="200" spans="1:20" ht="20" x14ac:dyDescent="0.35">
      <c r="A200" s="2">
        <v>67</v>
      </c>
      <c r="B200" s="2" t="s">
        <v>132</v>
      </c>
      <c r="C200" s="2">
        <v>2.48</v>
      </c>
      <c r="D200" s="2">
        <v>1070</v>
      </c>
      <c r="E200" s="2" t="s">
        <v>13</v>
      </c>
      <c r="F200" s="2" t="s">
        <v>14</v>
      </c>
      <c r="G200" s="2">
        <v>100</v>
      </c>
      <c r="H200" s="2">
        <v>167.7</v>
      </c>
      <c r="I200" s="2" t="s">
        <v>15</v>
      </c>
      <c r="J200" s="2" t="s">
        <v>16</v>
      </c>
      <c r="K200" s="2" t="s">
        <v>133</v>
      </c>
      <c r="L200" s="2" t="s">
        <v>575</v>
      </c>
      <c r="M200" s="2" t="s">
        <v>575</v>
      </c>
      <c r="N200" s="2" t="s">
        <v>575</v>
      </c>
      <c r="O200" s="2" t="s">
        <v>575</v>
      </c>
      <c r="P200" t="s">
        <v>574</v>
      </c>
    </row>
    <row r="201" spans="1:20" ht="20" x14ac:dyDescent="0.35">
      <c r="A201" s="2">
        <v>167</v>
      </c>
      <c r="B201" s="2" t="s">
        <v>297</v>
      </c>
      <c r="C201" s="2">
        <v>0.8</v>
      </c>
      <c r="D201" s="2">
        <v>1200</v>
      </c>
      <c r="E201" s="2" t="s">
        <v>13</v>
      </c>
      <c r="F201" s="2" t="s">
        <v>14</v>
      </c>
      <c r="G201" s="2">
        <v>-75</v>
      </c>
      <c r="H201" s="2">
        <v>71.599999999999994</v>
      </c>
      <c r="I201" s="2" t="s">
        <v>15</v>
      </c>
      <c r="J201" s="2" t="s">
        <v>16</v>
      </c>
      <c r="K201" s="2" t="s">
        <v>298</v>
      </c>
      <c r="L201">
        <v>-32.630000000000003</v>
      </c>
      <c r="M201">
        <v>116.1</v>
      </c>
      <c r="N201">
        <v>1600</v>
      </c>
      <c r="O201">
        <v>3</v>
      </c>
    </row>
    <row r="202" spans="1:20" ht="20" x14ac:dyDescent="0.35">
      <c r="A202" s="9">
        <v>228</v>
      </c>
      <c r="B202" s="9" t="s">
        <v>397</v>
      </c>
      <c r="C202" s="9">
        <v>0.318</v>
      </c>
      <c r="D202" s="9">
        <v>1535</v>
      </c>
      <c r="E202" s="9" t="s">
        <v>13</v>
      </c>
      <c r="F202" s="9" t="s">
        <v>14</v>
      </c>
      <c r="G202" s="9">
        <v>59</v>
      </c>
      <c r="H202" s="9">
        <v>-15.8</v>
      </c>
      <c r="I202" s="9" t="s">
        <v>15</v>
      </c>
      <c r="J202" s="9" t="s">
        <v>16</v>
      </c>
      <c r="K202" s="9" t="s">
        <v>398</v>
      </c>
      <c r="L202" s="9"/>
    </row>
    <row r="203" spans="1:20"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732</v>
      </c>
    </row>
    <row r="204" spans="1:20" x14ac:dyDescent="0.35">
      <c r="A204" s="2">
        <v>269</v>
      </c>
      <c r="B204" s="2" t="s">
        <v>460</v>
      </c>
      <c r="C204" s="2">
        <v>1.8</v>
      </c>
      <c r="D204" s="2">
        <v>2270</v>
      </c>
      <c r="E204" s="2" t="s">
        <v>13</v>
      </c>
      <c r="F204" s="2" t="s">
        <v>14</v>
      </c>
      <c r="G204" s="2">
        <v>-100</v>
      </c>
      <c r="H204" s="2">
        <v>7.5</v>
      </c>
      <c r="I204" s="2" t="s">
        <v>15</v>
      </c>
      <c r="J204" s="2" t="s">
        <v>16</v>
      </c>
      <c r="K204" s="2" t="s">
        <v>461</v>
      </c>
      <c r="M204">
        <f>-33-57/60</f>
        <v>-33.950000000000003</v>
      </c>
      <c r="N204">
        <f>-18-15/60</f>
        <v>-18.25</v>
      </c>
      <c r="O204">
        <v>1</v>
      </c>
      <c r="P204" t="s">
        <v>733</v>
      </c>
    </row>
    <row r="205" spans="1:20" x14ac:dyDescent="0.35">
      <c r="A205" s="2">
        <v>194</v>
      </c>
      <c r="B205" s="2" t="s">
        <v>339</v>
      </c>
      <c r="C205" s="2">
        <v>0.65</v>
      </c>
      <c r="D205" s="2">
        <v>1473</v>
      </c>
      <c r="E205" s="2" t="s">
        <v>13</v>
      </c>
      <c r="F205" s="2" t="s">
        <v>14</v>
      </c>
      <c r="G205" s="2">
        <v>84</v>
      </c>
      <c r="H205" s="2">
        <v>0</v>
      </c>
      <c r="I205" s="2" t="s">
        <v>15</v>
      </c>
      <c r="J205" s="2" t="s">
        <v>16</v>
      </c>
      <c r="K205" s="2" t="s">
        <v>340</v>
      </c>
      <c r="L205" s="28"/>
      <c r="M205" s="31"/>
      <c r="N205" s="31"/>
      <c r="O205" s="31"/>
      <c r="P205" s="31"/>
      <c r="Q205" s="31"/>
      <c r="R205" s="31"/>
      <c r="S205" s="31"/>
      <c r="T205" s="31"/>
    </row>
    <row r="206" spans="1:20" x14ac:dyDescent="0.35">
      <c r="A206" s="2">
        <v>85</v>
      </c>
      <c r="B206" s="2" t="s">
        <v>161</v>
      </c>
      <c r="C206" s="2">
        <v>2.0089999999999999</v>
      </c>
      <c r="D206" s="2">
        <v>1296</v>
      </c>
      <c r="E206" s="2" t="s">
        <v>13</v>
      </c>
      <c r="F206" s="2" t="s">
        <v>14</v>
      </c>
      <c r="G206" s="2">
        <v>80</v>
      </c>
      <c r="H206" s="2">
        <v>23.6</v>
      </c>
      <c r="I206" s="2" t="s">
        <v>15</v>
      </c>
      <c r="J206" s="2" t="s">
        <v>16</v>
      </c>
      <c r="K206" s="2" t="s">
        <v>162</v>
      </c>
      <c r="L206" s="2"/>
      <c r="M206">
        <f>-33-57/60</f>
        <v>-33.950000000000003</v>
      </c>
      <c r="N206">
        <f>-18-15/60</f>
        <v>-18.25</v>
      </c>
      <c r="O206">
        <v>1</v>
      </c>
      <c r="P206" t="s">
        <v>734</v>
      </c>
    </row>
    <row r="207" spans="1:20" x14ac:dyDescent="0.35">
      <c r="A207" s="9">
        <v>286</v>
      </c>
      <c r="B207" s="9" t="s">
        <v>484</v>
      </c>
      <c r="C207" s="9">
        <v>1.32</v>
      </c>
      <c r="D207" s="9">
        <v>838</v>
      </c>
      <c r="E207" s="9" t="s">
        <v>13</v>
      </c>
      <c r="F207" s="9" t="s">
        <v>14</v>
      </c>
      <c r="G207" s="9">
        <v>27</v>
      </c>
      <c r="H207" s="9">
        <v>-22.1</v>
      </c>
      <c r="I207" s="9" t="s">
        <v>15</v>
      </c>
      <c r="J207" s="9" t="s">
        <v>16</v>
      </c>
      <c r="K207" s="9" t="s">
        <v>162</v>
      </c>
      <c r="L207" s="28"/>
      <c r="M207" s="31"/>
      <c r="N207" s="31"/>
      <c r="O207" s="31"/>
      <c r="P207" s="31"/>
      <c r="Q207" s="31"/>
      <c r="R207" s="31"/>
      <c r="S207" s="31"/>
      <c r="T207" s="31"/>
    </row>
    <row r="208" spans="1:20" ht="20" x14ac:dyDescent="0.35">
      <c r="A208" s="2">
        <v>299</v>
      </c>
      <c r="B208" s="2" t="s">
        <v>505</v>
      </c>
      <c r="C208" s="2">
        <v>0.77500000000000002</v>
      </c>
      <c r="D208" s="2">
        <v>1050</v>
      </c>
      <c r="E208" s="2" t="s">
        <v>13</v>
      </c>
      <c r="F208" s="2" t="s">
        <v>14</v>
      </c>
      <c r="G208" s="2">
        <v>-11</v>
      </c>
      <c r="H208" s="2">
        <v>3</v>
      </c>
      <c r="I208" s="2" t="s">
        <v>15</v>
      </c>
      <c r="J208" s="2" t="s">
        <v>16</v>
      </c>
      <c r="K208" s="2" t="s">
        <v>506</v>
      </c>
      <c r="L208" s="28"/>
      <c r="M208" s="31"/>
      <c r="N208" s="31"/>
      <c r="O208" s="31"/>
      <c r="P208" s="31"/>
      <c r="Q208" s="31"/>
      <c r="R208" s="31"/>
      <c r="S208" s="31"/>
      <c r="T208" s="31"/>
    </row>
    <row r="209" spans="1:20" x14ac:dyDescent="0.35">
      <c r="A209" s="2">
        <v>227</v>
      </c>
      <c r="B209" s="2" t="s">
        <v>395</v>
      </c>
      <c r="C209" s="2">
        <v>0.71</v>
      </c>
      <c r="D209" s="2">
        <v>2480</v>
      </c>
      <c r="E209" s="2" t="s">
        <v>24</v>
      </c>
      <c r="F209" s="2" t="s">
        <v>25</v>
      </c>
      <c r="G209" s="2">
        <v>-82</v>
      </c>
      <c r="H209" s="2">
        <v>32.6</v>
      </c>
      <c r="I209" s="2" t="s">
        <v>15</v>
      </c>
      <c r="J209" s="2" t="s">
        <v>16</v>
      </c>
      <c r="K209" s="2" t="s">
        <v>396</v>
      </c>
      <c r="L209" s="28"/>
      <c r="M209" s="31"/>
      <c r="N209" s="31"/>
      <c r="O209" s="31"/>
      <c r="P209" s="31"/>
      <c r="Q209" s="31"/>
      <c r="R209" s="31"/>
      <c r="S209" s="31"/>
      <c r="T209" s="31"/>
    </row>
    <row r="210" spans="1:20" x14ac:dyDescent="0.35">
      <c r="A210" s="2">
        <v>296</v>
      </c>
      <c r="B210" s="2" t="s">
        <v>499</v>
      </c>
      <c r="C210" s="2">
        <v>1</v>
      </c>
      <c r="D210" s="2">
        <v>550</v>
      </c>
      <c r="E210" s="2" t="s">
        <v>13</v>
      </c>
      <c r="F210" s="2" t="s">
        <v>14</v>
      </c>
      <c r="G210" s="2">
        <v>-20</v>
      </c>
      <c r="H210" s="2">
        <v>0</v>
      </c>
      <c r="I210" s="2" t="s">
        <v>15</v>
      </c>
      <c r="J210" s="2" t="s">
        <v>16</v>
      </c>
      <c r="K210" s="2" t="s">
        <v>500</v>
      </c>
      <c r="L210" s="28"/>
      <c r="M210" s="31"/>
      <c r="N210" s="31"/>
      <c r="O210" s="31"/>
      <c r="P210" s="31"/>
      <c r="Q210" s="31"/>
      <c r="R210" s="31"/>
      <c r="S210" s="31"/>
      <c r="T210" s="31"/>
    </row>
    <row r="211" spans="1:20" x14ac:dyDescent="0.35">
      <c r="A211" s="2">
        <v>302</v>
      </c>
      <c r="B211" s="2" t="s">
        <v>510</v>
      </c>
      <c r="C211" s="2">
        <v>1</v>
      </c>
      <c r="D211" s="2">
        <v>813</v>
      </c>
      <c r="E211" s="2" t="s">
        <v>24</v>
      </c>
      <c r="F211" s="2" t="s">
        <v>25</v>
      </c>
      <c r="G211" s="2">
        <v>-32</v>
      </c>
      <c r="H211" s="2">
        <v>37.200000000000003</v>
      </c>
      <c r="I211" s="2" t="s">
        <v>15</v>
      </c>
      <c r="J211" s="2" t="s">
        <v>16</v>
      </c>
      <c r="K211" s="2" t="s">
        <v>500</v>
      </c>
      <c r="L211" s="2"/>
      <c r="M211">
        <v>33.788912562983</v>
      </c>
      <c r="N211">
        <v>-110.963855204659</v>
      </c>
      <c r="O211">
        <v>5</v>
      </c>
      <c r="P211" t="s">
        <v>735</v>
      </c>
      <c r="S211" t="s">
        <v>724</v>
      </c>
    </row>
    <row r="212" spans="1:20" x14ac:dyDescent="0.35">
      <c r="A212" s="2">
        <v>125</v>
      </c>
      <c r="B212" s="2" t="s">
        <v>232</v>
      </c>
      <c r="C212" s="2">
        <v>10</v>
      </c>
      <c r="D212" s="2">
        <v>1530</v>
      </c>
      <c r="E212" s="2" t="s">
        <v>24</v>
      </c>
      <c r="F212" s="2" t="s">
        <v>14</v>
      </c>
      <c r="G212" s="2">
        <v>-19</v>
      </c>
      <c r="H212" s="2">
        <v>-22</v>
      </c>
      <c r="I212" s="2" t="s">
        <v>15</v>
      </c>
      <c r="J212" s="2" t="s">
        <v>26</v>
      </c>
      <c r="K212" s="2" t="s">
        <v>233</v>
      </c>
      <c r="L212" s="28"/>
      <c r="M212" s="31"/>
      <c r="N212" s="31"/>
      <c r="O212" s="31"/>
      <c r="P212" s="31"/>
      <c r="Q212" s="31"/>
      <c r="R212" s="31"/>
      <c r="S212" s="31"/>
      <c r="T212" s="31"/>
    </row>
    <row r="213" spans="1:20" ht="20" x14ac:dyDescent="0.35">
      <c r="A213" s="2">
        <v>118</v>
      </c>
      <c r="B213" s="2" t="s">
        <v>220</v>
      </c>
      <c r="C213" s="2">
        <v>0.59</v>
      </c>
      <c r="D213" s="2">
        <v>1825</v>
      </c>
      <c r="E213" s="2" t="s">
        <v>13</v>
      </c>
      <c r="F213" s="2" t="s">
        <v>14</v>
      </c>
      <c r="G213" s="2">
        <v>-100</v>
      </c>
      <c r="H213" s="2">
        <v>22.8</v>
      </c>
      <c r="I213" s="2" t="s">
        <v>15</v>
      </c>
      <c r="J213" s="2" t="s">
        <v>16</v>
      </c>
      <c r="K213" s="2" t="s">
        <v>221</v>
      </c>
      <c r="L213" s="28"/>
      <c r="M213" s="31"/>
      <c r="N213" s="31"/>
      <c r="O213" s="31"/>
      <c r="P213" s="31"/>
      <c r="Q213" s="31"/>
      <c r="R213" s="31"/>
      <c r="S213" s="31"/>
      <c r="T213" s="31"/>
    </row>
    <row r="214" spans="1:20" ht="20" x14ac:dyDescent="0.35">
      <c r="A214" s="2">
        <v>113</v>
      </c>
      <c r="B214" s="2" t="s">
        <v>212</v>
      </c>
      <c r="C214" s="2">
        <v>0.09</v>
      </c>
      <c r="D214" s="2">
        <v>1814</v>
      </c>
      <c r="E214" s="2" t="s">
        <v>13</v>
      </c>
      <c r="F214" s="2" t="s">
        <v>14</v>
      </c>
      <c r="G214" s="2">
        <v>-100</v>
      </c>
      <c r="H214" s="2">
        <v>20.9</v>
      </c>
      <c r="I214" s="2" t="s">
        <v>15</v>
      </c>
      <c r="J214" s="2" t="s">
        <v>16</v>
      </c>
      <c r="K214" s="2" t="s">
        <v>213</v>
      </c>
      <c r="L214" s="28"/>
      <c r="M214" s="31"/>
      <c r="N214" s="31"/>
      <c r="O214" s="31"/>
      <c r="P214" s="31"/>
      <c r="Q214" s="31"/>
      <c r="R214" s="31"/>
      <c r="S214" s="31"/>
      <c r="T214" s="31"/>
    </row>
    <row r="215" spans="1:20" ht="40" x14ac:dyDescent="0.35">
      <c r="A215" s="2">
        <v>114</v>
      </c>
      <c r="B215" s="2" t="s">
        <v>214</v>
      </c>
      <c r="C215" s="2">
        <v>0.44</v>
      </c>
      <c r="D215" s="2">
        <v>2244</v>
      </c>
      <c r="E215" s="2" t="s">
        <v>13</v>
      </c>
      <c r="F215" s="2" t="s">
        <v>14</v>
      </c>
      <c r="G215" s="2">
        <v>-100</v>
      </c>
      <c r="H215" s="2">
        <v>16.100000000000001</v>
      </c>
      <c r="I215" s="2" t="s">
        <v>15</v>
      </c>
      <c r="J215" s="2" t="s">
        <v>16</v>
      </c>
      <c r="K215" s="2" t="s">
        <v>215</v>
      </c>
      <c r="L215" s="28"/>
      <c r="M215" s="31"/>
      <c r="N215" s="31"/>
      <c r="O215" s="31"/>
      <c r="P215" s="31"/>
      <c r="Q215" s="31"/>
      <c r="R215" s="31"/>
      <c r="S215" s="31"/>
      <c r="T215" s="31"/>
    </row>
    <row r="216" spans="1:20" ht="20" x14ac:dyDescent="0.35">
      <c r="A216" s="2">
        <v>109</v>
      </c>
      <c r="B216" s="2" t="s">
        <v>204</v>
      </c>
      <c r="C216" s="2">
        <v>0.14000000000000001</v>
      </c>
      <c r="D216" s="2">
        <v>1895</v>
      </c>
      <c r="E216" s="2" t="s">
        <v>13</v>
      </c>
      <c r="F216" s="2" t="s">
        <v>14</v>
      </c>
      <c r="G216" s="2">
        <v>-100</v>
      </c>
      <c r="H216" s="2">
        <v>53.4</v>
      </c>
      <c r="I216" s="2" t="s">
        <v>15</v>
      </c>
      <c r="J216" s="2" t="s">
        <v>16</v>
      </c>
      <c r="K216" s="2" t="s">
        <v>205</v>
      </c>
      <c r="L216" s="28"/>
      <c r="M216" s="31"/>
      <c r="N216" s="31"/>
      <c r="O216" s="31"/>
      <c r="P216" s="31"/>
      <c r="Q216" s="31"/>
      <c r="R216" s="31"/>
      <c r="S216" s="31"/>
      <c r="T216" s="31"/>
    </row>
    <row r="217" spans="1:20" ht="20" x14ac:dyDescent="0.35">
      <c r="A217" s="2">
        <v>106</v>
      </c>
      <c r="B217" s="2" t="s">
        <v>198</v>
      </c>
      <c r="C217" s="2">
        <v>0.16</v>
      </c>
      <c r="D217" s="2">
        <v>1725</v>
      </c>
      <c r="E217" s="2" t="s">
        <v>13</v>
      </c>
      <c r="F217" s="2" t="s">
        <v>14</v>
      </c>
      <c r="G217" s="2">
        <v>-100</v>
      </c>
      <c r="H217" s="2">
        <v>20.3</v>
      </c>
      <c r="I217" s="2" t="s">
        <v>15</v>
      </c>
      <c r="J217" s="2" t="s">
        <v>16</v>
      </c>
      <c r="K217" s="2" t="s">
        <v>199</v>
      </c>
      <c r="L217" s="28"/>
      <c r="M217" s="31"/>
      <c r="N217" s="31"/>
      <c r="O217" s="31"/>
      <c r="P217" s="31"/>
      <c r="Q217" s="31"/>
      <c r="R217" s="31"/>
      <c r="S217" s="31"/>
      <c r="T217" s="31"/>
    </row>
    <row r="218" spans="1:20" ht="20" x14ac:dyDescent="0.35">
      <c r="A218" s="2">
        <v>108</v>
      </c>
      <c r="B218" s="2" t="s">
        <v>202</v>
      </c>
      <c r="C218" s="2">
        <v>0.16</v>
      </c>
      <c r="D218" s="2">
        <v>1900</v>
      </c>
      <c r="E218" s="2" t="s">
        <v>13</v>
      </c>
      <c r="F218" s="2" t="s">
        <v>14</v>
      </c>
      <c r="G218" s="2">
        <v>-100</v>
      </c>
      <c r="H218" s="2">
        <v>40.700000000000003</v>
      </c>
      <c r="I218" s="2" t="s">
        <v>15</v>
      </c>
      <c r="J218" s="2" t="s">
        <v>16</v>
      </c>
      <c r="K218" s="2" t="s">
        <v>203</v>
      </c>
      <c r="L218" s="28"/>
      <c r="M218" s="31"/>
      <c r="N218" s="31"/>
      <c r="O218" s="31"/>
      <c r="P218" s="31"/>
      <c r="Q218" s="31"/>
      <c r="R218" s="31"/>
      <c r="S218" s="31"/>
      <c r="T218" s="31"/>
    </row>
    <row r="219" spans="1:20" x14ac:dyDescent="0.35">
      <c r="A219" s="2">
        <v>242</v>
      </c>
      <c r="B219" s="2" t="s">
        <v>420</v>
      </c>
      <c r="C219" s="2">
        <v>0.35</v>
      </c>
      <c r="D219" s="2">
        <v>1230</v>
      </c>
      <c r="E219" s="2" t="s">
        <v>13</v>
      </c>
      <c r="F219" s="2" t="s">
        <v>25</v>
      </c>
      <c r="G219" s="2">
        <v>-75</v>
      </c>
      <c r="H219" s="2">
        <v>59.6</v>
      </c>
      <c r="I219" s="2" t="s">
        <v>15</v>
      </c>
      <c r="J219" s="2" t="s">
        <v>16</v>
      </c>
      <c r="K219" s="2" t="s">
        <v>421</v>
      </c>
      <c r="L219" s="28"/>
      <c r="M219" s="31"/>
      <c r="N219" s="31"/>
      <c r="O219" s="31"/>
      <c r="P219" s="31"/>
      <c r="Q219" s="31"/>
      <c r="R219" s="31"/>
      <c r="S219" s="31"/>
      <c r="T219" s="31"/>
    </row>
    <row r="220" spans="1:20" x14ac:dyDescent="0.35">
      <c r="A220" s="2">
        <v>294</v>
      </c>
      <c r="B220" s="2" t="s">
        <v>496</v>
      </c>
      <c r="C220" s="2">
        <v>6.94</v>
      </c>
      <c r="D220" s="2">
        <v>1184</v>
      </c>
      <c r="E220" s="2" t="s">
        <v>13</v>
      </c>
      <c r="F220" s="2" t="s">
        <v>14</v>
      </c>
      <c r="G220" s="2">
        <v>-34</v>
      </c>
      <c r="H220" s="2">
        <v>0</v>
      </c>
      <c r="I220" s="2" t="s">
        <v>15</v>
      </c>
      <c r="J220" s="2" t="s">
        <v>16</v>
      </c>
      <c r="K220" s="2" t="s">
        <v>497</v>
      </c>
      <c r="L220" s="28"/>
      <c r="M220" s="31"/>
      <c r="N220" s="31"/>
      <c r="O220" s="31"/>
      <c r="P220" s="31"/>
      <c r="Q220" s="31"/>
      <c r="R220" s="31"/>
      <c r="S220" s="31"/>
      <c r="T220" s="31"/>
    </row>
    <row r="221" spans="1:20" ht="20" x14ac:dyDescent="0.35">
      <c r="A221" s="2">
        <v>223</v>
      </c>
      <c r="B221" s="2" t="s">
        <v>387</v>
      </c>
      <c r="C221" s="2">
        <v>0.41</v>
      </c>
      <c r="D221" s="2">
        <v>810</v>
      </c>
      <c r="E221" s="2" t="s">
        <v>24</v>
      </c>
      <c r="F221" s="2" t="s">
        <v>25</v>
      </c>
      <c r="G221" s="2">
        <v>-40</v>
      </c>
      <c r="H221" s="2">
        <v>55.8</v>
      </c>
      <c r="I221" s="2" t="s">
        <v>15</v>
      </c>
      <c r="J221" s="2" t="s">
        <v>16</v>
      </c>
      <c r="K221" s="2" t="s">
        <v>388</v>
      </c>
      <c r="L221" s="2"/>
      <c r="M221">
        <v>39.8456849054676</v>
      </c>
      <c r="N221">
        <v>-105.92363805782</v>
      </c>
      <c r="O221">
        <v>3</v>
      </c>
      <c r="P221" t="s">
        <v>736</v>
      </c>
    </row>
    <row r="222" spans="1:20" ht="20" x14ac:dyDescent="0.35">
      <c r="A222" s="2">
        <v>126</v>
      </c>
      <c r="B222" s="2" t="s">
        <v>234</v>
      </c>
      <c r="C222" s="2">
        <v>2.7</v>
      </c>
      <c r="D222" s="2">
        <v>762</v>
      </c>
      <c r="E222" s="2" t="s">
        <v>24</v>
      </c>
      <c r="F222" s="2" t="s">
        <v>25</v>
      </c>
      <c r="G222" s="2">
        <v>-36</v>
      </c>
      <c r="H222" s="2">
        <v>12</v>
      </c>
      <c r="I222" s="2" t="s">
        <v>15</v>
      </c>
      <c r="J222" s="2" t="s">
        <v>16</v>
      </c>
      <c r="K222" s="2" t="s">
        <v>235</v>
      </c>
      <c r="L222" s="2"/>
      <c r="M222">
        <v>39.8456849054676</v>
      </c>
      <c r="N222">
        <v>-105.92363805782</v>
      </c>
      <c r="O222">
        <v>6</v>
      </c>
    </row>
    <row r="223" spans="1:20" ht="20" x14ac:dyDescent="0.35">
      <c r="A223" s="2">
        <v>222</v>
      </c>
      <c r="B223" s="2" t="s">
        <v>385</v>
      </c>
      <c r="C223" s="2">
        <v>0.41</v>
      </c>
      <c r="D223" s="2">
        <v>810</v>
      </c>
      <c r="E223" s="2" t="s">
        <v>24</v>
      </c>
      <c r="F223" s="2" t="s">
        <v>25</v>
      </c>
      <c r="G223" s="2">
        <v>-36</v>
      </c>
      <c r="H223" s="2">
        <v>69.8</v>
      </c>
      <c r="I223" s="2" t="s">
        <v>15</v>
      </c>
      <c r="J223" s="2" t="s">
        <v>16</v>
      </c>
      <c r="K223" s="2" t="s">
        <v>386</v>
      </c>
      <c r="L223" s="2"/>
      <c r="M223">
        <v>39.8456849054676</v>
      </c>
      <c r="N223">
        <v>-105.92363805782</v>
      </c>
      <c r="O223">
        <v>6</v>
      </c>
      <c r="P223" t="s">
        <v>737</v>
      </c>
    </row>
    <row r="224" spans="1:20" ht="20" x14ac:dyDescent="0.35">
      <c r="A224" s="2">
        <v>151</v>
      </c>
      <c r="B224" s="2" t="s">
        <v>272</v>
      </c>
      <c r="C224" s="2">
        <v>2.89</v>
      </c>
      <c r="D224" s="2">
        <v>760</v>
      </c>
      <c r="E224" s="2" t="s">
        <v>24</v>
      </c>
      <c r="F224" s="2" t="s">
        <v>25</v>
      </c>
      <c r="G224" s="2">
        <v>-40</v>
      </c>
      <c r="H224" s="2">
        <v>52.5</v>
      </c>
      <c r="I224" s="2" t="s">
        <v>15</v>
      </c>
      <c r="J224" s="2" t="s">
        <v>16</v>
      </c>
      <c r="K224" s="2" t="s">
        <v>273</v>
      </c>
      <c r="L224" s="2"/>
      <c r="M224">
        <v>39.8456849054676</v>
      </c>
      <c r="N224">
        <v>-105.92363805782</v>
      </c>
      <c r="O224">
        <v>30</v>
      </c>
      <c r="P224" t="s">
        <v>738</v>
      </c>
    </row>
    <row r="225" spans="1:20" ht="20" x14ac:dyDescent="0.35">
      <c r="A225" s="2">
        <v>152</v>
      </c>
      <c r="B225" s="2" t="s">
        <v>274</v>
      </c>
      <c r="C225" s="2">
        <v>2.89</v>
      </c>
      <c r="D225" s="2">
        <v>635</v>
      </c>
      <c r="E225" s="2" t="s">
        <v>24</v>
      </c>
      <c r="F225" s="2" t="s">
        <v>25</v>
      </c>
      <c r="G225" s="2">
        <v>-40</v>
      </c>
      <c r="H225" s="2">
        <v>42</v>
      </c>
      <c r="I225" s="2" t="s">
        <v>15</v>
      </c>
      <c r="J225" s="2" t="s">
        <v>16</v>
      </c>
      <c r="K225" s="2" t="s">
        <v>273</v>
      </c>
      <c r="L225" s="2"/>
      <c r="M225">
        <v>39.8456849054676</v>
      </c>
      <c r="N225">
        <v>-105.92363805782</v>
      </c>
      <c r="O225">
        <v>30</v>
      </c>
      <c r="P225" t="s">
        <v>738</v>
      </c>
    </row>
    <row r="226" spans="1:20" ht="30.5" thickBot="1" x14ac:dyDescent="0.4">
      <c r="A226" s="4">
        <v>184</v>
      </c>
      <c r="B226" s="4" t="s">
        <v>552</v>
      </c>
      <c r="C226" s="4">
        <v>2</v>
      </c>
      <c r="D226" s="4">
        <v>1390</v>
      </c>
      <c r="E226" s="4" t="s">
        <v>13</v>
      </c>
      <c r="F226" s="4" t="s">
        <v>14</v>
      </c>
      <c r="G226" s="4">
        <v>57</v>
      </c>
      <c r="H226" s="4">
        <v>-4.5999999999999996</v>
      </c>
      <c r="I226" s="4" t="s">
        <v>15</v>
      </c>
      <c r="J226" s="4" t="s">
        <v>16</v>
      </c>
      <c r="K226" s="4" t="s">
        <v>321</v>
      </c>
      <c r="L226" s="28"/>
      <c r="M226" s="31"/>
      <c r="N226" s="31"/>
      <c r="O226" s="31"/>
      <c r="P226" s="31"/>
      <c r="Q226" s="31"/>
      <c r="R226" s="31"/>
      <c r="S226" s="31"/>
      <c r="T226" s="31"/>
    </row>
    <row r="227" spans="1:20" ht="20" x14ac:dyDescent="0.35">
      <c r="A227" s="6">
        <v>212</v>
      </c>
      <c r="B227" s="6" t="s">
        <v>371</v>
      </c>
      <c r="C227" s="6">
        <v>0.26</v>
      </c>
      <c r="D227" s="6">
        <v>1150</v>
      </c>
      <c r="E227" s="6" t="s">
        <v>13</v>
      </c>
      <c r="F227" s="6" t="s">
        <v>14</v>
      </c>
      <c r="G227" s="6">
        <v>100</v>
      </c>
      <c r="H227" s="6">
        <v>-196.5</v>
      </c>
      <c r="I227" s="6" t="s">
        <v>15</v>
      </c>
      <c r="J227" s="6" t="s">
        <v>16</v>
      </c>
      <c r="K227" s="6" t="s">
        <v>372</v>
      </c>
      <c r="L227" s="28"/>
      <c r="M227" s="31"/>
      <c r="N227" s="31"/>
      <c r="O227" s="31"/>
      <c r="P227" s="31"/>
      <c r="Q227" s="31"/>
      <c r="R227" s="31"/>
      <c r="S227" s="31"/>
      <c r="T227" s="31"/>
    </row>
    <row r="228" spans="1:20" ht="20" x14ac:dyDescent="0.35">
      <c r="A228" s="2">
        <v>291</v>
      </c>
      <c r="B228" s="2" t="s">
        <v>490</v>
      </c>
      <c r="C228" s="2">
        <v>0.81</v>
      </c>
      <c r="D228" s="2">
        <v>544</v>
      </c>
      <c r="E228" s="2" t="s">
        <v>24</v>
      </c>
      <c r="F228" s="2" t="s">
        <v>25</v>
      </c>
      <c r="G228" s="2">
        <v>-100</v>
      </c>
      <c r="H228" s="2">
        <v>15.9</v>
      </c>
      <c r="I228" s="2" t="s">
        <v>15</v>
      </c>
      <c r="J228" s="2" t="s">
        <v>16</v>
      </c>
      <c r="K228" s="2" t="s">
        <v>491</v>
      </c>
      <c r="L228" s="28"/>
      <c r="M228" s="31"/>
      <c r="N228" s="31"/>
      <c r="O228" s="31"/>
      <c r="P228" s="31"/>
      <c r="Q228" s="31"/>
      <c r="R228" s="31"/>
      <c r="S228" s="31"/>
      <c r="T228" s="31"/>
    </row>
    <row r="229" spans="1:20" ht="20" x14ac:dyDescent="0.35">
      <c r="A229" s="2">
        <v>201</v>
      </c>
      <c r="B229" s="2" t="s">
        <v>350</v>
      </c>
      <c r="C229" s="2">
        <v>12</v>
      </c>
      <c r="D229" s="2">
        <v>570</v>
      </c>
      <c r="E229" s="2" t="s">
        <v>13</v>
      </c>
      <c r="F229" s="2" t="s">
        <v>14</v>
      </c>
      <c r="G229" s="2">
        <v>4</v>
      </c>
      <c r="H229" s="2">
        <v>0</v>
      </c>
      <c r="I229" s="2" t="s">
        <v>15</v>
      </c>
      <c r="J229" s="2" t="s">
        <v>26</v>
      </c>
      <c r="K229" s="2" t="s">
        <v>351</v>
      </c>
      <c r="L229" s="28"/>
      <c r="M229" s="31"/>
      <c r="N229" s="31"/>
      <c r="O229" s="31"/>
      <c r="P229" s="31"/>
      <c r="Q229" s="31"/>
      <c r="R229" s="31"/>
      <c r="S229" s="31"/>
      <c r="T229" s="31"/>
    </row>
    <row r="230" spans="1:20" ht="20" x14ac:dyDescent="0.35">
      <c r="A230" s="2">
        <v>230</v>
      </c>
      <c r="B230" s="2" t="s">
        <v>400</v>
      </c>
      <c r="C230" s="2">
        <v>0.63</v>
      </c>
      <c r="D230" s="2">
        <v>1867</v>
      </c>
      <c r="E230" s="2" t="s">
        <v>24</v>
      </c>
      <c r="F230" s="2" t="s">
        <v>14</v>
      </c>
      <c r="G230" s="2">
        <v>90</v>
      </c>
      <c r="H230" s="2">
        <v>50</v>
      </c>
      <c r="I230" s="2" t="s">
        <v>15</v>
      </c>
      <c r="J230" s="2" t="s">
        <v>21</v>
      </c>
      <c r="K230" s="2" t="s">
        <v>401</v>
      </c>
      <c r="L230" s="28"/>
      <c r="M230" s="31"/>
      <c r="N230" s="31"/>
      <c r="O230" s="31"/>
      <c r="P230" s="31"/>
      <c r="Q230" s="31"/>
      <c r="R230" s="31"/>
      <c r="S230" s="31"/>
      <c r="T230" s="31"/>
    </row>
    <row r="231" spans="1:20" ht="20" x14ac:dyDescent="0.35">
      <c r="A231" s="2">
        <v>248</v>
      </c>
      <c r="B231" s="2" t="s">
        <v>429</v>
      </c>
      <c r="C231" s="2">
        <v>1.95</v>
      </c>
      <c r="D231" s="2">
        <v>773</v>
      </c>
      <c r="E231" s="2" t="s">
        <v>24</v>
      </c>
      <c r="F231" s="2" t="s">
        <v>14</v>
      </c>
      <c r="G231" s="2">
        <v>100</v>
      </c>
      <c r="H231" s="2">
        <v>-103.3</v>
      </c>
      <c r="I231" s="2" t="s">
        <v>15</v>
      </c>
      <c r="J231" s="2" t="s">
        <v>16</v>
      </c>
      <c r="K231" s="2" t="s">
        <v>430</v>
      </c>
      <c r="L231" s="2">
        <v>1300</v>
      </c>
      <c r="M231">
        <v>-35.011000000000003</v>
      </c>
      <c r="N231">
        <v>148.34299999999999</v>
      </c>
      <c r="O231">
        <v>20</v>
      </c>
    </row>
    <row r="232" spans="1:20" ht="20" x14ac:dyDescent="0.35">
      <c r="A232" s="2">
        <v>159</v>
      </c>
      <c r="B232" s="2" t="s">
        <v>286</v>
      </c>
      <c r="C232" s="2">
        <v>0.79600000000000004</v>
      </c>
      <c r="D232" s="2">
        <v>906</v>
      </c>
      <c r="E232" s="2" t="s">
        <v>13</v>
      </c>
      <c r="F232" s="2" t="s">
        <v>14</v>
      </c>
      <c r="G232" s="2">
        <v>-34</v>
      </c>
      <c r="H232" s="2">
        <v>24.7</v>
      </c>
      <c r="I232" s="2" t="s">
        <v>15</v>
      </c>
      <c r="J232" s="2" t="s">
        <v>16</v>
      </c>
      <c r="K232" s="2" t="s">
        <v>287</v>
      </c>
      <c r="L232" s="28"/>
      <c r="M232" s="31"/>
      <c r="N232" s="31"/>
      <c r="O232" s="31"/>
      <c r="P232" s="31"/>
      <c r="Q232" s="31"/>
      <c r="R232" s="31"/>
      <c r="S232" s="31"/>
      <c r="T232" s="31"/>
    </row>
    <row r="233" spans="1:20" ht="20" x14ac:dyDescent="0.35">
      <c r="A233" s="2">
        <v>160</v>
      </c>
      <c r="B233" s="2" t="s">
        <v>288</v>
      </c>
      <c r="C233" s="2">
        <v>2.2509999999999999</v>
      </c>
      <c r="D233" s="2">
        <v>906</v>
      </c>
      <c r="E233" s="2" t="s">
        <v>13</v>
      </c>
      <c r="F233" s="2" t="s">
        <v>14</v>
      </c>
      <c r="G233" s="2">
        <v>-80</v>
      </c>
      <c r="H233" s="2">
        <v>148.69999999999999</v>
      </c>
      <c r="I233" s="2" t="s">
        <v>15</v>
      </c>
      <c r="J233" s="2" t="s">
        <v>16</v>
      </c>
      <c r="K233" s="2" t="s">
        <v>287</v>
      </c>
      <c r="L233" s="28"/>
      <c r="M233" s="31"/>
      <c r="N233" s="31"/>
      <c r="O233" s="31"/>
      <c r="P233" s="31"/>
      <c r="Q233" s="31"/>
      <c r="R233" s="31"/>
      <c r="S233" s="31"/>
      <c r="T233" s="31"/>
    </row>
    <row r="234" spans="1:20" ht="20" x14ac:dyDescent="0.35">
      <c r="A234" s="2">
        <v>165</v>
      </c>
      <c r="B234" s="2" t="s">
        <v>294</v>
      </c>
      <c r="C234" s="2">
        <v>0.92500000000000004</v>
      </c>
      <c r="D234" s="2">
        <v>906</v>
      </c>
      <c r="E234" s="2" t="s">
        <v>13</v>
      </c>
      <c r="F234" s="2" t="s">
        <v>14</v>
      </c>
      <c r="G234" s="2">
        <v>-95</v>
      </c>
      <c r="H234" s="2">
        <v>350</v>
      </c>
      <c r="I234" s="2" t="s">
        <v>15</v>
      </c>
      <c r="J234" s="2" t="s">
        <v>16</v>
      </c>
      <c r="K234" s="2" t="s">
        <v>287</v>
      </c>
      <c r="L234" s="28"/>
      <c r="M234" s="31"/>
      <c r="N234" s="31"/>
      <c r="O234" s="31"/>
      <c r="P234" s="31"/>
      <c r="Q234" s="31"/>
      <c r="R234" s="31"/>
      <c r="S234" s="31"/>
      <c r="T234" s="31"/>
    </row>
    <row r="235" spans="1:20" ht="20" x14ac:dyDescent="0.35">
      <c r="A235" s="2">
        <v>239</v>
      </c>
      <c r="B235" s="2" t="s">
        <v>417</v>
      </c>
      <c r="C235" s="2">
        <v>1.2749999999999999</v>
      </c>
      <c r="D235" s="2">
        <v>906</v>
      </c>
      <c r="E235" s="2" t="s">
        <v>13</v>
      </c>
      <c r="F235" s="2" t="s">
        <v>14</v>
      </c>
      <c r="G235" s="2">
        <v>-20</v>
      </c>
      <c r="H235" s="2">
        <v>49.3</v>
      </c>
      <c r="I235" s="2" t="s">
        <v>15</v>
      </c>
      <c r="J235" s="2" t="s">
        <v>16</v>
      </c>
      <c r="K235" s="2" t="s">
        <v>287</v>
      </c>
      <c r="L235" s="28"/>
      <c r="M235" s="31"/>
      <c r="N235" s="31"/>
      <c r="O235" s="31"/>
      <c r="P235" s="31"/>
      <c r="Q235" s="31"/>
      <c r="R235" s="31"/>
      <c r="S235" s="31"/>
      <c r="T235" s="31"/>
    </row>
    <row r="236" spans="1:20" ht="20" x14ac:dyDescent="0.35">
      <c r="A236" s="2">
        <v>240</v>
      </c>
      <c r="B236" s="2" t="s">
        <v>417</v>
      </c>
      <c r="C236" s="2">
        <v>1.2849999999999999</v>
      </c>
      <c r="D236" s="2">
        <v>906</v>
      </c>
      <c r="E236" s="2" t="s">
        <v>13</v>
      </c>
      <c r="F236" s="2" t="s">
        <v>14</v>
      </c>
      <c r="G236" s="2">
        <v>-39</v>
      </c>
      <c r="H236" s="2">
        <v>49</v>
      </c>
      <c r="I236" s="2" t="s">
        <v>15</v>
      </c>
      <c r="J236" s="2" t="s">
        <v>16</v>
      </c>
      <c r="K236" s="2" t="s">
        <v>287</v>
      </c>
      <c r="L236" s="28"/>
      <c r="M236" s="31"/>
      <c r="N236" s="31"/>
      <c r="O236" s="31"/>
      <c r="P236" s="31" t="s">
        <v>555</v>
      </c>
      <c r="Q236" s="31"/>
      <c r="R236" s="31"/>
      <c r="S236" s="31"/>
      <c r="T236" s="31"/>
    </row>
    <row r="237" spans="1:20" ht="20" x14ac:dyDescent="0.35">
      <c r="A237" s="2">
        <v>268</v>
      </c>
      <c r="B237" s="2" t="s">
        <v>459</v>
      </c>
      <c r="C237" s="2">
        <v>1.4</v>
      </c>
      <c r="D237" s="2">
        <v>906</v>
      </c>
      <c r="E237" s="2" t="s">
        <v>13</v>
      </c>
      <c r="F237" s="2" t="s">
        <v>14</v>
      </c>
      <c r="G237" s="2">
        <v>-36</v>
      </c>
      <c r="H237" s="2">
        <v>50</v>
      </c>
      <c r="I237" s="2" t="s">
        <v>15</v>
      </c>
      <c r="J237" s="2" t="s">
        <v>16</v>
      </c>
      <c r="K237" s="2" t="s">
        <v>287</v>
      </c>
      <c r="L237" s="2"/>
      <c r="M237">
        <f>-37-20/60</f>
        <v>-37.333333333333336</v>
      </c>
      <c r="N237">
        <f>149+35/60</f>
        <v>149.58333333333334</v>
      </c>
      <c r="O237">
        <v>8</v>
      </c>
      <c r="P237" t="s">
        <v>739</v>
      </c>
    </row>
    <row r="238" spans="1:20" ht="20" x14ac:dyDescent="0.35">
      <c r="A238" s="2">
        <v>99</v>
      </c>
      <c r="B238" s="2" t="s">
        <v>186</v>
      </c>
      <c r="C238" s="2">
        <v>0.55400000000000005</v>
      </c>
      <c r="D238" s="2">
        <v>500</v>
      </c>
      <c r="E238" s="2" t="s">
        <v>24</v>
      </c>
      <c r="F238" s="2" t="s">
        <v>14</v>
      </c>
      <c r="G238" s="2">
        <v>-40.299999999999997</v>
      </c>
      <c r="H238" s="2">
        <v>82.7</v>
      </c>
      <c r="I238" s="2" t="s">
        <v>15</v>
      </c>
      <c r="J238" s="2" t="s">
        <v>16</v>
      </c>
      <c r="K238" s="2" t="s">
        <v>187</v>
      </c>
      <c r="L238" s="28"/>
      <c r="M238" s="31"/>
      <c r="N238" s="31"/>
      <c r="O238" s="31"/>
      <c r="P238" s="31"/>
      <c r="Q238" s="31"/>
      <c r="R238" s="31"/>
      <c r="S238" s="31"/>
      <c r="T238" s="31"/>
    </row>
    <row r="239" spans="1:20" x14ac:dyDescent="0.35">
      <c r="A239" s="2">
        <v>98</v>
      </c>
      <c r="B239" s="2" t="s">
        <v>184</v>
      </c>
      <c r="C239" s="2">
        <v>0.55300000000000005</v>
      </c>
      <c r="D239" s="2">
        <v>500</v>
      </c>
      <c r="E239" s="2" t="s">
        <v>24</v>
      </c>
      <c r="F239" s="2" t="s">
        <v>14</v>
      </c>
      <c r="G239" s="2">
        <v>-43.2</v>
      </c>
      <c r="H239" s="2">
        <v>35.299999999999997</v>
      </c>
      <c r="I239" s="2" t="s">
        <v>15</v>
      </c>
      <c r="J239" s="2" t="s">
        <v>16</v>
      </c>
      <c r="K239" s="2" t="s">
        <v>185</v>
      </c>
      <c r="L239" s="28"/>
      <c r="M239" s="31"/>
      <c r="N239" s="31"/>
      <c r="O239" s="31"/>
      <c r="P239" s="31"/>
      <c r="Q239" s="31"/>
      <c r="R239" s="31"/>
      <c r="S239" s="31"/>
      <c r="T239" s="31"/>
    </row>
    <row r="240" spans="1:20" x14ac:dyDescent="0.35">
      <c r="A240" s="2">
        <v>279</v>
      </c>
      <c r="B240" s="2" t="s">
        <v>475</v>
      </c>
      <c r="C240" s="2">
        <v>0.55300000000000005</v>
      </c>
      <c r="D240" s="2">
        <v>1080</v>
      </c>
      <c r="E240" s="2" t="s">
        <v>24</v>
      </c>
      <c r="F240" s="2" t="s">
        <v>14</v>
      </c>
      <c r="G240" s="2">
        <v>-43.2</v>
      </c>
      <c r="H240" s="2">
        <v>35.299999999999997</v>
      </c>
      <c r="I240" s="2" t="s">
        <v>15</v>
      </c>
      <c r="J240" s="2" t="s">
        <v>16</v>
      </c>
      <c r="K240" s="2" t="s">
        <v>185</v>
      </c>
      <c r="L240" s="2"/>
      <c r="M240">
        <v>-33.373992000000001</v>
      </c>
      <c r="N240">
        <v>148.997547</v>
      </c>
      <c r="O240">
        <v>9</v>
      </c>
      <c r="S240" t="s">
        <v>724</v>
      </c>
    </row>
    <row r="241" spans="1:20" x14ac:dyDescent="0.35">
      <c r="A241" s="2">
        <v>280</v>
      </c>
      <c r="B241" s="2" t="s">
        <v>476</v>
      </c>
      <c r="C241" s="2">
        <v>0.55400000000000005</v>
      </c>
      <c r="D241" s="2">
        <v>1080</v>
      </c>
      <c r="E241" s="2" t="s">
        <v>24</v>
      </c>
      <c r="F241" s="2" t="s">
        <v>14</v>
      </c>
      <c r="G241" s="2">
        <v>-40.299999999999997</v>
      </c>
      <c r="H241" s="2">
        <v>82.7</v>
      </c>
      <c r="I241" s="2" t="s">
        <v>15</v>
      </c>
      <c r="J241" s="2" t="s">
        <v>16</v>
      </c>
      <c r="K241" s="2" t="s">
        <v>185</v>
      </c>
      <c r="L241" s="2"/>
      <c r="M241">
        <v>-33.373992000000001</v>
      </c>
      <c r="N241">
        <v>148.997547</v>
      </c>
      <c r="O241">
        <v>7</v>
      </c>
      <c r="S241" t="s">
        <v>724</v>
      </c>
    </row>
    <row r="242" spans="1:20" ht="20" x14ac:dyDescent="0.35">
      <c r="A242" s="2">
        <v>298</v>
      </c>
      <c r="B242" s="2" t="s">
        <v>503</v>
      </c>
      <c r="C242" s="2">
        <v>0.94</v>
      </c>
      <c r="D242" s="2">
        <v>1200</v>
      </c>
      <c r="E242" s="2" t="s">
        <v>13</v>
      </c>
      <c r="F242" s="2" t="s">
        <v>14</v>
      </c>
      <c r="G242" s="2">
        <v>-100</v>
      </c>
      <c r="H242" s="2">
        <v>271.60000000000002</v>
      </c>
      <c r="I242" s="2" t="s">
        <v>15</v>
      </c>
      <c r="J242" s="2" t="s">
        <v>16</v>
      </c>
      <c r="K242" s="2" t="s">
        <v>504</v>
      </c>
      <c r="L242" s="2">
        <v>1470.8</v>
      </c>
      <c r="M242">
        <v>-33.420999999999999</v>
      </c>
      <c r="N242">
        <v>115.989</v>
      </c>
      <c r="O242" s="2">
        <v>24</v>
      </c>
      <c r="P242" t="s">
        <v>554</v>
      </c>
    </row>
    <row r="243" spans="1:20" ht="20" x14ac:dyDescent="0.35">
      <c r="A243" s="2">
        <v>281</v>
      </c>
      <c r="B243" s="2" t="s">
        <v>477</v>
      </c>
      <c r="C243" s="2">
        <v>5</v>
      </c>
      <c r="D243" s="2">
        <v>750</v>
      </c>
      <c r="E243" s="2" t="s">
        <v>24</v>
      </c>
      <c r="F243" s="2" t="s">
        <v>25</v>
      </c>
      <c r="G243" s="2">
        <v>-50</v>
      </c>
      <c r="H243" s="2">
        <v>6</v>
      </c>
      <c r="I243" s="2" t="s">
        <v>15</v>
      </c>
      <c r="J243" s="2" t="s">
        <v>16</v>
      </c>
      <c r="K243" s="2" t="s">
        <v>478</v>
      </c>
      <c r="L243" s="2"/>
      <c r="M243">
        <f>49+39/60</f>
        <v>49.65</v>
      </c>
      <c r="N243">
        <f>119+24/60</f>
        <v>119.4</v>
      </c>
      <c r="O243">
        <v>11</v>
      </c>
    </row>
    <row r="244" spans="1:20" ht="20" x14ac:dyDescent="0.35">
      <c r="A244" s="9">
        <v>282</v>
      </c>
      <c r="B244" s="9" t="s">
        <v>479</v>
      </c>
      <c r="C244" s="9">
        <v>5</v>
      </c>
      <c r="D244" s="9">
        <v>750</v>
      </c>
      <c r="E244" s="9" t="s">
        <v>24</v>
      </c>
      <c r="F244" s="9" t="s">
        <v>25</v>
      </c>
      <c r="G244" s="9">
        <v>-50</v>
      </c>
      <c r="H244" s="9">
        <v>0</v>
      </c>
      <c r="I244" s="9" t="s">
        <v>15</v>
      </c>
      <c r="J244" s="9" t="s">
        <v>16</v>
      </c>
      <c r="K244" s="9" t="s">
        <v>478</v>
      </c>
      <c r="L244" s="9"/>
      <c r="M244">
        <f>49+39/60</f>
        <v>49.65</v>
      </c>
      <c r="N244">
        <f>119+24/60</f>
        <v>119.4</v>
      </c>
      <c r="O244">
        <v>5</v>
      </c>
    </row>
    <row r="245" spans="1:20" x14ac:dyDescent="0.35">
      <c r="A245" s="2">
        <v>247</v>
      </c>
      <c r="B245" s="2" t="s">
        <v>427</v>
      </c>
      <c r="C245" s="2">
        <v>40</v>
      </c>
      <c r="D245" s="2">
        <v>2908</v>
      </c>
      <c r="E245" s="2" t="s">
        <v>13</v>
      </c>
      <c r="F245" s="2" t="s">
        <v>14</v>
      </c>
      <c r="G245" s="2">
        <v>12</v>
      </c>
      <c r="H245" s="2">
        <v>-15</v>
      </c>
      <c r="I245" s="2" t="s">
        <v>20</v>
      </c>
      <c r="J245" s="2" t="s">
        <v>21</v>
      </c>
      <c r="K245" s="2" t="s">
        <v>428</v>
      </c>
      <c r="L245" s="28"/>
      <c r="M245" s="31"/>
      <c r="N245" s="31"/>
      <c r="O245" s="31"/>
      <c r="P245" s="31"/>
      <c r="Q245" s="31"/>
      <c r="R245" s="31"/>
      <c r="S245" s="31"/>
      <c r="T245" s="31"/>
    </row>
    <row r="246" spans="1:20" x14ac:dyDescent="0.35">
      <c r="A246" s="2">
        <v>178</v>
      </c>
      <c r="B246" s="2" t="s">
        <v>311</v>
      </c>
      <c r="C246" s="2">
        <v>80.650000000000006</v>
      </c>
      <c r="D246" s="2">
        <v>1314.6</v>
      </c>
      <c r="E246" s="2" t="s">
        <v>13</v>
      </c>
      <c r="F246" s="2" t="s">
        <v>14</v>
      </c>
      <c r="G246" s="2">
        <v>18.899999999999999</v>
      </c>
      <c r="H246" s="2">
        <v>0</v>
      </c>
      <c r="I246" s="2" t="s">
        <v>15</v>
      </c>
      <c r="J246" s="2" t="s">
        <v>26</v>
      </c>
      <c r="K246" s="2" t="s">
        <v>312</v>
      </c>
      <c r="L246" s="28"/>
      <c r="M246" s="31"/>
      <c r="N246" s="31"/>
      <c r="O246" s="31"/>
      <c r="P246" s="31"/>
      <c r="Q246" s="31"/>
      <c r="R246" s="31"/>
      <c r="S246" s="31"/>
      <c r="T246" s="31"/>
    </row>
    <row r="247" spans="1:20" x14ac:dyDescent="0.35">
      <c r="A247" s="2">
        <v>203</v>
      </c>
      <c r="B247" s="2" t="s">
        <v>355</v>
      </c>
      <c r="C247" s="2">
        <v>610</v>
      </c>
      <c r="D247" s="2">
        <v>834.5</v>
      </c>
      <c r="E247" s="2" t="s">
        <v>19</v>
      </c>
      <c r="F247" s="2" t="s">
        <v>14</v>
      </c>
      <c r="G247" s="2">
        <v>-54</v>
      </c>
      <c r="H247" s="2">
        <v>-9.5</v>
      </c>
      <c r="I247" s="2" t="s">
        <v>15</v>
      </c>
      <c r="J247" s="2" t="s">
        <v>21</v>
      </c>
      <c r="K247" s="2" t="s">
        <v>356</v>
      </c>
      <c r="L247" s="28"/>
      <c r="M247" s="31"/>
      <c r="N247" s="31"/>
      <c r="O247" s="31"/>
      <c r="P247" s="31"/>
      <c r="Q247" s="31"/>
      <c r="R247" s="31"/>
      <c r="S247" s="31"/>
      <c r="T247" s="31"/>
    </row>
    <row r="248" spans="1:20" ht="20" x14ac:dyDescent="0.35">
      <c r="A248" s="2">
        <v>293</v>
      </c>
      <c r="B248" s="2" t="s">
        <v>494</v>
      </c>
      <c r="C248" s="2">
        <v>249</v>
      </c>
      <c r="D248" s="2">
        <v>910</v>
      </c>
      <c r="E248" s="2" t="s">
        <v>24</v>
      </c>
      <c r="F248" s="2" t="s">
        <v>14</v>
      </c>
      <c r="G248" s="2">
        <v>10</v>
      </c>
      <c r="H248" s="2">
        <v>-0.7</v>
      </c>
      <c r="I248" s="2" t="s">
        <v>15</v>
      </c>
      <c r="J248" s="2" t="s">
        <v>21</v>
      </c>
      <c r="K248" s="2" t="s">
        <v>495</v>
      </c>
      <c r="L248" s="28"/>
      <c r="M248" s="31"/>
      <c r="N248" s="31"/>
      <c r="O248" s="31"/>
      <c r="P248" s="31"/>
      <c r="Q248" s="31"/>
      <c r="R248" s="31"/>
      <c r="S248" s="31"/>
      <c r="T248" s="31"/>
    </row>
    <row r="249" spans="1:20" ht="20" x14ac:dyDescent="0.35">
      <c r="A249" s="2">
        <v>195</v>
      </c>
      <c r="B249" s="2" t="s">
        <v>341</v>
      </c>
      <c r="C249" s="2">
        <v>292.91000000000003</v>
      </c>
      <c r="D249" s="2">
        <v>394</v>
      </c>
      <c r="E249" s="2" t="s">
        <v>130</v>
      </c>
      <c r="F249" s="2" t="s">
        <v>14</v>
      </c>
      <c r="G249" s="2">
        <v>-18.5</v>
      </c>
      <c r="H249" s="2">
        <v>26.4</v>
      </c>
      <c r="I249" s="2" t="s">
        <v>15</v>
      </c>
      <c r="J249" s="2" t="s">
        <v>16</v>
      </c>
      <c r="K249" s="2" t="s">
        <v>342</v>
      </c>
      <c r="L249">
        <v>1103</v>
      </c>
      <c r="M249">
        <v>-37.909999999999997</v>
      </c>
      <c r="N249">
        <v>146.02000000000001</v>
      </c>
      <c r="O249">
        <v>25</v>
      </c>
    </row>
    <row r="250" spans="1:20" ht="20" x14ac:dyDescent="0.35">
      <c r="A250" s="9">
        <v>267</v>
      </c>
      <c r="B250" s="9" t="s">
        <v>458</v>
      </c>
      <c r="C250" s="9">
        <v>31.47</v>
      </c>
      <c r="D250" s="9">
        <v>1604</v>
      </c>
      <c r="E250" s="9" t="s">
        <v>13</v>
      </c>
      <c r="F250" s="9" t="s">
        <v>14</v>
      </c>
      <c r="G250" s="9">
        <v>-84.1</v>
      </c>
      <c r="H250" s="9">
        <v>32.6</v>
      </c>
      <c r="I250" s="9" t="s">
        <v>15</v>
      </c>
      <c r="J250" s="9" t="s">
        <v>16</v>
      </c>
      <c r="K250" s="9" t="s">
        <v>342</v>
      </c>
      <c r="L250" s="2">
        <v>1113</v>
      </c>
      <c r="M250">
        <v>-37.78</v>
      </c>
      <c r="N250">
        <v>145.62</v>
      </c>
      <c r="O250">
        <v>17</v>
      </c>
    </row>
    <row r="251" spans="1:20" ht="20" x14ac:dyDescent="0.35">
      <c r="A251" s="2">
        <v>311</v>
      </c>
      <c r="B251" s="2" t="s">
        <v>522</v>
      </c>
      <c r="C251" s="2">
        <v>149.43</v>
      </c>
      <c r="D251" s="2">
        <v>1497</v>
      </c>
      <c r="E251" s="2" t="s">
        <v>130</v>
      </c>
      <c r="F251" s="2" t="s">
        <v>14</v>
      </c>
      <c r="G251" s="2">
        <v>-45.6</v>
      </c>
      <c r="H251" s="2">
        <v>9.9</v>
      </c>
      <c r="I251" s="2" t="s">
        <v>15</v>
      </c>
      <c r="J251" s="2" t="s">
        <v>16</v>
      </c>
      <c r="K251" s="2" t="s">
        <v>342</v>
      </c>
      <c r="L251" s="2"/>
      <c r="M251">
        <v>-34.1738338289274</v>
      </c>
      <c r="N251">
        <v>116.379359835201</v>
      </c>
      <c r="O251">
        <v>5</v>
      </c>
      <c r="P251" t="s">
        <v>740</v>
      </c>
      <c r="S251" t="s">
        <v>724</v>
      </c>
    </row>
    <row r="252" spans="1:20" ht="20.5" thickBot="1" x14ac:dyDescent="0.4">
      <c r="A252" s="4">
        <v>312</v>
      </c>
      <c r="B252" s="4" t="s">
        <v>523</v>
      </c>
      <c r="C252" s="4">
        <v>2.7</v>
      </c>
      <c r="D252" s="4">
        <v>850</v>
      </c>
      <c r="E252" s="4" t="s">
        <v>13</v>
      </c>
      <c r="F252" s="4" t="s">
        <v>14</v>
      </c>
      <c r="G252" s="4">
        <v>60</v>
      </c>
      <c r="H252" s="4">
        <v>83.3</v>
      </c>
      <c r="I252" s="4" t="s">
        <v>15</v>
      </c>
      <c r="J252" s="4" t="s">
        <v>16</v>
      </c>
      <c r="K252" s="4" t="s">
        <v>342</v>
      </c>
      <c r="L252">
        <v>1075</v>
      </c>
      <c r="M252">
        <v>-37.76</v>
      </c>
      <c r="N252">
        <v>145.85</v>
      </c>
      <c r="O252">
        <v>22</v>
      </c>
    </row>
  </sheetData>
  <sortState xmlns:xlrd2="http://schemas.microsoft.com/office/spreadsheetml/2017/richdata2" ref="A2:S252">
    <sortCondition ref="K1:K252"/>
  </sortState>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zoomScale="63" zoomScaleNormal="63" workbookViewId="0">
      <selection activeCell="J35" sqref="J35"/>
    </sheetView>
  </sheetViews>
  <sheetFormatPr defaultRowHeight="14.5" x14ac:dyDescent="0.35"/>
  <cols>
    <col min="11" max="11" width="14.1796875" customWidth="1"/>
    <col min="12" max="12" width="10.6328125" bestFit="1" customWidth="1"/>
  </cols>
  <sheetData>
    <row r="1" spans="1:17" x14ac:dyDescent="0.35">
      <c r="A1" s="34" t="s">
        <v>0</v>
      </c>
      <c r="B1" s="34" t="s">
        <v>1</v>
      </c>
      <c r="C1" s="34" t="s">
        <v>2</v>
      </c>
      <c r="D1" s="34" t="s">
        <v>3</v>
      </c>
      <c r="E1" s="34" t="s">
        <v>4</v>
      </c>
      <c r="F1" s="34" t="s">
        <v>5</v>
      </c>
      <c r="G1" s="32" t="s">
        <v>6</v>
      </c>
      <c r="H1" s="32" t="s">
        <v>7</v>
      </c>
      <c r="I1" s="7" t="s">
        <v>8</v>
      </c>
      <c r="J1" s="34" t="s">
        <v>10</v>
      </c>
      <c r="K1" s="34" t="s">
        <v>11</v>
      </c>
    </row>
    <row r="2" spans="1:17" ht="15" thickBot="1" x14ac:dyDescent="0.4">
      <c r="A2" s="35"/>
      <c r="B2" s="35"/>
      <c r="C2" s="35"/>
      <c r="D2" s="35"/>
      <c r="E2" s="35"/>
      <c r="F2" s="35"/>
      <c r="G2" s="33"/>
      <c r="H2" s="33"/>
      <c r="I2" s="1" t="s">
        <v>9</v>
      </c>
      <c r="J2" s="35"/>
      <c r="K2" s="35"/>
      <c r="L2" t="s">
        <v>524</v>
      </c>
      <c r="M2" t="s">
        <v>525</v>
      </c>
      <c r="N2" t="s">
        <v>527</v>
      </c>
      <c r="O2" t="s">
        <v>548</v>
      </c>
      <c r="Q2" t="s">
        <v>547</v>
      </c>
    </row>
    <row r="3" spans="1:17" x14ac:dyDescent="0.35">
      <c r="A3">
        <v>313</v>
      </c>
      <c r="B3" t="s">
        <v>526</v>
      </c>
      <c r="C3">
        <v>391</v>
      </c>
      <c r="D3">
        <v>1011</v>
      </c>
      <c r="E3" t="s">
        <v>24</v>
      </c>
      <c r="F3" t="s">
        <v>14</v>
      </c>
      <c r="G3">
        <v>30.08</v>
      </c>
      <c r="H3">
        <v>-60</v>
      </c>
      <c r="I3" t="s">
        <v>15</v>
      </c>
      <c r="J3" t="s">
        <v>40</v>
      </c>
      <c r="K3" t="s">
        <v>529</v>
      </c>
      <c r="L3">
        <v>-32.020000000000003</v>
      </c>
      <c r="M3">
        <v>148.25</v>
      </c>
      <c r="N3">
        <v>930</v>
      </c>
      <c r="O3">
        <v>14</v>
      </c>
    </row>
    <row r="4" spans="1:17" x14ac:dyDescent="0.35">
      <c r="A4">
        <v>314</v>
      </c>
      <c r="B4" t="s">
        <v>528</v>
      </c>
      <c r="C4">
        <v>16.64</v>
      </c>
      <c r="D4">
        <v>629</v>
      </c>
      <c r="E4" t="s">
        <v>24</v>
      </c>
      <c r="F4" t="s">
        <v>14</v>
      </c>
      <c r="G4">
        <v>19</v>
      </c>
      <c r="H4">
        <v>-52</v>
      </c>
      <c r="I4" t="s">
        <v>15</v>
      </c>
      <c r="J4" t="s">
        <v>40</v>
      </c>
      <c r="K4" t="s">
        <v>529</v>
      </c>
      <c r="L4">
        <v>-33.32</v>
      </c>
      <c r="M4">
        <v>116.57</v>
      </c>
      <c r="N4">
        <v>1089</v>
      </c>
      <c r="O4">
        <v>9</v>
      </c>
    </row>
    <row r="5" spans="1:17" x14ac:dyDescent="0.35">
      <c r="A5">
        <v>315</v>
      </c>
      <c r="B5" t="s">
        <v>530</v>
      </c>
      <c r="C5">
        <v>559</v>
      </c>
      <c r="D5">
        <v>783</v>
      </c>
      <c r="E5" t="s">
        <v>24</v>
      </c>
      <c r="F5" t="s">
        <v>14</v>
      </c>
      <c r="G5">
        <v>26.8</v>
      </c>
      <c r="H5">
        <v>-29</v>
      </c>
      <c r="I5" t="s">
        <v>15</v>
      </c>
      <c r="J5" t="s">
        <v>40</v>
      </c>
      <c r="K5" t="s">
        <v>529</v>
      </c>
      <c r="L5">
        <v>-37</v>
      </c>
      <c r="M5">
        <v>149.38</v>
      </c>
      <c r="N5">
        <v>779</v>
      </c>
      <c r="O5">
        <v>14</v>
      </c>
    </row>
    <row r="6" spans="1:17" x14ac:dyDescent="0.35">
      <c r="A6">
        <v>316</v>
      </c>
      <c r="B6" t="s">
        <v>531</v>
      </c>
      <c r="C6">
        <v>0.6</v>
      </c>
      <c r="D6">
        <v>806</v>
      </c>
      <c r="E6" t="s">
        <v>24</v>
      </c>
      <c r="F6" t="s">
        <v>14</v>
      </c>
      <c r="G6">
        <v>67</v>
      </c>
      <c r="H6">
        <v>-100</v>
      </c>
      <c r="I6" t="s">
        <v>15</v>
      </c>
      <c r="J6" t="s">
        <v>40</v>
      </c>
      <c r="K6" t="s">
        <v>529</v>
      </c>
      <c r="L6">
        <v>-35.130000000000003</v>
      </c>
      <c r="M6">
        <v>138.69999999999999</v>
      </c>
      <c r="N6">
        <v>1117</v>
      </c>
      <c r="O6">
        <v>5</v>
      </c>
    </row>
    <row r="7" spans="1:17" x14ac:dyDescent="0.35">
      <c r="A7">
        <v>317</v>
      </c>
      <c r="B7" t="s">
        <v>532</v>
      </c>
      <c r="C7">
        <v>606</v>
      </c>
      <c r="D7">
        <v>728</v>
      </c>
      <c r="E7" t="s">
        <v>19</v>
      </c>
      <c r="F7" t="s">
        <v>14</v>
      </c>
      <c r="G7">
        <v>24.18</v>
      </c>
      <c r="H7">
        <v>-66</v>
      </c>
      <c r="I7" t="s">
        <v>15</v>
      </c>
      <c r="J7" t="s">
        <v>40</v>
      </c>
      <c r="K7" t="s">
        <v>529</v>
      </c>
      <c r="L7">
        <v>-37.979999999999997</v>
      </c>
      <c r="M7">
        <v>141.46</v>
      </c>
      <c r="N7">
        <v>996</v>
      </c>
      <c r="O7">
        <v>5</v>
      </c>
    </row>
    <row r="8" spans="1:17" x14ac:dyDescent="0.35">
      <c r="A8">
        <v>318</v>
      </c>
      <c r="B8" t="s">
        <v>533</v>
      </c>
      <c r="C8">
        <v>760</v>
      </c>
      <c r="D8">
        <v>688</v>
      </c>
      <c r="E8" t="s">
        <v>19</v>
      </c>
      <c r="F8" t="s">
        <v>14</v>
      </c>
      <c r="G8">
        <v>13.3</v>
      </c>
      <c r="H8">
        <v>-28</v>
      </c>
      <c r="I8" t="s">
        <v>15</v>
      </c>
      <c r="J8" t="s">
        <v>40</v>
      </c>
      <c r="K8" t="s">
        <v>529</v>
      </c>
      <c r="L8">
        <v>-38.15</v>
      </c>
      <c r="M8">
        <v>141.77000000000001</v>
      </c>
      <c r="N8">
        <v>995</v>
      </c>
      <c r="O8">
        <v>5</v>
      </c>
    </row>
    <row r="9" spans="1:17" x14ac:dyDescent="0.35">
      <c r="A9">
        <v>319</v>
      </c>
      <c r="B9" t="s">
        <v>534</v>
      </c>
      <c r="C9">
        <v>1135.7</v>
      </c>
      <c r="D9">
        <v>859</v>
      </c>
      <c r="E9" t="s">
        <v>24</v>
      </c>
      <c r="F9" t="s">
        <v>14</v>
      </c>
      <c r="G9">
        <v>14</v>
      </c>
      <c r="H9">
        <v>-52</v>
      </c>
      <c r="I9" t="s">
        <v>15</v>
      </c>
      <c r="J9" t="s">
        <v>40</v>
      </c>
      <c r="K9" t="s">
        <v>529</v>
      </c>
      <c r="L9">
        <v>-36.979999999999997</v>
      </c>
      <c r="M9">
        <v>149.05000000000001</v>
      </c>
      <c r="N9">
        <v>726</v>
      </c>
      <c r="O9">
        <v>11</v>
      </c>
    </row>
    <row r="10" spans="1:17" x14ac:dyDescent="0.35">
      <c r="A10">
        <v>320</v>
      </c>
      <c r="B10" t="s">
        <v>535</v>
      </c>
      <c r="C10">
        <v>502</v>
      </c>
      <c r="D10">
        <v>725</v>
      </c>
      <c r="E10" t="s">
        <v>13</v>
      </c>
      <c r="F10" t="s">
        <v>14</v>
      </c>
      <c r="G10">
        <v>19.84</v>
      </c>
      <c r="H10">
        <v>-57</v>
      </c>
      <c r="I10" t="s">
        <v>15</v>
      </c>
      <c r="J10" t="s">
        <v>40</v>
      </c>
      <c r="K10" t="s">
        <v>529</v>
      </c>
      <c r="L10">
        <v>-38.26</v>
      </c>
      <c r="M10">
        <v>141.94</v>
      </c>
      <c r="N10">
        <v>987</v>
      </c>
      <c r="O10">
        <v>8</v>
      </c>
    </row>
    <row r="11" spans="1:17" x14ac:dyDescent="0.35">
      <c r="A11">
        <v>321</v>
      </c>
      <c r="B11" t="s">
        <v>536</v>
      </c>
      <c r="C11">
        <v>673</v>
      </c>
      <c r="D11">
        <v>1009</v>
      </c>
      <c r="E11" t="s">
        <v>24</v>
      </c>
      <c r="F11" t="s">
        <v>14</v>
      </c>
      <c r="G11">
        <v>8.32</v>
      </c>
      <c r="H11">
        <v>-35</v>
      </c>
      <c r="I11" t="s">
        <v>15</v>
      </c>
      <c r="J11" t="s">
        <v>40</v>
      </c>
      <c r="K11" t="s">
        <v>529</v>
      </c>
      <c r="L11">
        <v>-35.19</v>
      </c>
      <c r="M11">
        <v>148.19999999999999</v>
      </c>
      <c r="N11">
        <v>952</v>
      </c>
      <c r="O11">
        <v>19</v>
      </c>
    </row>
    <row r="12" spans="1:17" x14ac:dyDescent="0.35">
      <c r="A12">
        <v>322</v>
      </c>
      <c r="B12" t="s">
        <v>537</v>
      </c>
      <c r="C12">
        <v>390</v>
      </c>
      <c r="D12">
        <v>838</v>
      </c>
      <c r="E12" t="s">
        <v>24</v>
      </c>
      <c r="F12" t="s">
        <v>14</v>
      </c>
      <c r="G12">
        <v>27.5</v>
      </c>
      <c r="H12">
        <v>-37</v>
      </c>
      <c r="I12" t="s">
        <v>15</v>
      </c>
      <c r="J12" t="s">
        <v>40</v>
      </c>
      <c r="K12" t="s">
        <v>529</v>
      </c>
      <c r="L12">
        <v>-35.53</v>
      </c>
      <c r="M12">
        <v>147.41</v>
      </c>
      <c r="N12">
        <v>1018</v>
      </c>
      <c r="O12">
        <v>10</v>
      </c>
    </row>
    <row r="13" spans="1:17" x14ac:dyDescent="0.35">
      <c r="A13">
        <v>323</v>
      </c>
      <c r="B13" t="s">
        <v>538</v>
      </c>
      <c r="C13">
        <v>3.2</v>
      </c>
      <c r="D13">
        <v>629</v>
      </c>
      <c r="E13" t="s">
        <v>24</v>
      </c>
      <c r="F13" t="s">
        <v>14</v>
      </c>
      <c r="G13">
        <v>88</v>
      </c>
      <c r="H13">
        <v>-106</v>
      </c>
      <c r="I13" t="s">
        <v>15</v>
      </c>
      <c r="J13" t="s">
        <v>40</v>
      </c>
      <c r="K13" t="s">
        <v>529</v>
      </c>
      <c r="L13">
        <v>-37.29</v>
      </c>
      <c r="M13">
        <v>145.05000000000001</v>
      </c>
      <c r="N13">
        <v>953</v>
      </c>
      <c r="O13">
        <v>12</v>
      </c>
    </row>
    <row r="14" spans="1:17" x14ac:dyDescent="0.35">
      <c r="A14">
        <v>324</v>
      </c>
      <c r="B14" s="10" t="s">
        <v>429</v>
      </c>
      <c r="C14" s="10">
        <v>1.95</v>
      </c>
      <c r="D14" s="10">
        <v>760</v>
      </c>
      <c r="E14" s="10" t="s">
        <v>24</v>
      </c>
      <c r="F14" s="10" t="s">
        <v>14</v>
      </c>
      <c r="G14" s="10">
        <v>78</v>
      </c>
      <c r="H14" s="10">
        <v>-66</v>
      </c>
      <c r="I14" s="10" t="s">
        <v>15</v>
      </c>
      <c r="J14" s="10" t="s">
        <v>40</v>
      </c>
      <c r="K14" s="10" t="s">
        <v>529</v>
      </c>
      <c r="L14" s="10">
        <v>-35.119999999999997</v>
      </c>
      <c r="M14" s="10">
        <v>149.35</v>
      </c>
      <c r="N14" s="10">
        <v>900</v>
      </c>
      <c r="O14" s="10">
        <v>6</v>
      </c>
      <c r="P14" s="10" t="s">
        <v>553</v>
      </c>
      <c r="Q14" s="10" t="s">
        <v>572</v>
      </c>
    </row>
    <row r="15" spans="1:17" x14ac:dyDescent="0.35">
      <c r="A15">
        <v>325</v>
      </c>
      <c r="B15" t="s">
        <v>539</v>
      </c>
      <c r="C15">
        <v>89</v>
      </c>
      <c r="D15">
        <v>959</v>
      </c>
      <c r="E15" t="s">
        <v>13</v>
      </c>
      <c r="F15" t="s">
        <v>14</v>
      </c>
      <c r="G15">
        <v>58</v>
      </c>
      <c r="H15">
        <v>-78</v>
      </c>
      <c r="I15" t="s">
        <v>15</v>
      </c>
      <c r="J15" t="s">
        <v>40</v>
      </c>
      <c r="K15" t="s">
        <v>529</v>
      </c>
      <c r="L15">
        <v>-38.32</v>
      </c>
      <c r="M15">
        <v>146.53</v>
      </c>
      <c r="N15">
        <v>827</v>
      </c>
      <c r="O15">
        <v>7</v>
      </c>
    </row>
    <row r="16" spans="1:17" x14ac:dyDescent="0.35">
      <c r="A16">
        <v>326</v>
      </c>
      <c r="B16" t="s">
        <v>540</v>
      </c>
      <c r="C16">
        <v>243</v>
      </c>
      <c r="D16">
        <v>742</v>
      </c>
      <c r="E16" t="s">
        <v>13</v>
      </c>
      <c r="F16" t="s">
        <v>14</v>
      </c>
      <c r="G16">
        <v>15.17</v>
      </c>
      <c r="H16">
        <v>-93</v>
      </c>
      <c r="I16" t="s">
        <v>15</v>
      </c>
      <c r="J16" t="s">
        <v>40</v>
      </c>
      <c r="K16" t="s">
        <v>529</v>
      </c>
      <c r="L16">
        <v>-34.700000000000003</v>
      </c>
      <c r="M16">
        <v>117.22</v>
      </c>
      <c r="N16">
        <v>1006</v>
      </c>
      <c r="O16">
        <v>5</v>
      </c>
    </row>
    <row r="17" spans="1:17" x14ac:dyDescent="0.35">
      <c r="A17">
        <v>327</v>
      </c>
      <c r="B17" t="s">
        <v>541</v>
      </c>
      <c r="C17">
        <v>26.35</v>
      </c>
      <c r="D17">
        <v>742</v>
      </c>
      <c r="E17" t="s">
        <v>13</v>
      </c>
      <c r="F17" t="s">
        <v>14</v>
      </c>
      <c r="G17">
        <v>33.57</v>
      </c>
      <c r="H17">
        <v>-91</v>
      </c>
      <c r="I17" t="s">
        <v>15</v>
      </c>
      <c r="J17" t="s">
        <v>40</v>
      </c>
      <c r="K17" t="s">
        <v>529</v>
      </c>
      <c r="L17">
        <v>-33.700000000000003</v>
      </c>
      <c r="M17">
        <v>117.29</v>
      </c>
      <c r="N17">
        <v>1006</v>
      </c>
      <c r="O17">
        <v>5</v>
      </c>
    </row>
    <row r="18" spans="1:17" s="10" customFormat="1" x14ac:dyDescent="0.35">
      <c r="A18">
        <v>328</v>
      </c>
      <c r="B18" s="10" t="s">
        <v>543</v>
      </c>
      <c r="C18" s="10">
        <f>196.4/100</f>
        <v>1.964</v>
      </c>
      <c r="D18" s="10">
        <v>880</v>
      </c>
      <c r="E18" s="10" t="s">
        <v>19</v>
      </c>
      <c r="F18" s="10" t="s">
        <v>14</v>
      </c>
      <c r="G18" s="10">
        <v>60.9</v>
      </c>
      <c r="H18" s="10">
        <v>-92</v>
      </c>
      <c r="I18" s="10" t="s">
        <v>15</v>
      </c>
      <c r="J18" s="10" t="s">
        <v>40</v>
      </c>
      <c r="K18" s="10" t="s">
        <v>542</v>
      </c>
      <c r="L18" s="10">
        <v>-33.810141399699802</v>
      </c>
      <c r="M18" s="10">
        <v>116.003923121299</v>
      </c>
      <c r="O18" s="10">
        <v>10</v>
      </c>
      <c r="P18" s="10" t="s">
        <v>577</v>
      </c>
    </row>
    <row r="19" spans="1:17" x14ac:dyDescent="0.35">
      <c r="A19">
        <v>329</v>
      </c>
      <c r="B19" t="s">
        <v>544</v>
      </c>
      <c r="C19">
        <v>14500</v>
      </c>
      <c r="D19">
        <v>1208</v>
      </c>
      <c r="E19" t="s">
        <v>19</v>
      </c>
      <c r="F19" t="s">
        <v>14</v>
      </c>
      <c r="G19">
        <v>-50</v>
      </c>
      <c r="H19">
        <v>0</v>
      </c>
      <c r="I19" t="s">
        <v>15</v>
      </c>
      <c r="J19" t="s">
        <v>40</v>
      </c>
      <c r="K19" t="s">
        <v>545</v>
      </c>
      <c r="L19">
        <v>16.433</v>
      </c>
      <c r="M19">
        <v>101.18</v>
      </c>
      <c r="N19">
        <v>1643</v>
      </c>
      <c r="O19">
        <v>25</v>
      </c>
      <c r="Q19" t="s">
        <v>546</v>
      </c>
    </row>
    <row r="20" spans="1:17" x14ac:dyDescent="0.35">
      <c r="A20">
        <v>330</v>
      </c>
      <c r="B20" t="s">
        <v>559</v>
      </c>
      <c r="C20">
        <v>179752</v>
      </c>
      <c r="D20">
        <v>1770</v>
      </c>
      <c r="E20" t="s">
        <v>19</v>
      </c>
      <c r="F20" t="s">
        <v>14</v>
      </c>
      <c r="G20">
        <v>37</v>
      </c>
      <c r="H20">
        <v>0</v>
      </c>
      <c r="I20" t="s">
        <v>15</v>
      </c>
      <c r="J20" t="s">
        <v>26</v>
      </c>
      <c r="K20" t="s">
        <v>560</v>
      </c>
      <c r="L20">
        <v>22.88</v>
      </c>
      <c r="M20">
        <v>113.5</v>
      </c>
      <c r="N20">
        <v>1200</v>
      </c>
      <c r="O20">
        <v>50</v>
      </c>
      <c r="Q20" t="s">
        <v>561</v>
      </c>
    </row>
    <row r="21" spans="1:17" x14ac:dyDescent="0.35">
      <c r="A21">
        <v>331</v>
      </c>
      <c r="B21" t="s">
        <v>549</v>
      </c>
      <c r="C21">
        <v>3.44</v>
      </c>
      <c r="D21">
        <v>702.6</v>
      </c>
      <c r="E21" t="s">
        <v>19</v>
      </c>
      <c r="F21" t="s">
        <v>14</v>
      </c>
      <c r="G21">
        <v>-53</v>
      </c>
      <c r="H21">
        <v>100</v>
      </c>
      <c r="I21" t="s">
        <v>15</v>
      </c>
      <c r="J21" t="s">
        <v>40</v>
      </c>
      <c r="K21" t="s">
        <v>556</v>
      </c>
      <c r="L21">
        <v>-33.295999999999999</v>
      </c>
      <c r="M21">
        <v>116.41</v>
      </c>
      <c r="N21">
        <v>1436.4</v>
      </c>
      <c r="O21">
        <v>24</v>
      </c>
      <c r="Q21" t="s">
        <v>558</v>
      </c>
    </row>
    <row r="22" spans="1:17" x14ac:dyDescent="0.35">
      <c r="A22">
        <v>332</v>
      </c>
      <c r="B22" t="s">
        <v>557</v>
      </c>
      <c r="C22">
        <v>3.1</v>
      </c>
      <c r="D22">
        <v>1282.4000000000001</v>
      </c>
      <c r="E22" t="s">
        <v>24</v>
      </c>
      <c r="F22" t="s">
        <v>14</v>
      </c>
      <c r="G22">
        <v>67</v>
      </c>
      <c r="H22">
        <v>-78</v>
      </c>
      <c r="I22" t="s">
        <v>15</v>
      </c>
      <c r="J22" t="s">
        <v>40</v>
      </c>
      <c r="K22" t="s">
        <v>556</v>
      </c>
      <c r="L22">
        <v>-45.713000000000001</v>
      </c>
      <c r="M22">
        <v>169.75</v>
      </c>
      <c r="N22">
        <v>615.5</v>
      </c>
      <c r="O22">
        <v>22</v>
      </c>
      <c r="Q22" t="s">
        <v>558</v>
      </c>
    </row>
    <row r="23" spans="1:17" x14ac:dyDescent="0.35">
      <c r="A23">
        <v>333</v>
      </c>
      <c r="B23" t="s">
        <v>562</v>
      </c>
      <c r="C23">
        <v>17299</v>
      </c>
      <c r="D23">
        <v>690</v>
      </c>
      <c r="E23" t="s">
        <v>13</v>
      </c>
      <c r="F23" t="s">
        <v>14</v>
      </c>
      <c r="G23">
        <v>-25</v>
      </c>
      <c r="H23">
        <v>1</v>
      </c>
      <c r="I23" t="s">
        <v>15</v>
      </c>
      <c r="J23" t="s">
        <v>26</v>
      </c>
      <c r="K23" t="s">
        <v>564</v>
      </c>
      <c r="L23">
        <v>-19</v>
      </c>
      <c r="M23">
        <v>145</v>
      </c>
      <c r="N23">
        <v>1930</v>
      </c>
      <c r="O23">
        <v>80</v>
      </c>
    </row>
    <row r="24" spans="1:17" x14ac:dyDescent="0.35">
      <c r="A24">
        <v>334</v>
      </c>
      <c r="B24" t="s">
        <v>563</v>
      </c>
      <c r="C24">
        <v>16440</v>
      </c>
      <c r="D24">
        <v>650</v>
      </c>
      <c r="E24" t="s">
        <v>13</v>
      </c>
      <c r="F24" t="s">
        <v>14</v>
      </c>
      <c r="G24">
        <v>-45</v>
      </c>
      <c r="H24">
        <v>1</v>
      </c>
      <c r="I24" t="s">
        <v>15</v>
      </c>
      <c r="J24" t="s">
        <v>26</v>
      </c>
      <c r="K24" t="s">
        <v>564</v>
      </c>
      <c r="L24">
        <v>-24.5</v>
      </c>
      <c r="M24">
        <v>148.5</v>
      </c>
      <c r="N24">
        <v>1680</v>
      </c>
      <c r="O24">
        <v>80</v>
      </c>
      <c r="P24" t="s">
        <v>553</v>
      </c>
      <c r="Q24" t="s">
        <v>565</v>
      </c>
    </row>
    <row r="25" spans="1:17" x14ac:dyDescent="0.35">
      <c r="A25">
        <v>335</v>
      </c>
      <c r="B25" t="s">
        <v>566</v>
      </c>
      <c r="C25">
        <v>33000</v>
      </c>
      <c r="D25">
        <v>1875</v>
      </c>
      <c r="E25" t="s">
        <v>13</v>
      </c>
      <c r="F25" t="s">
        <v>14</v>
      </c>
      <c r="G25">
        <v>-50</v>
      </c>
      <c r="H25">
        <v>0</v>
      </c>
      <c r="I25" t="s">
        <v>15</v>
      </c>
      <c r="J25" t="s">
        <v>26</v>
      </c>
      <c r="K25" t="s">
        <v>568</v>
      </c>
      <c r="L25">
        <v>-10.87</v>
      </c>
      <c r="M25">
        <v>61.94</v>
      </c>
      <c r="N25">
        <v>1200</v>
      </c>
      <c r="O25">
        <v>22</v>
      </c>
      <c r="Q25" t="s">
        <v>567</v>
      </c>
    </row>
    <row r="26" spans="1:17" x14ac:dyDescent="0.35">
      <c r="A26">
        <v>336</v>
      </c>
      <c r="B26" t="s">
        <v>569</v>
      </c>
      <c r="C26">
        <f>11.7*10000/10^6</f>
        <v>0.11700000000000001</v>
      </c>
      <c r="D26">
        <v>720</v>
      </c>
      <c r="E26" t="s">
        <v>13</v>
      </c>
      <c r="F26" t="s">
        <v>14</v>
      </c>
      <c r="G26">
        <v>-100</v>
      </c>
      <c r="H26">
        <v>100</v>
      </c>
      <c r="I26" t="s">
        <v>15</v>
      </c>
      <c r="J26" t="s">
        <v>16</v>
      </c>
      <c r="K26" t="s">
        <v>570</v>
      </c>
      <c r="L26">
        <v>-24.81</v>
      </c>
      <c r="M26">
        <v>149.80000000000001</v>
      </c>
      <c r="N26">
        <v>2133</v>
      </c>
      <c r="O26">
        <v>25</v>
      </c>
      <c r="Q26" t="s">
        <v>571</v>
      </c>
    </row>
    <row r="27" spans="1:17" ht="15" thickBot="1" x14ac:dyDescent="0.4">
      <c r="A27">
        <v>337</v>
      </c>
      <c r="B27" t="s">
        <v>741</v>
      </c>
      <c r="C27">
        <v>104</v>
      </c>
      <c r="D27">
        <v>680</v>
      </c>
      <c r="E27" t="s">
        <v>19</v>
      </c>
      <c r="F27" s="4" t="s">
        <v>14</v>
      </c>
      <c r="G27" s="4">
        <v>-32</v>
      </c>
      <c r="H27" s="4">
        <v>0</v>
      </c>
      <c r="I27" s="4" t="s">
        <v>15</v>
      </c>
      <c r="J27" s="4" t="s">
        <v>16</v>
      </c>
      <c r="K27" s="4" t="s">
        <v>171</v>
      </c>
      <c r="L27">
        <f>35+53/60+48/3600</f>
        <v>35.896666666666668</v>
      </c>
      <c r="M27">
        <f>-121-5/60-14/3600</f>
        <v>-121.08722222222222</v>
      </c>
      <c r="O27">
        <v>5</v>
      </c>
      <c r="Q27" t="s">
        <v>742</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2021-07-29T22:46:17Z</dcterms:modified>
</cp:coreProperties>
</file>