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rabajos linkedln\Ensayo de alimentos peletizados\Evaluación de alimento peletizado en Pollos\"/>
    </mc:Choice>
  </mc:AlternateContent>
  <xr:revisionPtr revIDLastSave="0" documentId="13_ncr:1_{5E98B5CA-C6A0-467E-A7EC-F3FFAC2A36BA}" xr6:coauthVersionLast="47" xr6:coauthVersionMax="47" xr10:uidLastSave="{00000000-0000-0000-0000-000000000000}"/>
  <bookViews>
    <workbookView xWindow="-120" yWindow="-120" windowWidth="20730" windowHeight="11160" xr2:uid="{CC40FF51-347E-4FAD-8E1C-CE46B5A0BBA6}"/>
  </bookViews>
  <sheets>
    <sheet name="Calculos Generales" sheetId="1" r:id="rId1"/>
    <sheet name="Relacion Costo Benefic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2" i="2"/>
  <c r="H3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2" i="1"/>
  <c r="X3" i="1"/>
  <c r="X4" i="1"/>
  <c r="X6" i="1"/>
  <c r="X7" i="1"/>
  <c r="Z7" i="1" s="1"/>
  <c r="X8" i="1"/>
  <c r="X9" i="1"/>
  <c r="Z9" i="1" s="1"/>
  <c r="X10" i="1"/>
  <c r="Z10" i="1" s="1"/>
  <c r="X11" i="1"/>
  <c r="X12" i="1"/>
  <c r="Z12" i="1" s="1"/>
  <c r="X13" i="1"/>
  <c r="Z13" i="1" s="1"/>
  <c r="X14" i="1"/>
  <c r="Z14" i="1" s="1"/>
  <c r="X15" i="1"/>
  <c r="Z15" i="1" s="1"/>
  <c r="X16" i="1"/>
  <c r="X17" i="1"/>
  <c r="Z17" i="1" s="1"/>
  <c r="X2" i="1"/>
  <c r="Z3" i="1"/>
  <c r="Z4" i="1"/>
  <c r="Z6" i="1"/>
  <c r="Z8" i="1"/>
  <c r="Z11" i="1"/>
  <c r="Z16" i="1"/>
  <c r="H4" i="2"/>
  <c r="H5" i="2"/>
  <c r="H2" i="2"/>
  <c r="P5" i="1"/>
  <c r="X5" i="1" s="1"/>
  <c r="O5" i="1"/>
  <c r="N16" i="1"/>
  <c r="N5" i="1"/>
  <c r="M16" i="1"/>
  <c r="M10" i="1"/>
  <c r="M5" i="1"/>
  <c r="L16" i="1"/>
  <c r="L10" i="1"/>
  <c r="L5" i="1"/>
  <c r="K16" i="1"/>
  <c r="K10" i="1"/>
  <c r="K9" i="1"/>
  <c r="K5" i="1"/>
  <c r="K4" i="1"/>
  <c r="J16" i="1"/>
  <c r="J10" i="1"/>
  <c r="J9" i="1"/>
  <c r="J8" i="1"/>
  <c r="J5" i="1"/>
  <c r="Z5" i="1" l="1"/>
  <c r="Z2" i="1"/>
</calcChain>
</file>

<file path=xl/sharedStrings.xml><?xml version="1.0" encoding="utf-8"?>
<sst xmlns="http://schemas.openxmlformats.org/spreadsheetml/2006/main" count="81" uniqueCount="49">
  <si>
    <t>Block</t>
  </si>
  <si>
    <t>treatment</t>
  </si>
  <si>
    <t>WG Day 7</t>
  </si>
  <si>
    <t>WG Day 14</t>
  </si>
  <si>
    <t>WG Day 21</t>
  </si>
  <si>
    <t>WG Day 28</t>
  </si>
  <si>
    <t>WG Day 35</t>
  </si>
  <si>
    <t>WG Day 42</t>
  </si>
  <si>
    <t>WG Day 49</t>
  </si>
  <si>
    <t>M Day 7</t>
  </si>
  <si>
    <t>M Day 14</t>
  </si>
  <si>
    <t>M Day 21</t>
  </si>
  <si>
    <t>M Day 28</t>
  </si>
  <si>
    <t>M Day 35</t>
  </si>
  <si>
    <t>M Day 42</t>
  </si>
  <si>
    <t>M Day 49</t>
  </si>
  <si>
    <t>FCR Day 7</t>
  </si>
  <si>
    <t>Mortality %</t>
  </si>
  <si>
    <t>FCR Day 14</t>
  </si>
  <si>
    <t>FCR Day 21</t>
  </si>
  <si>
    <t>FCR Day 28</t>
  </si>
  <si>
    <t>FCR Day 35</t>
  </si>
  <si>
    <t>FCR Day 42</t>
  </si>
  <si>
    <t>FCR Day 49</t>
  </si>
  <si>
    <t>T1</t>
  </si>
  <si>
    <t>T2</t>
  </si>
  <si>
    <t>T3</t>
  </si>
  <si>
    <t>T4</t>
  </si>
  <si>
    <t>Broiler chickens</t>
  </si>
  <si>
    <t>Number of deaths</t>
  </si>
  <si>
    <t>Number of birds at the end</t>
  </si>
  <si>
    <t>Live weight Kg/bird</t>
  </si>
  <si>
    <t>Selling price USD/kg (live weight)</t>
  </si>
  <si>
    <t>NET INCOME (USD)</t>
  </si>
  <si>
    <t>TOTAL VACCINE COST</t>
  </si>
  <si>
    <t>Food cost day 1-10 (USD)</t>
  </si>
  <si>
    <t>Food cost day 10-20 (USD)</t>
  </si>
  <si>
    <t>Food cost day 20-30 (USD)</t>
  </si>
  <si>
    <t>Food cost day 30-49 (USD)</t>
  </si>
  <si>
    <t>TOTAL FEED COST (USD)</t>
  </si>
  <si>
    <t>TOTAL OPERATING EXPENSES (USD)</t>
  </si>
  <si>
    <t>TOTAL INVESTMENT (USD)</t>
  </si>
  <si>
    <t>PROFITS (USD)</t>
  </si>
  <si>
    <t>Cost-benefit ratio</t>
  </si>
  <si>
    <t>Treatment</t>
  </si>
  <si>
    <t>B1</t>
  </si>
  <si>
    <t>B2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</si>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</sst>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0" fontId="2" fillId="0" borderId="0" xfId="0" applyFont="1"/>
    <xf numFmtId="2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F25A-50CD-4461-A194-214B4325EA8F}">
  <dimension ref="A1:AA17"/>
  <sheetViews>
    <sheetView tabSelected="1" workbookViewId="0">
      <pane xSplit="3" topLeftCell="D1" activePane="topRight" state="frozen"/>
      <selection pane="topRight" activeCell="E24" sqref="E24"/>
    </sheetView>
  </sheetViews>
  <sheetFormatPr baseColWidth="10" defaultRowHeight="12.75" x14ac:dyDescent="0.2"/>
  <cols>
    <col min="3" max="3" width="9.7109375" bestFit="1" customWidth="1"/>
    <col min="4" max="9" width="10.7109375" bestFit="1" customWidth="1"/>
    <col min="10" max="10" width="8" style="3" bestFit="1" customWidth="1"/>
    <col min="11" max="16" width="9" bestFit="1" customWidth="1"/>
    <col min="17" max="17" width="10.140625" bestFit="1" customWidth="1"/>
    <col min="18" max="23" width="11.140625" style="3" bestFit="1" customWidth="1"/>
    <col min="24" max="24" width="18.140625" style="3" bestFit="1" customWidth="1"/>
    <col min="25" max="25" width="24.85546875" style="3" bestFit="1" customWidth="1"/>
    <col min="26" max="26" width="14.42578125" style="3" bestFit="1" customWidth="1"/>
    <col min="27" max="16384" width="11.42578125" style="3"/>
  </cols>
  <sheetData>
    <row r="1" spans="1:27" customForma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s="5" t="s">
        <v>33</v>
      </c>
      <c r="Y1" s="5" t="s">
        <v>41</v>
      </c>
      <c r="Z1" s="5" t="s">
        <v>42</v>
      </c>
      <c r="AA1" s="5" t="s">
        <v>43</v>
      </c>
    </row>
    <row r="2" spans="1:27" x14ac:dyDescent="0.2">
      <c r="A2" s="5" t="s">
        <v>45</v>
      </c>
      <c r="B2" s="5" t="s">
        <v>24</v>
      </c>
      <c r="C2">
        <v>178</v>
      </c>
      <c r="D2">
        <v>336.75</v>
      </c>
      <c r="E2">
        <v>738.8</v>
      </c>
      <c r="F2">
        <v>1026</v>
      </c>
      <c r="G2">
        <v>1555.4</v>
      </c>
      <c r="H2">
        <v>2062.46</v>
      </c>
      <c r="I2">
        <v>2799</v>
      </c>
      <c r="J2" s="1">
        <v>1.8181818181818181E-2</v>
      </c>
      <c r="K2" s="1">
        <v>1.8181818181818181E-2</v>
      </c>
      <c r="L2" s="1">
        <v>1.8181818181818181E-2</v>
      </c>
      <c r="M2" s="1">
        <v>1.8181818181818181E-2</v>
      </c>
      <c r="N2" s="1">
        <v>3.6363636363636362E-2</v>
      </c>
      <c r="O2" s="1">
        <v>5.4545454545454543E-2</v>
      </c>
      <c r="P2" s="1">
        <v>7.2727272727272724E-2</v>
      </c>
      <c r="Q2" s="4">
        <v>0.78200000000000003</v>
      </c>
      <c r="R2" s="4">
        <v>1.3885000000000001</v>
      </c>
      <c r="S2" s="3">
        <v>1.4851000000000001</v>
      </c>
      <c r="T2" s="3">
        <v>1.7250000000000001</v>
      </c>
      <c r="U2" s="3">
        <v>1.7598</v>
      </c>
      <c r="V2" s="3">
        <v>1.9690000000000001</v>
      </c>
      <c r="W2" s="3">
        <v>2.0152000000000001</v>
      </c>
      <c r="X2" s="3">
        <f>+(I2/1000)*(55-(55*P2))*1.8</f>
        <v>256.94819999999999</v>
      </c>
      <c r="Y2" s="3">
        <v>154.25</v>
      </c>
      <c r="Z2" s="3">
        <f>+X2-Y2</f>
        <v>102.69819999999999</v>
      </c>
      <c r="AA2" s="3">
        <f>+X2/Y2</f>
        <v>1.6657905996758509</v>
      </c>
    </row>
    <row r="3" spans="1:27" x14ac:dyDescent="0.2">
      <c r="A3" s="5" t="s">
        <v>45</v>
      </c>
      <c r="B3" s="5" t="s">
        <v>25</v>
      </c>
      <c r="C3">
        <v>145.69999999999999</v>
      </c>
      <c r="D3">
        <v>327.05</v>
      </c>
      <c r="E3">
        <v>676.3</v>
      </c>
      <c r="F3">
        <v>1001</v>
      </c>
      <c r="G3">
        <v>1395.4</v>
      </c>
      <c r="H3">
        <v>1922.47</v>
      </c>
      <c r="I3">
        <v>2621</v>
      </c>
      <c r="J3" s="1">
        <v>1.8181818181818181E-2</v>
      </c>
      <c r="K3" s="1">
        <v>3.6363636363636362E-2</v>
      </c>
      <c r="L3" s="1">
        <v>3.6363636363636362E-2</v>
      </c>
      <c r="M3" s="1">
        <v>5.4545454545454543E-2</v>
      </c>
      <c r="N3" s="1">
        <v>7.2727272727272724E-2</v>
      </c>
      <c r="O3" s="1">
        <v>7.2727272727272724E-2</v>
      </c>
      <c r="P3" s="1">
        <v>0.12727272727272726</v>
      </c>
      <c r="Q3" s="4">
        <v>0.97099999999999997</v>
      </c>
      <c r="R3" s="3">
        <v>1.4544999999999999</v>
      </c>
      <c r="S3" s="3">
        <v>1.4232</v>
      </c>
      <c r="T3" s="3">
        <v>1.7907999999999999</v>
      </c>
      <c r="U3" s="3">
        <v>2.0194999999999999</v>
      </c>
      <c r="V3" s="3">
        <v>2.1543000000000001</v>
      </c>
      <c r="W3" s="3">
        <v>2.2631000000000001</v>
      </c>
      <c r="X3" s="3">
        <f t="shared" ref="X3:X17" si="0">+(I3/1000)*(55-(55*P3))*1.8</f>
        <v>226.45439999999999</v>
      </c>
      <c r="Y3" s="3">
        <v>163.9</v>
      </c>
      <c r="Z3" s="3">
        <f t="shared" ref="Z3:Z17" si="1">+X3-Y3</f>
        <v>62.554399999999987</v>
      </c>
      <c r="AA3" s="3">
        <f t="shared" ref="AA3:AA17" si="2">+X3/Y3</f>
        <v>1.3816619890176935</v>
      </c>
    </row>
    <row r="4" spans="1:27" x14ac:dyDescent="0.2">
      <c r="A4" s="5" t="s">
        <v>45</v>
      </c>
      <c r="B4" s="5" t="s">
        <v>26</v>
      </c>
      <c r="C4">
        <v>106</v>
      </c>
      <c r="D4">
        <v>252.5</v>
      </c>
      <c r="E4">
        <v>613.79999999999995</v>
      </c>
      <c r="F4">
        <v>891</v>
      </c>
      <c r="G4">
        <v>1342.01</v>
      </c>
      <c r="H4">
        <v>1875.8</v>
      </c>
      <c r="I4">
        <v>2487.6</v>
      </c>
      <c r="J4" s="1">
        <v>3.6363636363636362E-2</v>
      </c>
      <c r="K4" s="1">
        <f>+0.0363636363636364</f>
        <v>3.6363636363636362E-2</v>
      </c>
      <c r="L4" s="1">
        <v>3.6363636363636362E-2</v>
      </c>
      <c r="M4" s="1">
        <v>3.6363636363636362E-2</v>
      </c>
      <c r="N4" s="1">
        <v>3.6363636363636362E-2</v>
      </c>
      <c r="O4" s="1">
        <v>3.6363636363636362E-2</v>
      </c>
      <c r="P4" s="1">
        <v>3.6363636363636362E-2</v>
      </c>
      <c r="Q4" s="4">
        <v>0.95</v>
      </c>
      <c r="R4" s="3">
        <v>1.3924000000000001</v>
      </c>
      <c r="S4" s="3">
        <v>1.5257000000000001</v>
      </c>
      <c r="T4" s="3">
        <v>1.738</v>
      </c>
      <c r="U4" s="3">
        <v>1.8682000000000001</v>
      </c>
      <c r="V4" s="3">
        <v>1.9602999999999999</v>
      </c>
      <c r="W4" s="3">
        <v>1.9446000000000001</v>
      </c>
      <c r="X4" s="3">
        <f t="shared" si="0"/>
        <v>237.31704000000002</v>
      </c>
      <c r="Y4" s="3">
        <v>145.19999999999999</v>
      </c>
      <c r="Z4" s="3">
        <f t="shared" si="1"/>
        <v>92.117040000000031</v>
      </c>
      <c r="AA4" s="3">
        <f t="shared" si="2"/>
        <v>1.6344148760330581</v>
      </c>
    </row>
    <row r="5" spans="1:27" x14ac:dyDescent="0.2">
      <c r="A5" s="5" t="s">
        <v>45</v>
      </c>
      <c r="B5" s="5" t="s">
        <v>27</v>
      </c>
      <c r="C5">
        <v>112.2</v>
      </c>
      <c r="D5">
        <v>274</v>
      </c>
      <c r="E5">
        <v>676.3</v>
      </c>
      <c r="F5">
        <v>936</v>
      </c>
      <c r="G5">
        <v>1422.07</v>
      </c>
      <c r="H5">
        <v>1909.133</v>
      </c>
      <c r="I5">
        <v>2661</v>
      </c>
      <c r="J5" s="1">
        <f>0/55</f>
        <v>0</v>
      </c>
      <c r="K5" s="1">
        <f>0/55</f>
        <v>0</v>
      </c>
      <c r="L5" s="1">
        <f>0/55</f>
        <v>0</v>
      </c>
      <c r="M5" s="1">
        <f>0/55</f>
        <v>0</v>
      </c>
      <c r="N5" s="1">
        <f>0/55</f>
        <v>0</v>
      </c>
      <c r="O5" s="1">
        <f>0/55</f>
        <v>0</v>
      </c>
      <c r="P5" s="1">
        <f>0/55</f>
        <v>0</v>
      </c>
      <c r="Q5" s="4">
        <v>1.0823</v>
      </c>
      <c r="R5" s="3">
        <v>1.3935</v>
      </c>
      <c r="S5" s="3">
        <v>1.3308</v>
      </c>
      <c r="T5" s="3">
        <v>1.7370000000000001</v>
      </c>
      <c r="U5" s="3">
        <v>1.6738999999999999</v>
      </c>
      <c r="V5" s="3">
        <v>1.9563999999999999</v>
      </c>
      <c r="W5" s="3">
        <v>1.9331</v>
      </c>
      <c r="X5" s="3">
        <f t="shared" si="0"/>
        <v>263.43899999999996</v>
      </c>
      <c r="Y5" s="3">
        <v>147</v>
      </c>
      <c r="Z5" s="3">
        <f t="shared" si="1"/>
        <v>116.43899999999996</v>
      </c>
      <c r="AA5" s="3">
        <f t="shared" si="2"/>
        <v>1.7921020408163262</v>
      </c>
    </row>
    <row r="6" spans="1:27" x14ac:dyDescent="0.2">
      <c r="A6" s="5" t="s">
        <v>46</v>
      </c>
      <c r="B6" s="5" t="s">
        <v>24</v>
      </c>
      <c r="C6">
        <v>140.69999999999999</v>
      </c>
      <c r="D6">
        <v>331.5</v>
      </c>
      <c r="E6">
        <v>783.8</v>
      </c>
      <c r="F6">
        <v>1096</v>
      </c>
      <c r="G6">
        <v>1562.07</v>
      </c>
      <c r="H6">
        <v>1887.67</v>
      </c>
      <c r="I6">
        <v>2711</v>
      </c>
      <c r="J6" s="1">
        <v>5.4545454545454543E-2</v>
      </c>
      <c r="K6" s="1">
        <v>5.4545454545454543E-2</v>
      </c>
      <c r="L6" s="1">
        <v>5.4545454545454543E-2</v>
      </c>
      <c r="M6" s="1">
        <v>5.4545454545454543E-2</v>
      </c>
      <c r="N6" s="1">
        <v>7.2727272727272724E-2</v>
      </c>
      <c r="O6" s="1">
        <v>0.12727272727272726</v>
      </c>
      <c r="P6" s="1">
        <v>0.12727272727272726</v>
      </c>
      <c r="Q6" s="4">
        <v>0.89500000000000002</v>
      </c>
      <c r="R6" s="3">
        <v>1.2961</v>
      </c>
      <c r="S6" s="3">
        <v>1.2230000000000001</v>
      </c>
      <c r="T6" s="3">
        <v>1.5509999999999999</v>
      </c>
      <c r="U6" s="3">
        <v>1.7033</v>
      </c>
      <c r="V6" s="3">
        <v>2.1</v>
      </c>
      <c r="W6" s="3">
        <v>1.9218</v>
      </c>
      <c r="X6" s="3">
        <f t="shared" si="0"/>
        <v>234.23039999999997</v>
      </c>
      <c r="Y6" s="3">
        <v>154.25</v>
      </c>
      <c r="Z6" s="3">
        <f t="shared" si="1"/>
        <v>79.980399999999975</v>
      </c>
      <c r="AA6" s="3">
        <f t="shared" si="2"/>
        <v>1.5185115072933548</v>
      </c>
    </row>
    <row r="7" spans="1:27" x14ac:dyDescent="0.2">
      <c r="A7" s="5" t="s">
        <v>46</v>
      </c>
      <c r="B7" s="5" t="s">
        <v>25</v>
      </c>
      <c r="C7">
        <v>148.19999999999999</v>
      </c>
      <c r="D7">
        <v>328</v>
      </c>
      <c r="E7">
        <v>728.8</v>
      </c>
      <c r="F7">
        <v>1021</v>
      </c>
      <c r="G7">
        <v>1535.4</v>
      </c>
      <c r="H7">
        <v>1861</v>
      </c>
      <c r="I7">
        <v>2686</v>
      </c>
      <c r="J7" s="1">
        <v>3.6363636363636362E-2</v>
      </c>
      <c r="K7" s="1">
        <v>3.6363636363636362E-2</v>
      </c>
      <c r="L7" s="1">
        <v>3.6363636363636362E-2</v>
      </c>
      <c r="M7" s="1">
        <v>3.6363636363636362E-2</v>
      </c>
      <c r="N7" s="1">
        <v>3.6363636363636362E-2</v>
      </c>
      <c r="O7" s="1">
        <v>3.6363636363636362E-2</v>
      </c>
      <c r="P7" s="1">
        <v>3.6363636363636362E-2</v>
      </c>
      <c r="Q7" s="4">
        <v>0.93610000000000004</v>
      </c>
      <c r="R7" s="3">
        <v>1.4066000000000001</v>
      </c>
      <c r="S7" s="3">
        <v>1.3709</v>
      </c>
      <c r="T7" s="3">
        <v>1.7316</v>
      </c>
      <c r="U7" s="3">
        <v>1.7512000000000001</v>
      </c>
      <c r="V7" s="3">
        <v>2.0840000000000001</v>
      </c>
      <c r="W7" s="3">
        <v>1.9529000000000001</v>
      </c>
      <c r="X7" s="3">
        <f t="shared" si="0"/>
        <v>256.24440000000004</v>
      </c>
      <c r="Y7" s="3">
        <v>163.9</v>
      </c>
      <c r="Z7" s="3">
        <f t="shared" si="1"/>
        <v>92.344400000000036</v>
      </c>
      <c r="AA7" s="3">
        <f t="shared" si="2"/>
        <v>1.5634191580231851</v>
      </c>
    </row>
    <row r="8" spans="1:27" x14ac:dyDescent="0.2">
      <c r="A8" s="5" t="s">
        <v>46</v>
      </c>
      <c r="B8" s="5" t="s">
        <v>26</v>
      </c>
      <c r="C8">
        <v>100.7</v>
      </c>
      <c r="D8">
        <v>243.5</v>
      </c>
      <c r="E8">
        <v>608.79999999999995</v>
      </c>
      <c r="F8">
        <v>841</v>
      </c>
      <c r="G8">
        <v>1288.73</v>
      </c>
      <c r="H8">
        <v>1791</v>
      </c>
      <c r="I8">
        <v>2401</v>
      </c>
      <c r="J8" s="1">
        <f>0/55</f>
        <v>0</v>
      </c>
      <c r="K8" s="1">
        <v>1.8181818181818181E-2</v>
      </c>
      <c r="L8" s="1">
        <v>3.6363636363636362E-2</v>
      </c>
      <c r="M8" s="1">
        <v>3.6363636363636362E-2</v>
      </c>
      <c r="N8" s="1">
        <v>3.6363636363636362E-2</v>
      </c>
      <c r="O8" s="1">
        <v>5.4545454545454543E-2</v>
      </c>
      <c r="P8" s="1">
        <v>9.0909090909090912E-2</v>
      </c>
      <c r="Q8" s="4">
        <v>1.0353000000000001</v>
      </c>
      <c r="R8" s="3">
        <v>1.415</v>
      </c>
      <c r="S8" s="3">
        <v>1.2968999999999999</v>
      </c>
      <c r="T8" s="3">
        <v>1.8181</v>
      </c>
      <c r="U8" s="3">
        <v>1.8526</v>
      </c>
      <c r="V8" s="3">
        <v>2.0190000000000001</v>
      </c>
      <c r="W8" s="3">
        <v>2.1536</v>
      </c>
      <c r="X8" s="3">
        <f t="shared" si="0"/>
        <v>216.08999999999997</v>
      </c>
      <c r="Y8" s="3">
        <v>145.19999999999999</v>
      </c>
      <c r="Z8" s="3">
        <f t="shared" si="1"/>
        <v>70.889999999999986</v>
      </c>
      <c r="AA8" s="3">
        <f t="shared" si="2"/>
        <v>1.4882231404958677</v>
      </c>
    </row>
    <row r="9" spans="1:27" x14ac:dyDescent="0.2">
      <c r="A9" s="5" t="s">
        <v>46</v>
      </c>
      <c r="B9" s="5" t="s">
        <v>27</v>
      </c>
      <c r="C9">
        <v>115.7</v>
      </c>
      <c r="D9">
        <v>282</v>
      </c>
      <c r="E9">
        <v>641.29999999999995</v>
      </c>
      <c r="F9">
        <v>851</v>
      </c>
      <c r="G9">
        <v>1375.4</v>
      </c>
      <c r="H9">
        <v>1847.66</v>
      </c>
      <c r="I9">
        <v>2550</v>
      </c>
      <c r="J9" s="1">
        <f>0/55</f>
        <v>0</v>
      </c>
      <c r="K9" s="1">
        <f>0/55</f>
        <v>0</v>
      </c>
      <c r="L9" s="1">
        <v>1.8181818181818181E-2</v>
      </c>
      <c r="M9" s="1">
        <v>1.8181818181818181E-2</v>
      </c>
      <c r="N9" s="1">
        <v>1.8181818181818181E-2</v>
      </c>
      <c r="O9" s="1">
        <v>1.8181818181818181E-2</v>
      </c>
      <c r="P9" s="1">
        <v>1.8181818181818181E-2</v>
      </c>
      <c r="Q9" s="4">
        <v>1.1439999999999999</v>
      </c>
      <c r="R9" s="3">
        <v>1.4079999999999999</v>
      </c>
      <c r="S9" s="3">
        <v>1.3382000000000001</v>
      </c>
      <c r="T9" s="3">
        <v>1.9008</v>
      </c>
      <c r="U9" s="3">
        <v>1.8257000000000001</v>
      </c>
      <c r="V9" s="3">
        <v>1.909</v>
      </c>
      <c r="W9" s="3">
        <v>1.8446</v>
      </c>
      <c r="X9" s="3">
        <f t="shared" si="0"/>
        <v>247.85999999999999</v>
      </c>
      <c r="Y9" s="3">
        <v>147</v>
      </c>
      <c r="Z9" s="3">
        <f t="shared" si="1"/>
        <v>100.85999999999999</v>
      </c>
      <c r="AA9" s="3">
        <f t="shared" si="2"/>
        <v>1.6861224489795916</v>
      </c>
    </row>
    <row r="10" spans="1:27" x14ac:dyDescent="0.2">
      <c r="A10" s="5" t="s">
        <v>47</v>
      </c>
      <c r="B10" s="5" t="s">
        <v>24</v>
      </c>
      <c r="C10">
        <v>155.69999999999999</v>
      </c>
      <c r="D10">
        <v>334.05</v>
      </c>
      <c r="E10">
        <v>738.8</v>
      </c>
      <c r="F10">
        <v>1146.4000000000001</v>
      </c>
      <c r="G10">
        <v>1502.067</v>
      </c>
      <c r="H10">
        <v>1989.133</v>
      </c>
      <c r="I10">
        <v>2859</v>
      </c>
      <c r="J10" s="1">
        <f>0/55</f>
        <v>0</v>
      </c>
      <c r="K10" s="1">
        <f>0/55</f>
        <v>0</v>
      </c>
      <c r="L10" s="1">
        <f>0/55</f>
        <v>0</v>
      </c>
      <c r="M10" s="1">
        <f>0/55</f>
        <v>0</v>
      </c>
      <c r="N10" s="1">
        <v>3.6363636363636362E-2</v>
      </c>
      <c r="O10" s="1">
        <v>3.6363636363636362E-2</v>
      </c>
      <c r="P10" s="1">
        <v>5.4545454545454543E-2</v>
      </c>
      <c r="Q10" s="4">
        <v>0.87180000000000002</v>
      </c>
      <c r="R10" s="3">
        <v>1.3140000000000001</v>
      </c>
      <c r="S10" s="3">
        <v>1.3029999999999999</v>
      </c>
      <c r="T10" s="3">
        <v>1.4759</v>
      </c>
      <c r="U10" s="3">
        <v>1.7945</v>
      </c>
      <c r="V10" s="6">
        <v>1.9612000000000001</v>
      </c>
      <c r="W10" s="3">
        <v>1.8986000000000001</v>
      </c>
      <c r="X10" s="3">
        <f t="shared" si="0"/>
        <v>267.60240000000005</v>
      </c>
      <c r="Y10" s="3">
        <v>154.25</v>
      </c>
      <c r="Z10" s="3">
        <f t="shared" si="1"/>
        <v>113.35240000000005</v>
      </c>
      <c r="AA10" s="3">
        <f t="shared" si="2"/>
        <v>1.7348615883306324</v>
      </c>
    </row>
    <row r="11" spans="1:27" x14ac:dyDescent="0.2">
      <c r="A11" s="5" t="s">
        <v>47</v>
      </c>
      <c r="B11" s="5" t="s">
        <v>25</v>
      </c>
      <c r="C11">
        <v>145.30000000000001</v>
      </c>
      <c r="D11">
        <v>322</v>
      </c>
      <c r="E11">
        <v>773.8</v>
      </c>
      <c r="F11">
        <v>996</v>
      </c>
      <c r="G11">
        <v>1468.73</v>
      </c>
      <c r="H11">
        <v>1982.47</v>
      </c>
      <c r="I11">
        <v>2753</v>
      </c>
      <c r="J11" s="1">
        <v>1.8181818181818181E-2</v>
      </c>
      <c r="K11" s="1">
        <v>1.8181818181818181E-2</v>
      </c>
      <c r="L11" s="1">
        <v>1.8181818181818181E-2</v>
      </c>
      <c r="M11" s="1">
        <v>1.8181818181818181E-2</v>
      </c>
      <c r="N11" s="1">
        <v>3.6363636363636362E-2</v>
      </c>
      <c r="O11" s="1">
        <v>0.10909090909090909</v>
      </c>
      <c r="P11" s="1">
        <v>0.10909090909090909</v>
      </c>
      <c r="Q11" s="4">
        <v>0.89670000000000005</v>
      </c>
      <c r="R11" s="3">
        <v>1.369</v>
      </c>
      <c r="S11" s="3">
        <v>1.2564</v>
      </c>
      <c r="T11" s="3">
        <v>1.696</v>
      </c>
      <c r="U11" s="3">
        <v>1.8371999999999999</v>
      </c>
      <c r="V11" s="3">
        <v>2.0951</v>
      </c>
      <c r="W11" s="3">
        <v>2.0499999999999998</v>
      </c>
      <c r="X11" s="3">
        <f t="shared" si="0"/>
        <v>242.81459999999998</v>
      </c>
      <c r="Y11" s="3">
        <v>163.9</v>
      </c>
      <c r="Z11" s="3">
        <f t="shared" si="1"/>
        <v>78.914599999999979</v>
      </c>
      <c r="AA11" s="3">
        <f t="shared" si="2"/>
        <v>1.4814801708358754</v>
      </c>
    </row>
    <row r="12" spans="1:27" x14ac:dyDescent="0.2">
      <c r="A12" s="5" t="s">
        <v>47</v>
      </c>
      <c r="B12" s="5" t="s">
        <v>26</v>
      </c>
      <c r="C12">
        <v>106.2</v>
      </c>
      <c r="D12">
        <v>254.5</v>
      </c>
      <c r="E12">
        <v>623.79999999999995</v>
      </c>
      <c r="F12">
        <v>983.4</v>
      </c>
      <c r="G12">
        <v>1362.067</v>
      </c>
      <c r="H12">
        <v>1822.47</v>
      </c>
      <c r="I12">
        <v>2614</v>
      </c>
      <c r="J12" s="1">
        <v>3.6363636363636362E-2</v>
      </c>
      <c r="K12" s="1">
        <v>3.6363636363636362E-2</v>
      </c>
      <c r="L12" s="1">
        <v>3.6363636363636362E-2</v>
      </c>
      <c r="M12" s="1">
        <v>3.6363636363636362E-2</v>
      </c>
      <c r="N12" s="1">
        <v>5.4545454545454543E-2</v>
      </c>
      <c r="O12" s="1">
        <v>5.4545454545454543E-2</v>
      </c>
      <c r="P12" s="1">
        <v>5.4545454545454543E-2</v>
      </c>
      <c r="Q12" s="4">
        <v>1.0269999999999999</v>
      </c>
      <c r="R12" s="3">
        <v>1.4286000000000001</v>
      </c>
      <c r="S12" s="3">
        <v>1.3693</v>
      </c>
      <c r="T12" s="3">
        <v>1.5572999999999999</v>
      </c>
      <c r="U12" s="3">
        <v>1.8378000000000001</v>
      </c>
      <c r="V12" s="3">
        <v>1.9855</v>
      </c>
      <c r="W12" s="3">
        <v>1.9251</v>
      </c>
      <c r="X12" s="3">
        <f t="shared" si="0"/>
        <v>244.6704</v>
      </c>
      <c r="Y12" s="3">
        <v>145.19999999999999</v>
      </c>
      <c r="Z12" s="3">
        <f t="shared" si="1"/>
        <v>99.470400000000012</v>
      </c>
      <c r="AA12" s="3">
        <f t="shared" si="2"/>
        <v>1.6850578512396697</v>
      </c>
    </row>
    <row r="13" spans="1:27" x14ac:dyDescent="0.2">
      <c r="A13" s="5" t="s">
        <v>47</v>
      </c>
      <c r="B13" s="5" t="s">
        <v>27</v>
      </c>
      <c r="C13">
        <v>105.7</v>
      </c>
      <c r="D13">
        <v>277.5</v>
      </c>
      <c r="E13">
        <v>651.29999999999995</v>
      </c>
      <c r="F13">
        <v>883.4</v>
      </c>
      <c r="G13">
        <v>1355.4</v>
      </c>
      <c r="H13">
        <v>1869.12</v>
      </c>
      <c r="I13">
        <v>2500</v>
      </c>
      <c r="J13" s="1">
        <v>1.8181818181818181E-2</v>
      </c>
      <c r="K13" s="1">
        <v>1.8181818181818181E-2</v>
      </c>
      <c r="L13" s="1">
        <v>1.8181818181818181E-2</v>
      </c>
      <c r="M13" s="1">
        <v>1.8181818181818181E-2</v>
      </c>
      <c r="N13" s="1">
        <v>3.6363636363636362E-2</v>
      </c>
      <c r="O13" s="1">
        <v>5.4545454545454543E-2</v>
      </c>
      <c r="P13" s="1">
        <v>5.4545454545454543E-2</v>
      </c>
      <c r="Q13" s="4">
        <v>1.2070000000000001</v>
      </c>
      <c r="R13" s="3">
        <v>1.4735</v>
      </c>
      <c r="S13" s="3">
        <v>1.4500999999999999</v>
      </c>
      <c r="T13" s="3">
        <v>1.9137999999999999</v>
      </c>
      <c r="U13" s="3">
        <v>1.96</v>
      </c>
      <c r="V13" s="3">
        <v>2.1071</v>
      </c>
      <c r="W13" s="3">
        <v>2.17</v>
      </c>
      <c r="X13" s="3">
        <f t="shared" si="0"/>
        <v>234</v>
      </c>
      <c r="Y13" s="3">
        <v>147</v>
      </c>
      <c r="Z13" s="3">
        <f t="shared" si="1"/>
        <v>87</v>
      </c>
      <c r="AA13" s="3">
        <f t="shared" si="2"/>
        <v>1.5918367346938775</v>
      </c>
    </row>
    <row r="14" spans="1:27" x14ac:dyDescent="0.2">
      <c r="A14" s="5" t="s">
        <v>48</v>
      </c>
      <c r="B14" s="5" t="s">
        <v>24</v>
      </c>
      <c r="C14">
        <v>145.6</v>
      </c>
      <c r="D14">
        <v>340.5</v>
      </c>
      <c r="E14">
        <v>776.3</v>
      </c>
      <c r="F14">
        <v>1088.4000000000001</v>
      </c>
      <c r="G14">
        <v>1615.4</v>
      </c>
      <c r="H14">
        <v>1974.33</v>
      </c>
      <c r="I14">
        <v>2797</v>
      </c>
      <c r="J14" s="1">
        <v>1.8181818181818181E-2</v>
      </c>
      <c r="K14" s="1">
        <v>1.8181818181818181E-2</v>
      </c>
      <c r="L14" s="1">
        <v>1.8181818181818181E-2</v>
      </c>
      <c r="M14" s="1">
        <v>1.8181818181818181E-2</v>
      </c>
      <c r="N14" s="1">
        <v>1.8181818181818181E-2</v>
      </c>
      <c r="O14" s="1">
        <v>1.8181818181818181E-2</v>
      </c>
      <c r="P14" s="1">
        <v>1.8181818181818181E-2</v>
      </c>
      <c r="Q14" s="4">
        <v>0.7631</v>
      </c>
      <c r="R14" s="3">
        <v>1.2251000000000001</v>
      </c>
      <c r="S14" s="3">
        <v>1.2172000000000001</v>
      </c>
      <c r="T14" s="3">
        <v>1.5411999999999999</v>
      </c>
      <c r="U14" s="3">
        <v>1.5978000000000001</v>
      </c>
      <c r="V14" s="3">
        <v>1.8794999999999999</v>
      </c>
      <c r="W14" s="3">
        <v>1.8564000000000001</v>
      </c>
      <c r="X14" s="3">
        <f t="shared" si="0"/>
        <v>271.86840000000001</v>
      </c>
      <c r="Y14" s="3">
        <v>154.25</v>
      </c>
      <c r="Z14" s="3">
        <f t="shared" si="1"/>
        <v>117.61840000000001</v>
      </c>
      <c r="AA14" s="3">
        <f t="shared" si="2"/>
        <v>1.7625179902755268</v>
      </c>
    </row>
    <row r="15" spans="1:27" x14ac:dyDescent="0.2">
      <c r="A15" s="5" t="s">
        <v>48</v>
      </c>
      <c r="B15" s="5" t="s">
        <v>25</v>
      </c>
      <c r="C15">
        <v>143.19999999999999</v>
      </c>
      <c r="D15">
        <v>331.5</v>
      </c>
      <c r="E15">
        <v>726.3</v>
      </c>
      <c r="F15">
        <v>1043.4000000000001</v>
      </c>
      <c r="G15">
        <v>1462.067</v>
      </c>
      <c r="H15">
        <v>1821</v>
      </c>
      <c r="I15">
        <v>2585</v>
      </c>
      <c r="J15" s="1">
        <v>1.8181818181818181E-2</v>
      </c>
      <c r="K15" s="1">
        <v>5.4545454545454543E-2</v>
      </c>
      <c r="L15" s="1">
        <v>5.4545454545454543E-2</v>
      </c>
      <c r="M15" s="1">
        <v>5.4545454545454543E-2</v>
      </c>
      <c r="N15" s="1">
        <v>9.0909090909090912E-2</v>
      </c>
      <c r="O15" s="1">
        <v>0.10909090909090909</v>
      </c>
      <c r="P15" s="1">
        <v>0.10909090909090909</v>
      </c>
      <c r="Q15" s="4">
        <v>0.91290000000000004</v>
      </c>
      <c r="R15" s="3">
        <v>1.391</v>
      </c>
      <c r="S15" s="3">
        <v>1.3920999999999999</v>
      </c>
      <c r="T15" s="3">
        <v>1.7149000000000001</v>
      </c>
      <c r="U15" s="3">
        <v>1.9390000000000001</v>
      </c>
      <c r="V15" s="3">
        <v>2.2330000000000001</v>
      </c>
      <c r="W15" s="3">
        <v>2.0901000000000001</v>
      </c>
      <c r="X15" s="3">
        <f t="shared" si="0"/>
        <v>227.99699999999999</v>
      </c>
      <c r="Y15" s="3">
        <v>163.9</v>
      </c>
      <c r="Z15" s="3">
        <f t="shared" si="1"/>
        <v>64.09699999999998</v>
      </c>
      <c r="AA15" s="3">
        <f t="shared" si="2"/>
        <v>1.3910738255033557</v>
      </c>
    </row>
    <row r="16" spans="1:27" x14ac:dyDescent="0.2">
      <c r="A16" s="5" t="s">
        <v>48</v>
      </c>
      <c r="B16" s="5" t="s">
        <v>26</v>
      </c>
      <c r="C16">
        <v>103.2</v>
      </c>
      <c r="D16">
        <v>253.5</v>
      </c>
      <c r="E16">
        <v>628.79999999999995</v>
      </c>
      <c r="F16">
        <v>878.4</v>
      </c>
      <c r="G16">
        <v>1268.73</v>
      </c>
      <c r="H16">
        <v>1747.67</v>
      </c>
      <c r="I16">
        <v>2462</v>
      </c>
      <c r="J16" s="1">
        <f>0/55</f>
        <v>0</v>
      </c>
      <c r="K16" s="1">
        <f>0/55</f>
        <v>0</v>
      </c>
      <c r="L16" s="1">
        <f>0/55</f>
        <v>0</v>
      </c>
      <c r="M16" s="1">
        <f>0/55</f>
        <v>0</v>
      </c>
      <c r="N16" s="1">
        <f>0/55</f>
        <v>0</v>
      </c>
      <c r="O16" s="1">
        <v>1.8181818181818181E-2</v>
      </c>
      <c r="P16" s="1">
        <v>1.8181818181818181E-2</v>
      </c>
      <c r="Q16" s="4">
        <v>1</v>
      </c>
      <c r="R16" s="3">
        <v>1.3742000000000001</v>
      </c>
      <c r="S16" s="3">
        <v>1.248</v>
      </c>
      <c r="T16" s="3">
        <v>1.6507000000000001</v>
      </c>
      <c r="U16" s="3">
        <v>1.8338000000000001</v>
      </c>
      <c r="V16" s="3">
        <v>1.9758</v>
      </c>
      <c r="W16" s="3">
        <v>1.9479</v>
      </c>
      <c r="X16" s="3">
        <f t="shared" si="0"/>
        <v>239.30640000000002</v>
      </c>
      <c r="Y16" s="3">
        <v>145.19999999999999</v>
      </c>
      <c r="Z16" s="3">
        <f t="shared" si="1"/>
        <v>94.106400000000036</v>
      </c>
      <c r="AA16" s="3">
        <f t="shared" si="2"/>
        <v>1.6481157024793391</v>
      </c>
    </row>
    <row r="17" spans="1:27" x14ac:dyDescent="0.2">
      <c r="A17" s="5" t="s">
        <v>48</v>
      </c>
      <c r="B17" s="5" t="s">
        <v>27</v>
      </c>
      <c r="C17">
        <v>108.2</v>
      </c>
      <c r="D17">
        <v>260.5</v>
      </c>
      <c r="E17">
        <v>633.79999999999995</v>
      </c>
      <c r="F17">
        <v>913.4</v>
      </c>
      <c r="G17">
        <v>1422.067</v>
      </c>
      <c r="H17">
        <v>1947.67</v>
      </c>
      <c r="I17">
        <v>2513</v>
      </c>
      <c r="J17" s="1">
        <v>1.8181818181818181E-2</v>
      </c>
      <c r="K17" s="1">
        <v>5.4545454545454543E-2</v>
      </c>
      <c r="L17" s="1">
        <v>7.2727272727272724E-2</v>
      </c>
      <c r="M17" s="1">
        <v>7.2727272727272724E-2</v>
      </c>
      <c r="N17" s="1">
        <v>9.0909090909090912E-2</v>
      </c>
      <c r="O17" s="1">
        <v>0.12727272727272726</v>
      </c>
      <c r="P17" s="1">
        <v>0.12727272727272726</v>
      </c>
      <c r="Q17" s="4">
        <v>0.95930000000000004</v>
      </c>
      <c r="R17" s="3">
        <v>1.3573999999999999</v>
      </c>
      <c r="S17" s="3">
        <v>1.2232000000000001</v>
      </c>
      <c r="T17" s="3">
        <v>1.6922999999999999</v>
      </c>
      <c r="U17" s="3">
        <v>1.7626999999999999</v>
      </c>
      <c r="V17" s="3">
        <v>1.9129</v>
      </c>
      <c r="W17" s="3">
        <v>2.0546000000000002</v>
      </c>
      <c r="X17" s="3">
        <f t="shared" si="0"/>
        <v>217.1232</v>
      </c>
      <c r="Y17" s="3">
        <v>147</v>
      </c>
      <c r="Z17" s="3">
        <f t="shared" si="1"/>
        <v>70.123199999999997</v>
      </c>
      <c r="AA17" s="3">
        <f t="shared" si="2"/>
        <v>1.4770285714285714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D76E-6CC8-4F3C-8739-3D44C254F513}">
  <dimension ref="A1:R19"/>
  <sheetViews>
    <sheetView topLeftCell="K1" workbookViewId="0">
      <selection activeCell="P9" sqref="P9"/>
    </sheetView>
  </sheetViews>
  <sheetFormatPr baseColWidth="10" defaultRowHeight="12.75" x14ac:dyDescent="0.2"/>
  <cols>
    <col min="1" max="1" width="5.28515625" bestFit="1" customWidth="1"/>
    <col min="2" max="2" width="14.28515625" bestFit="1" customWidth="1"/>
    <col min="3" max="3" width="10.42578125" bestFit="1" customWidth="1"/>
    <col min="4" max="4" width="15.5703125" bestFit="1" customWidth="1"/>
    <col min="5" max="5" width="23.140625" bestFit="1" customWidth="1"/>
    <col min="6" max="6" width="16.5703125" bestFit="1" customWidth="1"/>
    <col min="7" max="7" width="28.7109375" bestFit="1" customWidth="1"/>
    <col min="8" max="8" width="18.140625" bestFit="1" customWidth="1"/>
    <col min="9" max="9" width="21.28515625" bestFit="1" customWidth="1"/>
    <col min="10" max="10" width="22.85546875" bestFit="1" customWidth="1"/>
    <col min="11" max="13" width="23.85546875" bestFit="1" customWidth="1"/>
    <col min="14" max="14" width="23.7109375" bestFit="1" customWidth="1"/>
    <col min="15" max="15" width="34.7109375" bestFit="1" customWidth="1"/>
    <col min="16" max="16" width="24.85546875" bestFit="1" customWidth="1"/>
    <col min="17" max="17" width="14.42578125" bestFit="1" customWidth="1"/>
    <col min="18" max="18" width="15" bestFit="1" customWidth="1"/>
  </cols>
  <sheetData>
    <row r="1" spans="1:18" x14ac:dyDescent="0.2">
      <c r="A1" s="5" t="s">
        <v>44</v>
      </c>
      <c r="B1" s="5" t="s">
        <v>28</v>
      </c>
      <c r="C1" s="5" t="s">
        <v>17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</row>
    <row r="2" spans="1:18" x14ac:dyDescent="0.2">
      <c r="A2" s="5" t="s">
        <v>24</v>
      </c>
      <c r="B2">
        <v>101.14942528735632</v>
      </c>
      <c r="C2" s="2">
        <v>6.8199999999999997E-2</v>
      </c>
      <c r="D2">
        <v>15</v>
      </c>
      <c r="E2">
        <v>205</v>
      </c>
      <c r="F2">
        <v>2.79</v>
      </c>
      <c r="G2">
        <v>1.8</v>
      </c>
      <c r="H2">
        <f>+E2*F2*G2</f>
        <v>1029.5100000000002</v>
      </c>
      <c r="I2">
        <v>14.85</v>
      </c>
      <c r="J2">
        <v>30.36</v>
      </c>
      <c r="K2">
        <v>55.03</v>
      </c>
      <c r="L2">
        <v>91.1</v>
      </c>
      <c r="M2">
        <v>251.52</v>
      </c>
      <c r="N2">
        <v>428</v>
      </c>
      <c r="O2">
        <v>73.02</v>
      </c>
      <c r="P2">
        <v>617.03</v>
      </c>
      <c r="Q2">
        <v>410.71</v>
      </c>
      <c r="R2" s="3">
        <f>+H2/P2</f>
        <v>1.6684926178629893</v>
      </c>
    </row>
    <row r="3" spans="1:18" x14ac:dyDescent="0.2">
      <c r="A3" s="5" t="s">
        <v>25</v>
      </c>
      <c r="B3">
        <v>101.14942528735632</v>
      </c>
      <c r="C3" s="2">
        <v>9.5500000000000002E-2</v>
      </c>
      <c r="D3">
        <v>21</v>
      </c>
      <c r="E3">
        <v>199</v>
      </c>
      <c r="F3">
        <v>2.66</v>
      </c>
      <c r="G3">
        <v>1.8</v>
      </c>
      <c r="H3">
        <f>+E3*F3*G3</f>
        <v>952.81200000000013</v>
      </c>
      <c r="I3">
        <v>14.85</v>
      </c>
      <c r="J3">
        <v>67.53</v>
      </c>
      <c r="K3">
        <v>51.96</v>
      </c>
      <c r="L3">
        <v>94.33</v>
      </c>
      <c r="M3">
        <v>250.99</v>
      </c>
      <c r="N3">
        <v>464.81</v>
      </c>
      <c r="O3">
        <v>74.86</v>
      </c>
      <c r="P3">
        <v>655.67</v>
      </c>
      <c r="Q3">
        <v>295.41000000000003</v>
      </c>
      <c r="R3" s="3">
        <f>+H3/P3</f>
        <v>1.4531883416962805</v>
      </c>
    </row>
    <row r="4" spans="1:18" x14ac:dyDescent="0.2">
      <c r="A4" s="5" t="s">
        <v>26</v>
      </c>
      <c r="B4">
        <v>101.14942528735632</v>
      </c>
      <c r="C4" s="2">
        <v>0.05</v>
      </c>
      <c r="D4">
        <v>11</v>
      </c>
      <c r="E4">
        <v>209</v>
      </c>
      <c r="F4">
        <v>2.4900000000000002</v>
      </c>
      <c r="G4">
        <v>1.8</v>
      </c>
      <c r="H4">
        <f t="shared" ref="H3:H5" si="0">+E4*F4*G4</f>
        <v>936.73800000000017</v>
      </c>
      <c r="I4">
        <v>14.85</v>
      </c>
      <c r="J4">
        <v>25.5</v>
      </c>
      <c r="K4">
        <v>44.85</v>
      </c>
      <c r="L4">
        <v>85.4</v>
      </c>
      <c r="M4">
        <v>237.68</v>
      </c>
      <c r="N4">
        <v>393.4</v>
      </c>
      <c r="O4">
        <v>71.290000000000006</v>
      </c>
      <c r="P4">
        <v>580.70000000000005</v>
      </c>
      <c r="Q4">
        <v>354.38</v>
      </c>
      <c r="R4" s="3">
        <f>+H4/P4</f>
        <v>1.613118649905287</v>
      </c>
    </row>
    <row r="5" spans="1:18" x14ac:dyDescent="0.2">
      <c r="A5" s="5" t="s">
        <v>27</v>
      </c>
      <c r="B5">
        <v>101.14942528735632</v>
      </c>
      <c r="C5" s="2">
        <v>0.05</v>
      </c>
      <c r="D5">
        <v>11</v>
      </c>
      <c r="E5">
        <v>209</v>
      </c>
      <c r="F5">
        <v>2.56</v>
      </c>
      <c r="G5">
        <v>1.8</v>
      </c>
      <c r="H5">
        <f t="shared" si="0"/>
        <v>963.072</v>
      </c>
      <c r="I5">
        <v>14.85</v>
      </c>
      <c r="J5">
        <v>19.5</v>
      </c>
      <c r="K5">
        <v>47.54</v>
      </c>
      <c r="L5">
        <v>90.52</v>
      </c>
      <c r="M5">
        <v>242.77</v>
      </c>
      <c r="N5">
        <v>400.33</v>
      </c>
      <c r="O5">
        <v>71.64</v>
      </c>
      <c r="P5">
        <v>587.97</v>
      </c>
      <c r="Q5">
        <v>371.44</v>
      </c>
      <c r="R5" s="3">
        <f>+H5/P5</f>
        <v>1.6379611204653297</v>
      </c>
    </row>
    <row r="6" spans="1:18" x14ac:dyDescent="0.2">
      <c r="A6" s="5"/>
    </row>
    <row r="7" spans="1:18" x14ac:dyDescent="0.2">
      <c r="A7" s="5"/>
    </row>
    <row r="8" spans="1:18" x14ac:dyDescent="0.2">
      <c r="A8" s="5"/>
    </row>
    <row r="9" spans="1:18" x14ac:dyDescent="0.2">
      <c r="A9" s="5"/>
    </row>
    <row r="10" spans="1:18" x14ac:dyDescent="0.2">
      <c r="A10" s="5"/>
    </row>
    <row r="11" spans="1:18" x14ac:dyDescent="0.2">
      <c r="A11" s="5"/>
      <c r="P11" s="5"/>
    </row>
    <row r="12" spans="1:18" x14ac:dyDescent="0.2">
      <c r="A12" s="5"/>
      <c r="P12" s="5"/>
    </row>
    <row r="13" spans="1:18" x14ac:dyDescent="0.2">
      <c r="A13" s="5"/>
      <c r="P13" s="5"/>
    </row>
    <row r="14" spans="1:18" x14ac:dyDescent="0.2">
      <c r="A14" s="5"/>
      <c r="P14" s="5"/>
    </row>
    <row r="15" spans="1:18" x14ac:dyDescent="0.2">
      <c r="A15" s="5"/>
    </row>
    <row r="16" spans="1:18" x14ac:dyDescent="0.2">
      <c r="A16" s="5"/>
    </row>
    <row r="17" spans="1:5" x14ac:dyDescent="0.2">
      <c r="A17" s="5"/>
    </row>
    <row r="18" spans="1:5" x14ac:dyDescent="0.2">
      <c r="A18" s="5"/>
      <c r="B18" s="1"/>
      <c r="C18" s="1"/>
      <c r="D18" s="1"/>
      <c r="E18" s="1"/>
    </row>
    <row r="19" spans="1:5" x14ac:dyDescent="0.2">
      <c r="A19" s="5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 Generales</vt:lpstr>
      <vt:lpstr>Relacion Costo Beneficio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Willer Torrico Arispe</dc:creator>
  <cp:lastModifiedBy>Willer Torrico Arispe</cp:lastModifiedBy>
  <dcterms:created xsi:type="dcterms:W3CDTF">2023-03-29T14:33:52Z</dcterms:created>
  <dcterms:modified xsi:type="dcterms:W3CDTF">2023-03-29T17:51:05Z</dcterms:modified>
</cp:coreProperties>
</file>