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18179\Documents\CareerFoundry\InstaCart Basket Analysis\05 Sent to Client\"/>
    </mc:Choice>
  </mc:AlternateContent>
  <xr:revisionPtr revIDLastSave="0" documentId="13_ncr:1_{53016940-5403-42D4-AE89-04AC2DAA489E}" xr6:coauthVersionLast="47" xr6:coauthVersionMax="47" xr10:uidLastSave="{00000000-0000-0000-0000-000000000000}"/>
  <bookViews>
    <workbookView xWindow="-110" yWindow="-110" windowWidth="19420" windowHeight="10420" tabRatio="808" firstSheet="2"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Tables"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12" l="1"/>
  <c r="Y8" i="12"/>
  <c r="X7" i="12"/>
  <c r="Y7" i="12"/>
  <c r="X6" i="12"/>
  <c r="Y6" i="12"/>
  <c r="W8" i="12"/>
  <c r="W7" i="12"/>
  <c r="W6" i="12"/>
  <c r="N70" i="12"/>
  <c r="N69" i="12"/>
  <c r="I174" i="9"/>
  <c r="J174" i="9"/>
  <c r="K174" i="9"/>
  <c r="H174"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L87" i="9"/>
  <c r="K87" i="9"/>
  <c r="J87" i="9"/>
</calcChain>
</file>

<file path=xl/sharedStrings.xml><?xml version="1.0" encoding="utf-8"?>
<sst xmlns="http://schemas.openxmlformats.org/spreadsheetml/2006/main" count="258" uniqueCount="215">
  <si>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</si>
  <si>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</si>
  <si>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</si>
  <si>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</si>
  <si>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</si>
  <si>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</si>
  <si>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</si>
  <si>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</si>
  <si>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</si>
  <si>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</si>
  <si>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</si>
  <si>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</si>
  <si>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</si>
  <si>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</si>
  <si>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</si>
  <si>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</si>
  <si>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</si>
  <si>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</si>
  <si>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</si>
  <si>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</si>
  <si>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</si>
  <si>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</si>
  <si>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</si>
  <si>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</si>
  <si>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 xml:space="preserve">Citation: </t>
  </si>
  <si>
    <t>"The Instacart Online Grocery Shopping Dataset 2017”, Accessed from https://www.instacart.com/datasets/grocery-shopping-2017 on 6/23/21 .</t>
  </si>
  <si>
    <t>Know that those are consecutive order.</t>
  </si>
  <si>
    <t>None</t>
  </si>
  <si>
    <t>Delete from dateframe</t>
  </si>
  <si>
    <t>N/A</t>
  </si>
  <si>
    <t>Names</t>
  </si>
  <si>
    <t>Deleted Names for privacy reasons</t>
  </si>
  <si>
    <t>2. 'order_dow' to 'order_day_of_week'</t>
  </si>
  <si>
    <t>3. 'order_id' to string</t>
  </si>
  <si>
    <t>4. 'user_id' to string</t>
  </si>
  <si>
    <t>1. column not necessary for analysis</t>
  </si>
  <si>
    <t xml:space="preserve">2. 'dow' is not universally known acroynm </t>
  </si>
  <si>
    <t>3. Although 'order_id' is a number, it acts as  a name</t>
  </si>
  <si>
    <t>4. Same for 'user_id', yet it reads as object.x</t>
  </si>
  <si>
    <t>1. 'eval_set' from df_orders</t>
  </si>
  <si>
    <t>5. Last name more easily understood</t>
  </si>
  <si>
    <t>6. 'STATE' to 'State' in df_cust</t>
  </si>
  <si>
    <t>6. Easier to type for analyst</t>
  </si>
  <si>
    <t>'5. 'Surnam' to 'Last Name' in df_cust</t>
  </si>
  <si>
    <t>7. '_merge' from df_cust_prods</t>
  </si>
  <si>
    <t>8. ' Unamed: 0' from df_cust_prods</t>
  </si>
  <si>
    <t>7. Column automatically created during merge, unneccessary</t>
  </si>
  <si>
    <t>8. Column automatically created during merge, unneccessary</t>
  </si>
  <si>
    <t>9. First and last name from df_cust</t>
  </si>
  <si>
    <t>9. deleted to comply with privacy laws</t>
  </si>
  <si>
    <t>Orders-Products merged</t>
  </si>
  <si>
    <t>price_range_loc</t>
  </si>
  <si>
    <t>prices</t>
  </si>
  <si>
    <t>busiest_day</t>
  </si>
  <si>
    <t>order_day_of_week</t>
  </si>
  <si>
    <t>Price greater than or equal to $5 is a Low-range product, between $5-15 is a Mid-range product and above $15 is a High-range product.</t>
  </si>
  <si>
    <t xml:space="preserve">Saturday &amp; Sunday  labeled 'busiest day'.
 Tuesday &amp; Wednesday labeled 'slowest day'.
 Rest of week labeled 'regular day'.
</t>
  </si>
  <si>
    <t>busiest_period_of_day</t>
  </si>
  <si>
    <t>order_hour_of_day</t>
  </si>
  <si>
    <t xml:space="preserve">9:00 PM -2:00AM are labeled 'Fewest orders'.
7:00-8:00AM &amp; 6-8:00PM labeled 'Average orders'.
9:00AM-5:00PM labeled 'Most orders'. </t>
  </si>
  <si>
    <t>max_order</t>
  </si>
  <si>
    <t>user_id/ order_number</t>
  </si>
  <si>
    <t>highlights the total amount of orders
 from each customer.</t>
  </si>
  <si>
    <t>loyalty_flag</t>
  </si>
  <si>
    <t>More than 40 orders labeled Loyal customer.
Between 40 and 10 orders labeled Regular customer.
Less than 10 orders labeled New customer.</t>
  </si>
  <si>
    <t>spending</t>
  </si>
  <si>
    <t>user_id/ prices</t>
  </si>
  <si>
    <t>If mean price of product purchased by customer is 
less than $10, labeled as 'Low spender'.
Mean price of product greater than or equal to $10 
customer labeled as 'High spender'.</t>
  </si>
  <si>
    <t>frequency</t>
  </si>
  <si>
    <t>user_id/ days_since_prior_order</t>
  </si>
  <si>
    <t>If median days since prior order is less than or equal to 
10 the customer is labeled 'Frequent customer'.
Between 10 and 20 customer labeled 'Regular customer'.
Greater than 20 customer labeled 'Non-frequent customer'.</t>
  </si>
  <si>
    <t>Orders-Products All</t>
  </si>
  <si>
    <t>regions</t>
  </si>
  <si>
    <t>State</t>
  </si>
  <si>
    <t>Create four geographical regions to separate
customer activity.</t>
  </si>
  <si>
    <t>activity</t>
  </si>
  <si>
    <t>Exclude customers with less than five orders 
from study.</t>
  </si>
  <si>
    <t>income_level</t>
  </si>
  <si>
    <t>income</t>
  </si>
  <si>
    <t xml:space="preserve">Customer with income of less than or equal to
 $50,000 labeled as 'low_income.
Income between $50,000 &amp; $100,000 labeled 'mid_income'.
Greater than $100,000 labeled 'high_income'. </t>
  </si>
  <si>
    <t xml:space="preserve">Saturday and Sunday see the most customer activity. </t>
  </si>
  <si>
    <t xml:space="preserve">This graph illustrates the busiest days of the week based on the amount of orders received by InstaCart. </t>
  </si>
  <si>
    <t>This line graph uses a sample of the data to illustrate the amount of money spent on each day.</t>
  </si>
  <si>
    <t>Tuesday, day 3, is the highest spending day at InstaCart. While spending tapers off on the weekends.</t>
  </si>
  <si>
    <t xml:space="preserve">This graph shows how much money is spent at certain times of the day. </t>
  </si>
  <si>
    <t xml:space="preserve">Prices peak sharply at 3:00 AM and peak again at 5:00 AM. </t>
  </si>
  <si>
    <t>They rise again at noon wnd remain fairly constant until dropping at 9:00 PM.</t>
  </si>
  <si>
    <t>This histogram illustrates the frequency of product prices in Instacart's inventory.</t>
  </si>
  <si>
    <t xml:space="preserve">Product pricing is most common under the five dollar category, then decreases in  </t>
  </si>
  <si>
    <t>the next five dollar rangeand looks to step down again in the next five dollar range.</t>
  </si>
  <si>
    <t xml:space="preserve">There is a major decrease in product price above $15. </t>
  </si>
  <si>
    <t>How often to customers return to Instacart?</t>
  </si>
  <si>
    <t xml:space="preserve">Most customers have between 10 and 40 orders placed through Instacart, deeming them as </t>
  </si>
  <si>
    <t>Regular customers. Approxamitelty one third of customers are loyal to the brand as they have placed</t>
  </si>
  <si>
    <t>over 40 orders. Customer retention is good since the smallest percentage of customers have</t>
  </si>
  <si>
    <t>placed less than ten orders.</t>
  </si>
  <si>
    <t>Are there differences in customers ordering habits based on loyalty status?</t>
  </si>
  <si>
    <t>Loyal customers shop more on Sundays than Saturdays, which is opposite the other groups.</t>
  </si>
  <si>
    <t>This graph shows the daily ordering habits broken down by customer loyalty status.</t>
  </si>
  <si>
    <t xml:space="preserve">This graph shows the hourly ordering habits of customers based on loyalty status. </t>
  </si>
  <si>
    <t xml:space="preserve">Frozen </t>
  </si>
  <si>
    <t>Other</t>
  </si>
  <si>
    <t>Bakery</t>
  </si>
  <si>
    <t>Produce</t>
  </si>
  <si>
    <t>Alcohol</t>
  </si>
  <si>
    <t>International</t>
  </si>
  <si>
    <t>Beverages</t>
  </si>
  <si>
    <t>Pets</t>
  </si>
  <si>
    <t>Dry goods/ Pasta</t>
  </si>
  <si>
    <t>Bulk</t>
  </si>
  <si>
    <t>Personal Care</t>
  </si>
  <si>
    <t>Meats/ Seafood</t>
  </si>
  <si>
    <t>Pantry</t>
  </si>
  <si>
    <t>Breakfast</t>
  </si>
  <si>
    <t>Canned goods</t>
  </si>
  <si>
    <t>Dairy/ Eggs</t>
  </si>
  <si>
    <t>Household</t>
  </si>
  <si>
    <t>Babies</t>
  </si>
  <si>
    <t>Snacks</t>
  </si>
  <si>
    <t>Deli</t>
  </si>
  <si>
    <t>Missing</t>
  </si>
  <si>
    <t xml:space="preserve">and the amount each loyalty group purchases of select department. </t>
  </si>
  <si>
    <t>This is a chart of the 21 different departments that Instacart has, department names to the side,</t>
  </si>
  <si>
    <t>Loyal customer</t>
  </si>
  <si>
    <t>New customer</t>
  </si>
  <si>
    <t>Regular customer</t>
  </si>
  <si>
    <t>% Loyal</t>
  </si>
  <si>
    <t>% New</t>
  </si>
  <si>
    <t>%Regular</t>
  </si>
  <si>
    <t>Regular customers are responsible for 48% to 59% of the purchases from each department;</t>
  </si>
  <si>
    <t>mostly in the mid 50% range. Loyal customers take approximately 30% of product from each department.</t>
  </si>
  <si>
    <t xml:space="preserve">Loyal customers bought 43% of bulk items and 42% baby items. Regular customers bought 59% of </t>
  </si>
  <si>
    <t>the pet supplies. New customers purchased 14% of the alcohol.</t>
  </si>
  <si>
    <t>Are there differences in customer ordering habits based on region?</t>
  </si>
  <si>
    <t>Is there a connection between age and family status in terms of ordering habits?</t>
  </si>
  <si>
    <t>Age</t>
  </si>
  <si>
    <t>divorced/widowed</t>
  </si>
  <si>
    <t>married</t>
  </si>
  <si>
    <t>single</t>
  </si>
  <si>
    <t>spending_flag</t>
  </si>
  <si>
    <t>High spender</t>
  </si>
  <si>
    <t>Low spender</t>
  </si>
  <si>
    <t xml:space="preserve">                            Married                      Single             divorced/widowed      living w/ family</t>
  </si>
  <si>
    <t xml:space="preserve">This graph illustrates how age affects spending habits at Instacart. There is an interesting drop in money </t>
  </si>
  <si>
    <t xml:space="preserve">spent at the age of 20. Spending ebbs and flows in an upward trend on the way up to 45, then begins to </t>
  </si>
  <si>
    <t xml:space="preserve">drop then bottom out at 55 years old, a quick and sharp rise for the next couple years then bottom out </t>
  </si>
  <si>
    <t>again at 60. Overall spending is highest at the age of 65.</t>
  </si>
  <si>
    <t xml:space="preserve">This bar graph shows that most of the money spent at Instacart is from married patrons. This </t>
  </si>
  <si>
    <t>Total</t>
  </si>
  <si>
    <t xml:space="preserve">is due to the fact that there are 21 million married members, which is more than four times the </t>
  </si>
  <si>
    <t xml:space="preserve">next highest family status, single. </t>
  </si>
  <si>
    <t>low spenders.</t>
  </si>
  <si>
    <t>What different classifications does the demographic information suggest?</t>
  </si>
  <si>
    <t xml:space="preserve">                                high income                     medium income                  low income        </t>
  </si>
  <si>
    <t xml:space="preserve">Based on income levels of over $100,000 between $50,000 - $100,000, and under $50,000 </t>
  </si>
  <si>
    <t xml:space="preserve">                                                              Income Level</t>
  </si>
  <si>
    <t xml:space="preserve">the Instacart population is broken into three distinct groups. Most of the advertising should </t>
  </si>
  <si>
    <t xml:space="preserve">be geared towards people making above $50,000 in order to maximize profit. </t>
  </si>
  <si>
    <t xml:space="preserve">                                                                  Number of dependents</t>
  </si>
  <si>
    <t xml:space="preserve">by families with one dependant. Although these are small categories, they should be capitalized on to </t>
  </si>
  <si>
    <t xml:space="preserve">garner customer satisfaction from these groups. </t>
  </si>
  <si>
    <t xml:space="preserve">Distribution of goods is mostly equal among all family sizes except for a few categories. </t>
  </si>
  <si>
    <t xml:space="preserve">Two dependant customers buy the most alcohol. The most pet supplies are purchased </t>
  </si>
  <si>
    <t xml:space="preserve">Those with three dependants buys the most baby care goods. </t>
  </si>
  <si>
    <t xml:space="preserve">                </t>
  </si>
  <si>
    <t>Regular Customer                          Loyal Customer                     New Customer</t>
  </si>
  <si>
    <t>living w/ fam</t>
  </si>
  <si>
    <t>Orders per an hour remain mostly consistent for the resepective loyalty status.</t>
  </si>
  <si>
    <t>Regular customers are placing an increased amount of orders during late night</t>
  </si>
  <si>
    <t>and early morning hours.</t>
  </si>
  <si>
    <t>This graph combines loyalty status with regionality. The breakdown is even throughout.</t>
  </si>
  <si>
    <t xml:space="preserve">Weekly shopping habits by region shows a fairly consistent trend. The Southern and  </t>
  </si>
  <si>
    <t xml:space="preserve">Midwestern customers shop the most on Saturday. This might be due to religious </t>
  </si>
  <si>
    <t xml:space="preserve">values so they can spend time with their family on Sunday. </t>
  </si>
  <si>
    <t>Orders throughout the day remain consistent per region.</t>
  </si>
  <si>
    <t>This is a graph represents the frequency of six-year age groups of Instacart customers.</t>
  </si>
  <si>
    <t>There are definite peaks for the early 20s, late 30s- early 40s, late 50s to early 60s and late 70s.</t>
  </si>
  <si>
    <t>Differences in ordering habits for different types of customers?</t>
  </si>
  <si>
    <t>min</t>
  </si>
  <si>
    <t>mean</t>
  </si>
  <si>
    <t>max</t>
  </si>
  <si>
    <t>Analyzing chart 2 on the next sheet shows the average order price with age reveals that each age spends within 5% of each other.</t>
  </si>
  <si>
    <t>living with family</t>
  </si>
  <si>
    <t>Table 1</t>
  </si>
  <si>
    <t>Table 2</t>
  </si>
  <si>
    <t>There is a definite connection between age and family status in terms of ordering habits. The table above</t>
  </si>
  <si>
    <t xml:space="preserve">and on the next sheet that the age group 18-21 make up the entire living with family group, which are mostly </t>
  </si>
  <si>
    <t>23 yo</t>
  </si>
  <si>
    <t>30/32 yo</t>
  </si>
  <si>
    <t>Table 3</t>
  </si>
  <si>
    <t>Chart 3 shows the average frequency for each age. Members in their early 30s place the most orders on average, likely due</t>
  </si>
  <si>
    <t>to the fact that they are busy with their career and young family. This is a theme that has presented itself in this analysis.</t>
  </si>
  <si>
    <t>department_id</t>
  </si>
  <si>
    <t>Table 4</t>
  </si>
  <si>
    <t xml:space="preserve">Table 4 shows the average age consumer for each department, they all hover at 39 years old. </t>
  </si>
  <si>
    <t xml:space="preserve">                                          Frequent customer                   Non-frequent                                Regular customer </t>
  </si>
  <si>
    <t xml:space="preserve">                        This stacked bar graph depicts the frequency that different income level customers order from </t>
  </si>
  <si>
    <t>high_income</t>
  </si>
  <si>
    <t>low_income</t>
  </si>
  <si>
    <t>mid_income</t>
  </si>
  <si>
    <t>Frequent customer</t>
  </si>
  <si>
    <t>Non-frequent customer</t>
  </si>
  <si>
    <t>% frequent</t>
  </si>
  <si>
    <t>% non-frequent</t>
  </si>
  <si>
    <t>%regular</t>
  </si>
  <si>
    <t>Table 5</t>
  </si>
  <si>
    <t xml:space="preserve">                       Instacart. High and middle income users are 69% and 23% frequent and regular visiting customers,</t>
  </si>
  <si>
    <t xml:space="preserve">                      respectively. Low income customers have the smalles t percentage of frequency with 65%, and</t>
  </si>
  <si>
    <t xml:space="preserve">                      the largest percent of non-frequency with 10%. If Instacart is interested in broadening their </t>
  </si>
  <si>
    <t xml:space="preserve">                      customer base then they should look into marketing price-point items to these customers.</t>
  </si>
  <si>
    <t xml:space="preserve">This bar graph depicts the amount spent at Instacart by region. </t>
  </si>
  <si>
    <t xml:space="preserve">        South                           West                      Midwest             Northeast</t>
  </si>
  <si>
    <t xml:space="preserve">     South                       West                      Midwest             Northeast</t>
  </si>
  <si>
    <t xml:space="preserve">This bar graph depicts the number of customers at Instacart by region. </t>
  </si>
  <si>
    <t>As you can see it matches with the overall population of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</si>
</sst>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9" fontId="7" fillId="0" borderId="0" applyFont="0" applyFill="0" applyBorder="0" applyAlignment="0" applyProtection="0"/>
  </cellStyleXfs>
  <cellXfs count="4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1" xfId="0" quotePrefix="1" applyBorder="1"/>
    <xf numFmtId="0" fontId="0" fillId="0" borderId="27" xfId="0" applyBorder="1"/>
    <xf numFmtId="0" fontId="0" fillId="0" borderId="28" xfId="0" applyBorder="1"/>
    <xf numFmtId="0" fontId="0" fillId="0" borderId="26" xfId="0" quotePrefix="1" applyBorder="1"/>
    <xf numFmtId="0" fontId="0" fillId="0" borderId="24" xfId="0" quotePrefix="1" applyBorder="1"/>
    <xf numFmtId="0" fontId="0" fillId="0" borderId="22" xfId="0" quotePrefix="1" applyBorder="1"/>
    <xf numFmtId="0" fontId="0" fillId="0" borderId="19" xfId="0" quotePrefix="1"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2" xfId="0" applyFont="1" applyBorder="1"/>
    <xf numFmtId="0" fontId="0" fillId="0" borderId="0" xfId="0" applyAlignment="1">
      <alignment wrapText="1"/>
    </xf>
    <xf numFmtId="9" fontId="0" fillId="0" borderId="0" xfId="1" applyFont="1"/>
    <xf numFmtId="0" fontId="8" fillId="0" borderId="0" xfId="0" applyFont="1"/>
    <xf numFmtId="0" fontId="9" fillId="0" borderId="0" xfId="0" applyFont="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3C77F7A5-5043-4E27-B9A5-9CFB096240E7}" type="sibTrans" cxnId="{E7657E4B-DBB7-444E-A111-D8D6CD990619}">
      <dgm:prSet/>
      <dgm:spPr/>
      <dgm:t>
        <a:bodyPr/>
        <a:lstStyle/>
        <a:p>
          <a:endParaRPr lang="en-US"/>
        </a:p>
      </dgm:t>
    </dgm:pt>
    <dgm:pt modelId="{5F18CA3B-A88B-4314-B7DE-63E16D626930}" type="parTrans" cxnId="{E7657E4B-DBB7-444E-A111-D8D6CD990619}">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41"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56"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548" y="994195"/>
          <a:ext cx="638434" cy="7268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218683"/>
          <a:ext cx="1074747" cy="7522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32" y="255413"/>
        <a:ext cx="1001287" cy="678828"/>
      </dsp:txXfrm>
    </dsp:sp>
    <dsp:sp modelId="{02D75559-D361-43C2-960D-0DE64B2217E1}">
      <dsp:nvSpPr>
        <dsp:cNvPr id="0" name=""/>
        <dsp:cNvSpPr/>
      </dsp:nvSpPr>
      <dsp:spPr>
        <a:xfrm>
          <a:off x="1092091" y="269265"/>
          <a:ext cx="1511817"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92091" y="269265"/>
        <a:ext cx="1511817" cy="608032"/>
      </dsp:txXfrm>
    </dsp:sp>
    <dsp:sp modelId="{9621899D-0F5A-435B-840E-4641491BFF2E}">
      <dsp:nvSpPr>
        <dsp:cNvPr id="0" name=""/>
        <dsp:cNvSpPr/>
      </dsp:nvSpPr>
      <dsp:spPr>
        <a:xfrm>
          <a:off x="919510" y="1063751"/>
          <a:ext cx="1074747" cy="7522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240" y="1100481"/>
        <a:ext cx="1001287" cy="678828"/>
      </dsp:txXfrm>
    </dsp:sp>
    <dsp:sp modelId="{FEDA8202-94DB-48E0-9F89-FDAC252494CB}">
      <dsp:nvSpPr>
        <dsp:cNvPr id="0" name=""/>
        <dsp:cNvSpPr/>
      </dsp:nvSpPr>
      <dsp:spPr>
        <a:xfrm>
          <a:off x="2015459" y="1135499"/>
          <a:ext cx="781668"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15459" y="1135499"/>
        <a:ext cx="781668" cy="6080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7" y="1245670"/>
          <a:ext cx="832680" cy="5755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821" y="497568"/>
          <a:ext cx="2064520" cy="55299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821" y="524568"/>
        <a:ext cx="2010520" cy="498996"/>
      </dsp:txXfrm>
    </dsp:sp>
    <dsp:sp modelId="{02D75559-D361-43C2-960D-0DE64B2217E1}">
      <dsp:nvSpPr>
        <dsp:cNvPr id="0" name=""/>
        <dsp:cNvSpPr/>
      </dsp:nvSpPr>
      <dsp:spPr>
        <a:xfrm>
          <a:off x="2123418" y="330523"/>
          <a:ext cx="1055946"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23418" y="330523"/>
        <a:ext cx="1055946" cy="821383"/>
      </dsp:txXfrm>
    </dsp:sp>
    <dsp:sp modelId="{9621899D-0F5A-435B-840E-4641491BFF2E}">
      <dsp:nvSpPr>
        <dsp:cNvPr id="0" name=""/>
        <dsp:cNvSpPr/>
      </dsp:nvSpPr>
      <dsp:spPr>
        <a:xfrm>
          <a:off x="855444" y="1428403"/>
          <a:ext cx="2106028" cy="66938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127" y="1461086"/>
        <a:ext cx="2040662" cy="604022"/>
      </dsp:txXfrm>
    </dsp:sp>
    <dsp:sp modelId="{FEDA8202-94DB-48E0-9F89-FDAC252494CB}">
      <dsp:nvSpPr>
        <dsp:cNvPr id="0" name=""/>
        <dsp:cNvSpPr/>
      </dsp:nvSpPr>
      <dsp:spPr>
        <a:xfrm>
          <a:off x="3022914" y="1348519"/>
          <a:ext cx="1146937"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3022914" y="1348519"/>
        <a:ext cx="1146937" cy="8213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394" y="1041385"/>
          <a:ext cx="663573" cy="75545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88" y="242721"/>
          <a:ext cx="1117067" cy="78191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65" y="280898"/>
        <a:ext cx="1040713" cy="705556"/>
      </dsp:txXfrm>
    </dsp:sp>
    <dsp:sp modelId="{02D75559-D361-43C2-960D-0DE64B2217E1}">
      <dsp:nvSpPr>
        <dsp:cNvPr id="0" name=""/>
        <dsp:cNvSpPr/>
      </dsp:nvSpPr>
      <dsp:spPr>
        <a:xfrm>
          <a:off x="1118655" y="317294"/>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18655" y="317294"/>
        <a:ext cx="812448" cy="631974"/>
      </dsp:txXfrm>
    </dsp:sp>
    <dsp:sp modelId="{9621899D-0F5A-435B-840E-4641491BFF2E}">
      <dsp:nvSpPr>
        <dsp:cNvPr id="0" name=""/>
        <dsp:cNvSpPr/>
      </dsp:nvSpPr>
      <dsp:spPr>
        <a:xfrm>
          <a:off x="948599" y="1194079"/>
          <a:ext cx="1117067" cy="78191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76" y="1232256"/>
        <a:ext cx="1040713" cy="705556"/>
      </dsp:txXfrm>
    </dsp:sp>
    <dsp:sp modelId="{FEDA8202-94DB-48E0-9F89-FDAC252494CB}">
      <dsp:nvSpPr>
        <dsp:cNvPr id="0" name=""/>
        <dsp:cNvSpPr/>
      </dsp:nvSpPr>
      <dsp:spPr>
        <a:xfrm>
          <a:off x="2046410" y="1195638"/>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46410" y="1195638"/>
        <a:ext cx="812448" cy="63197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8/10/21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William Cook </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455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525761"/>
          <a:ext cx="2364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416904"/>
          <a:ext cx="2648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3967245"/>
          <a:ext cx="13289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3873503"/>
          <a:ext cx="136525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3949106"/>
          <a:ext cx="1407587" cy="47197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10</a:t>
          </a:r>
        </a:p>
        <a:p>
          <a:r>
            <a:rPr lang="en-US" sz="1400" b="0">
              <a:solidFill>
                <a:schemeClr val="bg2">
                  <a:lumMod val="50000"/>
                </a:schemeClr>
              </a:solidFill>
            </a:rPr>
            <a:t>Obervations</a:t>
          </a:r>
          <a:r>
            <a:rPr lang="en-US" sz="1400" b="0" baseline="0">
              <a:solidFill>
                <a:schemeClr val="bg2">
                  <a:lumMod val="50000"/>
                </a:schemeClr>
              </a:solidFill>
            </a:rPr>
            <a:t> to be removed: 29630</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xdr:colOff>
      <xdr:row>10</xdr:row>
      <xdr:rowOff>0</xdr:rowOff>
    </xdr:from>
    <xdr:to>
      <xdr:col>10</xdr:col>
      <xdr:colOff>444499</xdr:colOff>
      <xdr:row>31</xdr:row>
      <xdr:rowOff>97896</xdr:rowOff>
    </xdr:to>
    <xdr:pic>
      <xdr:nvPicPr>
        <xdr:cNvPr id="7" name="Picture 6">
          <a:extLst>
            <a:ext uri="{FF2B5EF4-FFF2-40B4-BE49-F238E27FC236}">
              <a16:creationId xmlns:a16="http://schemas.microsoft.com/office/drawing/2014/main" id="{98B92265-0B8B-448D-9929-8FB796F8CA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7812" y="1825625"/>
          <a:ext cx="6016625" cy="4011084"/>
        </a:xfrm>
        <a:prstGeom prst="rect">
          <a:avLst/>
        </a:prstGeom>
      </xdr:spPr>
    </xdr:pic>
    <xdr:clientData/>
  </xdr:twoCellAnchor>
  <xdr:twoCellAnchor editAs="oneCell">
    <xdr:from>
      <xdr:col>0</xdr:col>
      <xdr:colOff>246063</xdr:colOff>
      <xdr:row>31</xdr:row>
      <xdr:rowOff>71438</xdr:rowOff>
    </xdr:from>
    <xdr:to>
      <xdr:col>10</xdr:col>
      <xdr:colOff>261937</xdr:colOff>
      <xdr:row>54</xdr:row>
      <xdr:rowOff>158677</xdr:rowOff>
    </xdr:to>
    <xdr:pic>
      <xdr:nvPicPr>
        <xdr:cNvPr id="9" name="Picture 8">
          <a:extLst>
            <a:ext uri="{FF2B5EF4-FFF2-40B4-BE49-F238E27FC236}">
              <a16:creationId xmlns:a16="http://schemas.microsoft.com/office/drawing/2014/main" id="{5CDB8E34-210B-43B1-8047-8442362294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6063" y="5810251"/>
          <a:ext cx="5865812" cy="4286176"/>
        </a:xfrm>
        <a:prstGeom prst="rect">
          <a:avLst/>
        </a:prstGeom>
      </xdr:spPr>
    </xdr:pic>
    <xdr:clientData/>
  </xdr:twoCellAnchor>
  <xdr:twoCellAnchor editAs="oneCell">
    <xdr:from>
      <xdr:col>2</xdr:col>
      <xdr:colOff>0</xdr:colOff>
      <xdr:row>59</xdr:row>
      <xdr:rowOff>0</xdr:rowOff>
    </xdr:from>
    <xdr:to>
      <xdr:col>10</xdr:col>
      <xdr:colOff>532714</xdr:colOff>
      <xdr:row>79</xdr:row>
      <xdr:rowOff>5893</xdr:rowOff>
    </xdr:to>
    <xdr:pic>
      <xdr:nvPicPr>
        <xdr:cNvPr id="13" name="Picture 12">
          <a:extLst>
            <a:ext uri="{FF2B5EF4-FFF2-40B4-BE49-F238E27FC236}">
              <a16:creationId xmlns:a16="http://schemas.microsoft.com/office/drawing/2014/main" id="{E56B0DC4-4E11-4122-A613-0C6762C352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6938" y="10850563"/>
          <a:ext cx="5485714" cy="3657143"/>
        </a:xfrm>
        <a:prstGeom prst="rect">
          <a:avLst/>
        </a:prstGeom>
      </xdr:spPr>
    </xdr:pic>
    <xdr:clientData/>
  </xdr:twoCellAnchor>
  <xdr:twoCellAnchor editAs="oneCell">
    <xdr:from>
      <xdr:col>3</xdr:col>
      <xdr:colOff>0</xdr:colOff>
      <xdr:row>82</xdr:row>
      <xdr:rowOff>0</xdr:rowOff>
    </xdr:from>
    <xdr:to>
      <xdr:col>11</xdr:col>
      <xdr:colOff>119062</xdr:colOff>
      <xdr:row>102</xdr:row>
      <xdr:rowOff>5893</xdr:rowOff>
    </xdr:to>
    <xdr:pic>
      <xdr:nvPicPr>
        <xdr:cNvPr id="15" name="Picture 14">
          <a:extLst>
            <a:ext uri="{FF2B5EF4-FFF2-40B4-BE49-F238E27FC236}">
              <a16:creationId xmlns:a16="http://schemas.microsoft.com/office/drawing/2014/main" id="{FCB94564-7A2F-49B2-960D-638F039689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16063" y="15049500"/>
          <a:ext cx="5072062" cy="3657143"/>
        </a:xfrm>
        <a:prstGeom prst="rect">
          <a:avLst/>
        </a:prstGeom>
      </xdr:spPr>
    </xdr:pic>
    <xdr:clientData/>
  </xdr:twoCellAnchor>
  <xdr:twoCellAnchor editAs="oneCell">
    <xdr:from>
      <xdr:col>1</xdr:col>
      <xdr:colOff>523875</xdr:colOff>
      <xdr:row>102</xdr:row>
      <xdr:rowOff>174626</xdr:rowOff>
    </xdr:from>
    <xdr:to>
      <xdr:col>10</xdr:col>
      <xdr:colOff>437464</xdr:colOff>
      <xdr:row>120</xdr:row>
      <xdr:rowOff>166688</xdr:rowOff>
    </xdr:to>
    <xdr:pic>
      <xdr:nvPicPr>
        <xdr:cNvPr id="17" name="Picture 16">
          <a:extLst>
            <a:ext uri="{FF2B5EF4-FFF2-40B4-BE49-F238E27FC236}">
              <a16:creationId xmlns:a16="http://schemas.microsoft.com/office/drawing/2014/main" id="{50D192D9-E091-413D-A787-AB9E3285A5B8}"/>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10362"/>
        <a:stretch/>
      </xdr:blipFill>
      <xdr:spPr>
        <a:xfrm>
          <a:off x="801688" y="18875376"/>
          <a:ext cx="5485714" cy="3278187"/>
        </a:xfrm>
        <a:prstGeom prst="rect">
          <a:avLst/>
        </a:prstGeom>
      </xdr:spPr>
    </xdr:pic>
    <xdr:clientData/>
  </xdr:twoCellAnchor>
  <xdr:twoCellAnchor editAs="oneCell">
    <xdr:from>
      <xdr:col>13</xdr:col>
      <xdr:colOff>388938</xdr:colOff>
      <xdr:row>103</xdr:row>
      <xdr:rowOff>23813</xdr:rowOff>
    </xdr:from>
    <xdr:to>
      <xdr:col>22</xdr:col>
      <xdr:colOff>270777</xdr:colOff>
      <xdr:row>121</xdr:row>
      <xdr:rowOff>7937</xdr:rowOff>
    </xdr:to>
    <xdr:pic>
      <xdr:nvPicPr>
        <xdr:cNvPr id="19" name="Picture 18">
          <a:extLst>
            <a:ext uri="{FF2B5EF4-FFF2-40B4-BE49-F238E27FC236}">
              <a16:creationId xmlns:a16="http://schemas.microsoft.com/office/drawing/2014/main" id="{3B8E9E22-FCE3-40DC-9159-54EF8EF13A61}"/>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10579"/>
        <a:stretch/>
      </xdr:blipFill>
      <xdr:spPr>
        <a:xfrm>
          <a:off x="8096251" y="18907126"/>
          <a:ext cx="5485714" cy="3270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0</xdr:colOff>
      <xdr:row>12</xdr:row>
      <xdr:rowOff>158752</xdr:rowOff>
    </xdr:from>
    <xdr:to>
      <xdr:col>2</xdr:col>
      <xdr:colOff>4738688</xdr:colOff>
      <xdr:row>31</xdr:row>
      <xdr:rowOff>34240</xdr:rowOff>
    </xdr:to>
    <xdr:pic>
      <xdr:nvPicPr>
        <xdr:cNvPr id="16" name="Picture 15">
          <a:extLst>
            <a:ext uri="{FF2B5EF4-FFF2-40B4-BE49-F238E27FC236}">
              <a16:creationId xmlns:a16="http://schemas.microsoft.com/office/drawing/2014/main" id="{8C12F0AA-5B89-443B-909F-171C75B8B95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379" t="-434" r="7379" b="10579"/>
        <a:stretch/>
      </xdr:blipFill>
      <xdr:spPr>
        <a:xfrm>
          <a:off x="0" y="2349502"/>
          <a:ext cx="5635626" cy="3375926"/>
        </a:xfrm>
        <a:prstGeom prst="rect">
          <a:avLst/>
        </a:prstGeom>
      </xdr:spPr>
    </xdr:pic>
    <xdr:clientData/>
  </xdr:twoCellAnchor>
  <xdr:twoCellAnchor editAs="oneCell">
    <xdr:from>
      <xdr:col>1</xdr:col>
      <xdr:colOff>0</xdr:colOff>
      <xdr:row>42</xdr:row>
      <xdr:rowOff>0</xdr:rowOff>
    </xdr:from>
    <xdr:to>
      <xdr:col>2</xdr:col>
      <xdr:colOff>4866589</xdr:colOff>
      <xdr:row>62</xdr:row>
      <xdr:rowOff>5893</xdr:rowOff>
    </xdr:to>
    <xdr:pic>
      <xdr:nvPicPr>
        <xdr:cNvPr id="20" name="Picture 19">
          <a:extLst>
            <a:ext uri="{FF2B5EF4-FFF2-40B4-BE49-F238E27FC236}">
              <a16:creationId xmlns:a16="http://schemas.microsoft.com/office/drawing/2014/main" id="{F1F739FA-31D7-43FA-9890-4C2B203CF2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7813" y="7151688"/>
          <a:ext cx="5485714" cy="3657143"/>
        </a:xfrm>
        <a:prstGeom prst="rect">
          <a:avLst/>
        </a:prstGeom>
      </xdr:spPr>
    </xdr:pic>
    <xdr:clientData/>
  </xdr:twoCellAnchor>
  <xdr:twoCellAnchor editAs="oneCell">
    <xdr:from>
      <xdr:col>3</xdr:col>
      <xdr:colOff>277812</xdr:colOff>
      <xdr:row>42</xdr:row>
      <xdr:rowOff>7938</xdr:rowOff>
    </xdr:from>
    <xdr:to>
      <xdr:col>9</xdr:col>
      <xdr:colOff>199338</xdr:colOff>
      <xdr:row>62</xdr:row>
      <xdr:rowOff>13831</xdr:rowOff>
    </xdr:to>
    <xdr:pic>
      <xdr:nvPicPr>
        <xdr:cNvPr id="22" name="Picture 21">
          <a:extLst>
            <a:ext uri="{FF2B5EF4-FFF2-40B4-BE49-F238E27FC236}">
              <a16:creationId xmlns:a16="http://schemas.microsoft.com/office/drawing/2014/main" id="{DD09F62F-DFB3-4BF8-BCD5-99047FF577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6937" y="7159626"/>
          <a:ext cx="5485714" cy="3657143"/>
        </a:xfrm>
        <a:prstGeom prst="rect">
          <a:avLst/>
        </a:prstGeom>
      </xdr:spPr>
    </xdr:pic>
    <xdr:clientData/>
  </xdr:twoCellAnchor>
  <xdr:twoCellAnchor editAs="oneCell">
    <xdr:from>
      <xdr:col>2</xdr:col>
      <xdr:colOff>0</xdr:colOff>
      <xdr:row>67</xdr:row>
      <xdr:rowOff>0</xdr:rowOff>
    </xdr:from>
    <xdr:to>
      <xdr:col>2</xdr:col>
      <xdr:colOff>5485714</xdr:colOff>
      <xdr:row>87</xdr:row>
      <xdr:rowOff>5893</xdr:rowOff>
    </xdr:to>
    <xdr:pic>
      <xdr:nvPicPr>
        <xdr:cNvPr id="24" name="Picture 23">
          <a:extLst>
            <a:ext uri="{FF2B5EF4-FFF2-40B4-BE49-F238E27FC236}">
              <a16:creationId xmlns:a16="http://schemas.microsoft.com/office/drawing/2014/main" id="{1E0A5155-6619-4232-9625-18E29E3F54E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6938" y="11715750"/>
          <a:ext cx="5485714" cy="3657143"/>
        </a:xfrm>
        <a:prstGeom prst="rect">
          <a:avLst/>
        </a:prstGeom>
      </xdr:spPr>
    </xdr:pic>
    <xdr:clientData/>
  </xdr:twoCellAnchor>
  <xdr:twoCellAnchor editAs="oneCell">
    <xdr:from>
      <xdr:col>1</xdr:col>
      <xdr:colOff>39686</xdr:colOff>
      <xdr:row>110</xdr:row>
      <xdr:rowOff>142875</xdr:rowOff>
    </xdr:from>
    <xdr:to>
      <xdr:col>2</xdr:col>
      <xdr:colOff>5159374</xdr:colOff>
      <xdr:row>131</xdr:row>
      <xdr:rowOff>134938</xdr:rowOff>
    </xdr:to>
    <xdr:pic>
      <xdr:nvPicPr>
        <xdr:cNvPr id="26" name="Picture 25">
          <a:extLst>
            <a:ext uri="{FF2B5EF4-FFF2-40B4-BE49-F238E27FC236}">
              <a16:creationId xmlns:a16="http://schemas.microsoft.com/office/drawing/2014/main" id="{40257CC0-3912-46C8-9573-0708051CB68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7499" y="19883438"/>
          <a:ext cx="5738813" cy="3825876"/>
        </a:xfrm>
        <a:prstGeom prst="rect">
          <a:avLst/>
        </a:prstGeom>
      </xdr:spPr>
    </xdr:pic>
    <xdr:clientData/>
  </xdr:twoCellAnchor>
  <xdr:twoCellAnchor editAs="oneCell">
    <xdr:from>
      <xdr:col>1</xdr:col>
      <xdr:colOff>134937</xdr:colOff>
      <xdr:row>136</xdr:row>
      <xdr:rowOff>39687</xdr:rowOff>
    </xdr:from>
    <xdr:to>
      <xdr:col>2</xdr:col>
      <xdr:colOff>5001526</xdr:colOff>
      <xdr:row>156</xdr:row>
      <xdr:rowOff>45580</xdr:rowOff>
    </xdr:to>
    <xdr:pic>
      <xdr:nvPicPr>
        <xdr:cNvPr id="28" name="Picture 27">
          <a:extLst>
            <a:ext uri="{FF2B5EF4-FFF2-40B4-BE49-F238E27FC236}">
              <a16:creationId xmlns:a16="http://schemas.microsoft.com/office/drawing/2014/main" id="{438E6FB5-CFB2-486A-B295-9DFBE5ECFCF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2750" y="24526875"/>
          <a:ext cx="5485714" cy="3657143"/>
        </a:xfrm>
        <a:prstGeom prst="rect">
          <a:avLst/>
        </a:prstGeom>
      </xdr:spPr>
    </xdr:pic>
    <xdr:clientData/>
  </xdr:twoCellAnchor>
  <xdr:twoCellAnchor editAs="oneCell">
    <xdr:from>
      <xdr:col>5</xdr:col>
      <xdr:colOff>484190</xdr:colOff>
      <xdr:row>111</xdr:row>
      <xdr:rowOff>174625</xdr:rowOff>
    </xdr:from>
    <xdr:to>
      <xdr:col>10</xdr:col>
      <xdr:colOff>595314</xdr:colOff>
      <xdr:row>134</xdr:row>
      <xdr:rowOff>103256</xdr:rowOff>
    </xdr:to>
    <xdr:pic>
      <xdr:nvPicPr>
        <xdr:cNvPr id="29" name="Picture 28">
          <a:extLst>
            <a:ext uri="{FF2B5EF4-FFF2-40B4-BE49-F238E27FC236}">
              <a16:creationId xmlns:a16="http://schemas.microsoft.com/office/drawing/2014/main" id="{4D672EA0-1B9F-41F0-BEC8-57943372B36E}"/>
            </a:ext>
          </a:extLst>
        </xdr:cNvPr>
        <xdr:cNvPicPr>
          <a:picLocks noChangeAspect="1"/>
        </xdr:cNvPicPr>
      </xdr:nvPicPr>
      <xdr:blipFill rotWithShape="1">
        <a:blip xmlns:r="http://schemas.openxmlformats.org/officeDocument/2006/relationships" r:embed="rId8"/>
        <a:srcRect l="14757" t="46534" r="54683" b="10792"/>
        <a:stretch/>
      </xdr:blipFill>
      <xdr:spPr>
        <a:xfrm>
          <a:off x="8691565" y="20097750"/>
          <a:ext cx="5254624" cy="4127568"/>
        </a:xfrm>
        <a:prstGeom prst="rect">
          <a:avLst/>
        </a:prstGeom>
      </xdr:spPr>
    </xdr:pic>
    <xdr:clientData/>
  </xdr:twoCellAnchor>
  <xdr:twoCellAnchor editAs="oneCell">
    <xdr:from>
      <xdr:col>2</xdr:col>
      <xdr:colOff>0</xdr:colOff>
      <xdr:row>167</xdr:row>
      <xdr:rowOff>1</xdr:rowOff>
    </xdr:from>
    <xdr:to>
      <xdr:col>3</xdr:col>
      <xdr:colOff>198438</xdr:colOff>
      <xdr:row>186</xdr:row>
      <xdr:rowOff>166687</xdr:rowOff>
    </xdr:to>
    <xdr:pic>
      <xdr:nvPicPr>
        <xdr:cNvPr id="31" name="Picture 30">
          <a:extLst>
            <a:ext uri="{FF2B5EF4-FFF2-40B4-BE49-F238E27FC236}">
              <a16:creationId xmlns:a16="http://schemas.microsoft.com/office/drawing/2014/main" id="{7DC8A9CB-2263-4C47-833A-AB642396987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96938" y="29868814"/>
          <a:ext cx="6270625" cy="3635374"/>
        </a:xfrm>
        <a:prstGeom prst="rect">
          <a:avLst/>
        </a:prstGeom>
      </xdr:spPr>
    </xdr:pic>
    <xdr:clientData/>
  </xdr:twoCellAnchor>
  <xdr:twoCellAnchor editAs="oneCell">
    <xdr:from>
      <xdr:col>2</xdr:col>
      <xdr:colOff>0</xdr:colOff>
      <xdr:row>193</xdr:row>
      <xdr:rowOff>1</xdr:rowOff>
    </xdr:from>
    <xdr:to>
      <xdr:col>2</xdr:col>
      <xdr:colOff>5643562</xdr:colOff>
      <xdr:row>211</xdr:row>
      <xdr:rowOff>15876</xdr:rowOff>
    </xdr:to>
    <xdr:pic>
      <xdr:nvPicPr>
        <xdr:cNvPr id="33" name="Picture 32">
          <a:extLst>
            <a:ext uri="{FF2B5EF4-FFF2-40B4-BE49-F238E27FC236}">
              <a16:creationId xmlns:a16="http://schemas.microsoft.com/office/drawing/2014/main" id="{F2765C7D-0ECB-41A1-95CA-A97C4163CBA6}"/>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b="9762"/>
        <a:stretch/>
      </xdr:blipFill>
      <xdr:spPr>
        <a:xfrm>
          <a:off x="896938" y="34615439"/>
          <a:ext cx="5643562" cy="3302000"/>
        </a:xfrm>
        <a:prstGeom prst="rect">
          <a:avLst/>
        </a:prstGeom>
      </xdr:spPr>
    </xdr:pic>
    <xdr:clientData/>
  </xdr:twoCellAnchor>
  <xdr:oneCellAnchor>
    <xdr:from>
      <xdr:col>2</xdr:col>
      <xdr:colOff>3635375</xdr:colOff>
      <xdr:row>202</xdr:row>
      <xdr:rowOff>119063</xdr:rowOff>
    </xdr:from>
    <xdr:ext cx="184731" cy="264560"/>
    <xdr:sp macro="" textlink="">
      <xdr:nvSpPr>
        <xdr:cNvPr id="34" name="TextBox 33">
          <a:extLst>
            <a:ext uri="{FF2B5EF4-FFF2-40B4-BE49-F238E27FC236}">
              <a16:creationId xmlns:a16="http://schemas.microsoft.com/office/drawing/2014/main" id="{A82BCB75-EFF2-410F-9B78-8530FA1305A6}"/>
            </a:ext>
          </a:extLst>
        </xdr:cNvPr>
        <xdr:cNvSpPr txBox="1"/>
      </xdr:nvSpPr>
      <xdr:spPr>
        <a:xfrm>
          <a:off x="4532313" y="363775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xdr:col>
      <xdr:colOff>0</xdr:colOff>
      <xdr:row>238</xdr:row>
      <xdr:rowOff>1</xdr:rowOff>
    </xdr:from>
    <xdr:to>
      <xdr:col>2</xdr:col>
      <xdr:colOff>5485714</xdr:colOff>
      <xdr:row>256</xdr:row>
      <xdr:rowOff>7938</xdr:rowOff>
    </xdr:to>
    <xdr:pic>
      <xdr:nvPicPr>
        <xdr:cNvPr id="37" name="Picture 36">
          <a:extLst>
            <a:ext uri="{FF2B5EF4-FFF2-40B4-BE49-F238E27FC236}">
              <a16:creationId xmlns:a16="http://schemas.microsoft.com/office/drawing/2014/main" id="{226FFC10-F31E-4856-BC5F-84998F574272}"/>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b="9928"/>
        <a:stretch/>
      </xdr:blipFill>
      <xdr:spPr>
        <a:xfrm>
          <a:off x="896938" y="42918064"/>
          <a:ext cx="5485714" cy="3294062"/>
        </a:xfrm>
        <a:prstGeom prst="rect">
          <a:avLst/>
        </a:prstGeom>
      </xdr:spPr>
    </xdr:pic>
    <xdr:clientData/>
  </xdr:twoCellAnchor>
  <xdr:twoCellAnchor editAs="oneCell">
    <xdr:from>
      <xdr:col>2</xdr:col>
      <xdr:colOff>166689</xdr:colOff>
      <xdr:row>265</xdr:row>
      <xdr:rowOff>15875</xdr:rowOff>
    </xdr:from>
    <xdr:to>
      <xdr:col>2</xdr:col>
      <xdr:colOff>5453063</xdr:colOff>
      <xdr:row>285</xdr:row>
      <xdr:rowOff>111125</xdr:rowOff>
    </xdr:to>
    <xdr:pic>
      <xdr:nvPicPr>
        <xdr:cNvPr id="38" name="Picture 37">
          <a:extLst>
            <a:ext uri="{FF2B5EF4-FFF2-40B4-BE49-F238E27FC236}">
              <a16:creationId xmlns:a16="http://schemas.microsoft.com/office/drawing/2014/main" id="{A7E4CB38-7488-4AA6-9DD6-6E98231D161C}"/>
            </a:ext>
          </a:extLst>
        </xdr:cNvPr>
        <xdr:cNvPicPr>
          <a:picLocks noChangeAspect="1"/>
        </xdr:cNvPicPr>
      </xdr:nvPicPr>
      <xdr:blipFill rotWithShape="1">
        <a:blip xmlns:r="http://schemas.openxmlformats.org/officeDocument/2006/relationships" r:embed="rId12"/>
        <a:srcRect l="14846" t="36296" r="57021" b="27305"/>
        <a:stretch/>
      </xdr:blipFill>
      <xdr:spPr>
        <a:xfrm>
          <a:off x="1063627" y="47918688"/>
          <a:ext cx="5286374" cy="3746500"/>
        </a:xfrm>
        <a:prstGeom prst="rect">
          <a:avLst/>
        </a:prstGeom>
      </xdr:spPr>
    </xdr:pic>
    <xdr:clientData/>
  </xdr:twoCellAnchor>
  <xdr:twoCellAnchor editAs="oneCell">
    <xdr:from>
      <xdr:col>5</xdr:col>
      <xdr:colOff>428624</xdr:colOff>
      <xdr:row>238</xdr:row>
      <xdr:rowOff>15875</xdr:rowOff>
    </xdr:from>
    <xdr:to>
      <xdr:col>11</xdr:col>
      <xdr:colOff>388936</xdr:colOff>
      <xdr:row>258</xdr:row>
      <xdr:rowOff>179917</xdr:rowOff>
    </xdr:to>
    <xdr:pic>
      <xdr:nvPicPr>
        <xdr:cNvPr id="40" name="Picture 39">
          <a:extLst>
            <a:ext uri="{FF2B5EF4-FFF2-40B4-BE49-F238E27FC236}">
              <a16:creationId xmlns:a16="http://schemas.microsoft.com/office/drawing/2014/main" id="{32AEA680-1E67-46CB-AE50-DAF316EB28C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635999" y="43902313"/>
          <a:ext cx="5722937" cy="3815292"/>
        </a:xfrm>
        <a:prstGeom prst="rect">
          <a:avLst/>
        </a:prstGeom>
      </xdr:spPr>
    </xdr:pic>
    <xdr:clientData/>
  </xdr:twoCellAnchor>
  <xdr:twoCellAnchor editAs="oneCell">
    <xdr:from>
      <xdr:col>2</xdr:col>
      <xdr:colOff>484186</xdr:colOff>
      <xdr:row>301</xdr:row>
      <xdr:rowOff>103187</xdr:rowOff>
    </xdr:from>
    <xdr:to>
      <xdr:col>3</xdr:col>
      <xdr:colOff>468312</xdr:colOff>
      <xdr:row>321</xdr:row>
      <xdr:rowOff>87312</xdr:rowOff>
    </xdr:to>
    <xdr:pic>
      <xdr:nvPicPr>
        <xdr:cNvPr id="42" name="Picture 41">
          <a:extLst>
            <a:ext uri="{FF2B5EF4-FFF2-40B4-BE49-F238E27FC236}">
              <a16:creationId xmlns:a16="http://schemas.microsoft.com/office/drawing/2014/main" id="{A2656887-6B23-448B-BF41-5EF26A8F9DA2}"/>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b="9961"/>
        <a:stretch/>
      </xdr:blipFill>
      <xdr:spPr>
        <a:xfrm>
          <a:off x="1381124" y="55578375"/>
          <a:ext cx="6056313" cy="363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opLeftCell="A13" zoomScale="80" zoomScaleNormal="80" workbookViewId="0">
      <selection activeCell="B23" sqref="B23"/>
    </sheetView>
  </sheetViews>
  <sheetFormatPr defaultColWidth="8.81640625" defaultRowHeight="14.5"/>
  <sheetData>
    <row r="13" spans="2:2" ht="15.5">
      <c r="B13" s="21" t="s">
        <v>0</v>
      </c>
    </row>
    <row r="14" spans="2:2">
      <c r="B14" s="20" t="s">
        <v>15</v>
      </c>
    </row>
    <row r="15" spans="2:2">
      <c r="B15" s="20" t="s">
        <v>16</v>
      </c>
    </row>
    <row r="16" spans="2:2">
      <c r="B16" s="20" t="s">
        <v>17</v>
      </c>
    </row>
    <row r="17" spans="2:2">
      <c r="B17" s="20" t="s">
        <v>18</v>
      </c>
    </row>
    <row r="18" spans="2:2">
      <c r="B18" s="20" t="s">
        <v>20</v>
      </c>
    </row>
    <row r="19" spans="2:2">
      <c r="B19" s="20" t="s">
        <v>23</v>
      </c>
    </row>
    <row r="21" spans="2:2">
      <c r="B21" t="s">
        <v>24</v>
      </c>
    </row>
    <row r="22" spans="2:2">
      <c r="B22" t="s">
        <v>25</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17" zoomScale="60" zoomScaleNormal="60" workbookViewId="0">
      <selection activeCell="T25" sqref="T25"/>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22" t="s">
        <v>19</v>
      </c>
    </row>
    <row r="2" spans="25:25" ht="16.5">
      <c r="Y2" s="22"/>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0" sqref="E10"/>
    </sheetView>
  </sheetViews>
  <sheetFormatPr defaultColWidth="8.81640625" defaultRowHeight="14.5"/>
  <cols>
    <col min="1" max="1" width="4.6328125" customWidth="1"/>
    <col min="2" max="3" width="22.36328125" customWidth="1"/>
    <col min="4" max="4" width="33.6328125" customWidth="1"/>
    <col min="5" max="5" width="35.36328125" customWidth="1"/>
  </cols>
  <sheetData>
    <row r="1" spans="2:9">
      <c r="I1" s="23" t="s">
        <v>19</v>
      </c>
    </row>
    <row r="5" spans="2:9" ht="15" thickBot="1"/>
    <row r="6" spans="2:9" ht="24.5" customHeight="1" thickTop="1" thickBot="1">
      <c r="B6" s="6" t="s">
        <v>6</v>
      </c>
      <c r="C6" s="7" t="s">
        <v>7</v>
      </c>
      <c r="D6" s="7" t="s">
        <v>8</v>
      </c>
      <c r="E6" s="8" t="s">
        <v>9</v>
      </c>
    </row>
    <row r="7" spans="2:9" ht="15" thickTop="1">
      <c r="B7" s="9" t="s">
        <v>10</v>
      </c>
      <c r="C7" s="10">
        <v>206209</v>
      </c>
      <c r="D7" s="10" t="s">
        <v>26</v>
      </c>
      <c r="E7" s="11" t="s">
        <v>27</v>
      </c>
    </row>
    <row r="8" spans="2:9">
      <c r="B8" s="12" t="s">
        <v>11</v>
      </c>
      <c r="C8" s="13">
        <v>16</v>
      </c>
      <c r="D8" s="13" t="s">
        <v>28</v>
      </c>
      <c r="E8" s="14">
        <v>5</v>
      </c>
    </row>
    <row r="9" spans="2:9">
      <c r="B9" s="12" t="s">
        <v>12</v>
      </c>
      <c r="C9" s="13" t="s">
        <v>27</v>
      </c>
      <c r="D9" s="13" t="s">
        <v>29</v>
      </c>
      <c r="E9" s="14" t="s">
        <v>27</v>
      </c>
    </row>
    <row r="10" spans="2:9">
      <c r="B10" s="12" t="s">
        <v>13</v>
      </c>
      <c r="C10" s="13" t="s">
        <v>30</v>
      </c>
      <c r="D10" s="13" t="s">
        <v>31</v>
      </c>
      <c r="E10" s="14" t="s">
        <v>27</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5" sqref="E15"/>
    </sheetView>
  </sheetViews>
  <sheetFormatPr defaultColWidth="8.81640625" defaultRowHeight="14.5"/>
  <cols>
    <col min="1" max="1" width="4.453125" customWidth="1"/>
    <col min="2" max="2" width="30" bestFit="1" customWidth="1"/>
    <col min="3" max="3" width="32.81640625" customWidth="1"/>
    <col min="4" max="4" width="22.90625" customWidth="1"/>
    <col min="5" max="5" width="52.453125" bestFit="1" customWidth="1"/>
  </cols>
  <sheetData>
    <row r="1" spans="2:8">
      <c r="H1" s="23" t="s">
        <v>19</v>
      </c>
    </row>
    <row r="5" spans="2:8" ht="15" thickBot="1"/>
    <row r="6" spans="2:8" ht="23" customHeight="1" thickTop="1" thickBot="1">
      <c r="B6" s="6" t="s">
        <v>1</v>
      </c>
      <c r="C6" s="7" t="s">
        <v>2</v>
      </c>
      <c r="D6" s="7" t="s">
        <v>3</v>
      </c>
      <c r="E6" s="8" t="s">
        <v>4</v>
      </c>
    </row>
    <row r="7" spans="2:8" ht="15" thickTop="1">
      <c r="B7" s="33" t="s">
        <v>39</v>
      </c>
      <c r="C7" s="34" t="s">
        <v>32</v>
      </c>
      <c r="D7" s="34" t="s">
        <v>33</v>
      </c>
      <c r="E7" s="29" t="s">
        <v>35</v>
      </c>
    </row>
    <row r="8" spans="2:8">
      <c r="B8" s="30" t="s">
        <v>44</v>
      </c>
      <c r="C8" s="31" t="s">
        <v>43</v>
      </c>
      <c r="D8" s="35" t="s">
        <v>34</v>
      </c>
      <c r="E8" s="3" t="s">
        <v>36</v>
      </c>
    </row>
    <row r="9" spans="2:8">
      <c r="B9" t="s">
        <v>45</v>
      </c>
      <c r="C9" s="2" t="s">
        <v>41</v>
      </c>
      <c r="D9" s="27"/>
      <c r="E9" s="3" t="s">
        <v>37</v>
      </c>
    </row>
    <row r="10" spans="2:8">
      <c r="B10" s="2" t="s">
        <v>48</v>
      </c>
      <c r="C10" s="31"/>
      <c r="D10" s="27"/>
      <c r="E10" s="3" t="s">
        <v>38</v>
      </c>
    </row>
    <row r="11" spans="2:8">
      <c r="B11" s="2"/>
      <c r="C11" s="31"/>
      <c r="D11" s="27"/>
      <c r="E11" s="3" t="s">
        <v>40</v>
      </c>
    </row>
    <row r="12" spans="2:8">
      <c r="B12" s="2"/>
      <c r="C12" s="31"/>
      <c r="D12" s="27"/>
      <c r="E12" s="3" t="s">
        <v>42</v>
      </c>
    </row>
    <row r="13" spans="2:8">
      <c r="B13" s="2"/>
      <c r="C13" s="31"/>
      <c r="D13" s="27"/>
      <c r="E13" s="3" t="s">
        <v>46</v>
      </c>
    </row>
    <row r="14" spans="2:8">
      <c r="B14" s="2"/>
      <c r="C14" s="31"/>
      <c r="D14" s="27"/>
      <c r="E14" s="3" t="s">
        <v>47</v>
      </c>
    </row>
    <row r="15" spans="2:8">
      <c r="B15" s="2"/>
      <c r="C15" s="31"/>
      <c r="D15" s="27"/>
      <c r="E15" s="3" t="s">
        <v>49</v>
      </c>
    </row>
    <row r="16" spans="2:8">
      <c r="B16" s="2"/>
      <c r="C16" s="31"/>
      <c r="D16" s="27"/>
      <c r="E16" s="3"/>
    </row>
    <row r="17" spans="2:5">
      <c r="B17" s="2"/>
      <c r="C17" s="31"/>
      <c r="D17" s="27"/>
      <c r="E17" s="3"/>
    </row>
    <row r="18" spans="2:5">
      <c r="B18" s="2"/>
      <c r="C18" s="31"/>
      <c r="D18" s="27"/>
      <c r="E18" s="3"/>
    </row>
    <row r="19" spans="2:5">
      <c r="B19" s="2"/>
      <c r="C19" s="31"/>
      <c r="D19" s="27"/>
      <c r="E19" s="3"/>
    </row>
    <row r="20" spans="2:5" ht="15" thickBot="1">
      <c r="B20" s="4"/>
      <c r="C20" s="32"/>
      <c r="D20" s="28"/>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3" zoomScale="80" zoomScaleNormal="80" workbookViewId="0">
      <selection activeCell="G16" sqref="G16"/>
    </sheetView>
  </sheetViews>
  <sheetFormatPr defaultColWidth="8.81640625" defaultRowHeight="14.5"/>
  <cols>
    <col min="1" max="1" width="4.36328125" customWidth="1"/>
    <col min="2" max="3" width="21.54296875" bestFit="1" customWidth="1"/>
    <col min="4" max="4" width="28" customWidth="1"/>
    <col min="5" max="5" width="45.7265625" customWidth="1"/>
  </cols>
  <sheetData>
    <row r="1" spans="2:11">
      <c r="K1" s="23" t="s">
        <v>19</v>
      </c>
    </row>
    <row r="5" spans="2:11" ht="15" thickBot="1"/>
    <row r="6" spans="2:11" ht="21.5" customHeight="1" thickTop="1" thickBot="1">
      <c r="B6" s="6" t="s">
        <v>6</v>
      </c>
      <c r="C6" s="7" t="s">
        <v>5</v>
      </c>
      <c r="D6" s="7" t="s">
        <v>14</v>
      </c>
      <c r="E6" s="8" t="s">
        <v>22</v>
      </c>
    </row>
    <row r="7" spans="2:11" ht="65" customHeight="1" thickTop="1">
      <c r="B7" s="18" t="s">
        <v>50</v>
      </c>
      <c r="C7" s="19" t="s">
        <v>51</v>
      </c>
      <c r="D7" s="19" t="s">
        <v>52</v>
      </c>
      <c r="E7" s="36" t="s">
        <v>55</v>
      </c>
    </row>
    <row r="8" spans="2:11" ht="57" customHeight="1">
      <c r="B8" s="18" t="s">
        <v>50</v>
      </c>
      <c r="C8" s="13" t="s">
        <v>53</v>
      </c>
      <c r="D8" s="13" t="s">
        <v>54</v>
      </c>
      <c r="E8" s="37" t="s">
        <v>56</v>
      </c>
    </row>
    <row r="9" spans="2:11" ht="57" customHeight="1">
      <c r="B9" s="18" t="s">
        <v>50</v>
      </c>
      <c r="C9" s="13" t="s">
        <v>57</v>
      </c>
      <c r="D9" s="13" t="s">
        <v>58</v>
      </c>
      <c r="E9" s="37" t="s">
        <v>59</v>
      </c>
    </row>
    <row r="10" spans="2:11" ht="29">
      <c r="B10" s="18" t="s">
        <v>50</v>
      </c>
      <c r="C10" s="13" t="s">
        <v>60</v>
      </c>
      <c r="D10" s="13" t="s">
        <v>61</v>
      </c>
      <c r="E10" s="37" t="s">
        <v>62</v>
      </c>
    </row>
    <row r="11" spans="2:11" ht="43.5">
      <c r="B11" s="18" t="s">
        <v>50</v>
      </c>
      <c r="C11" s="13" t="s">
        <v>63</v>
      </c>
      <c r="D11" s="13" t="s">
        <v>60</v>
      </c>
      <c r="E11" s="37" t="s">
        <v>64</v>
      </c>
    </row>
    <row r="12" spans="2:11" ht="58">
      <c r="B12" s="18" t="s">
        <v>50</v>
      </c>
      <c r="C12" s="13" t="s">
        <v>65</v>
      </c>
      <c r="D12" s="39" t="s">
        <v>66</v>
      </c>
      <c r="E12" s="38" t="s">
        <v>67</v>
      </c>
    </row>
    <row r="13" spans="2:11" ht="101.5">
      <c r="B13" s="18" t="s">
        <v>50</v>
      </c>
      <c r="C13" s="13" t="s">
        <v>68</v>
      </c>
      <c r="D13" s="39" t="s">
        <v>69</v>
      </c>
      <c r="E13" s="38" t="s">
        <v>70</v>
      </c>
    </row>
    <row r="14" spans="2:11" ht="29">
      <c r="B14" s="18" t="s">
        <v>71</v>
      </c>
      <c r="C14" s="13" t="s">
        <v>72</v>
      </c>
      <c r="D14" s="13" t="s">
        <v>73</v>
      </c>
      <c r="E14" s="37" t="s">
        <v>74</v>
      </c>
    </row>
    <row r="15" spans="2:11" ht="29">
      <c r="B15" s="18" t="s">
        <v>71</v>
      </c>
      <c r="C15" s="13" t="s">
        <v>75</v>
      </c>
      <c r="D15" s="13" t="s">
        <v>60</v>
      </c>
      <c r="E15" s="37" t="s">
        <v>76</v>
      </c>
    </row>
    <row r="16" spans="2:11" ht="72.5">
      <c r="B16" s="18" t="s">
        <v>71</v>
      </c>
      <c r="C16" s="13" t="s">
        <v>77</v>
      </c>
      <c r="D16" s="25" t="s">
        <v>78</v>
      </c>
      <c r="E16" s="37" t="s">
        <v>79</v>
      </c>
    </row>
    <row r="17" spans="2:5">
      <c r="B17" s="12"/>
      <c r="C17" s="13"/>
      <c r="D17" s="25"/>
      <c r="E17" s="14"/>
    </row>
    <row r="18" spans="2:5">
      <c r="B18" s="12"/>
      <c r="C18" s="13"/>
      <c r="D18" s="25"/>
      <c r="E18" s="14"/>
    </row>
    <row r="19" spans="2:5">
      <c r="B19" s="12"/>
      <c r="C19" s="13"/>
      <c r="D19" s="25"/>
      <c r="E19" s="14"/>
    </row>
    <row r="20" spans="2:5" ht="15" thickBot="1">
      <c r="B20" s="15"/>
      <c r="C20" s="16"/>
      <c r="D20" s="26"/>
      <c r="E20" s="17"/>
    </row>
    <row r="21" spans="2:5" ht="15" thickTop="1"/>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Q125"/>
  <sheetViews>
    <sheetView showGridLines="0" tabSelected="1" topLeftCell="A102" zoomScale="80" zoomScaleNormal="80" workbookViewId="0">
      <selection activeCell="D126" sqref="D126"/>
    </sheetView>
  </sheetViews>
  <sheetFormatPr defaultColWidth="8.81640625" defaultRowHeight="14.5"/>
  <cols>
    <col min="1" max="1" width="4" customWidth="1"/>
    <col min="14" max="14" width="9.36328125" customWidth="1"/>
  </cols>
  <sheetData>
    <row r="1" spans="11:17">
      <c r="Q1" s="23" t="s">
        <v>19</v>
      </c>
    </row>
    <row r="15" spans="11:17" ht="20.5" customHeight="1">
      <c r="K15" s="40"/>
    </row>
    <row r="17" spans="11:11">
      <c r="K17" t="s">
        <v>81</v>
      </c>
    </row>
    <row r="18" spans="11:11">
      <c r="K18" t="s">
        <v>80</v>
      </c>
    </row>
    <row r="39" spans="12:12">
      <c r="L39" t="s">
        <v>82</v>
      </c>
    </row>
    <row r="40" spans="12:12">
      <c r="L40" t="s">
        <v>83</v>
      </c>
    </row>
    <row r="65" spans="12:12">
      <c r="L65" t="s">
        <v>84</v>
      </c>
    </row>
    <row r="66" spans="12:12">
      <c r="L66" t="s">
        <v>85</v>
      </c>
    </row>
    <row r="67" spans="12:12">
      <c r="L67" t="s">
        <v>86</v>
      </c>
    </row>
    <row r="87" spans="12:12">
      <c r="L87" t="s">
        <v>87</v>
      </c>
    </row>
    <row r="88" spans="12:12">
      <c r="L88" t="s">
        <v>88</v>
      </c>
    </row>
    <row r="89" spans="12:12">
      <c r="L89" t="s">
        <v>89</v>
      </c>
    </row>
    <row r="90" spans="12:12">
      <c r="L90" t="s">
        <v>90</v>
      </c>
    </row>
    <row r="122" spans="4:16">
      <c r="D122" t="s">
        <v>211</v>
      </c>
      <c r="P122" t="s">
        <v>212</v>
      </c>
    </row>
    <row r="124" spans="4:16">
      <c r="D124" t="s">
        <v>210</v>
      </c>
      <c r="P124" t="s">
        <v>213</v>
      </c>
    </row>
    <row r="125" spans="4:16">
      <c r="D125" t="s">
        <v>214</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29"/>
  <sheetViews>
    <sheetView showGridLines="0" topLeftCell="A248" zoomScale="80" zoomScaleNormal="80" workbookViewId="0">
      <selection activeCell="F323" sqref="F323"/>
    </sheetView>
  </sheetViews>
  <sheetFormatPr defaultColWidth="8.81640625" defaultRowHeight="14.5"/>
  <cols>
    <col min="1" max="1" width="4" customWidth="1"/>
    <col min="3" max="3" width="86.90625" customWidth="1"/>
    <col min="5" max="5" width="8.81640625" customWidth="1"/>
    <col min="6" max="6" width="15.90625" bestFit="1" customWidth="1"/>
    <col min="7" max="7" width="15.1796875" bestFit="1" customWidth="1"/>
    <col min="8" max="8" width="14.08984375" bestFit="1" customWidth="1"/>
    <col min="9" max="9" width="16.7265625" bestFit="1" customWidth="1"/>
    <col min="10" max="10" width="11.7265625" bestFit="1" customWidth="1"/>
    <col min="14" max="14" width="12.36328125" bestFit="1" customWidth="1"/>
    <col min="15" max="15" width="16.7265625" bestFit="1" customWidth="1"/>
    <col min="16" max="16" width="26.54296875" bestFit="1" customWidth="1"/>
    <col min="17" max="17" width="9.453125" bestFit="1" customWidth="1"/>
  </cols>
  <sheetData>
    <row r="1" spans="2:17">
      <c r="Q1" s="23" t="s">
        <v>19</v>
      </c>
    </row>
    <row r="12" spans="2:17">
      <c r="B12" s="24" t="s">
        <v>21</v>
      </c>
      <c r="C12" s="24"/>
      <c r="D12" s="24"/>
    </row>
    <row r="13" spans="2:17" ht="17" customHeight="1">
      <c r="B13" s="43" t="s">
        <v>91</v>
      </c>
    </row>
    <row r="30" spans="3:8">
      <c r="H30" t="s">
        <v>164</v>
      </c>
    </row>
    <row r="32" spans="3:8">
      <c r="C32" t="s">
        <v>165</v>
      </c>
    </row>
    <row r="34" spans="2:3">
      <c r="C34" t="s">
        <v>92</v>
      </c>
    </row>
    <row r="35" spans="2:3">
      <c r="C35" t="s">
        <v>93</v>
      </c>
    </row>
    <row r="36" spans="2:3">
      <c r="C36" t="s">
        <v>94</v>
      </c>
    </row>
    <row r="37" spans="2:3">
      <c r="C37" t="s">
        <v>95</v>
      </c>
    </row>
    <row r="39" spans="2:3" ht="21">
      <c r="B39" s="43" t="s">
        <v>96</v>
      </c>
    </row>
    <row r="64" spans="3:5">
      <c r="C64" t="s">
        <v>99</v>
      </c>
      <c r="E64" t="s">
        <v>98</v>
      </c>
    </row>
    <row r="65" spans="3:9">
      <c r="C65" t="s">
        <v>167</v>
      </c>
      <c r="E65" t="s">
        <v>97</v>
      </c>
    </row>
    <row r="66" spans="3:9">
      <c r="C66" t="s">
        <v>168</v>
      </c>
    </row>
    <row r="67" spans="3:9">
      <c r="C67" t="s">
        <v>169</v>
      </c>
    </row>
    <row r="70" spans="3:9">
      <c r="F70">
        <v>1</v>
      </c>
      <c r="G70" t="s">
        <v>100</v>
      </c>
      <c r="H70">
        <v>16</v>
      </c>
      <c r="I70" t="s">
        <v>115</v>
      </c>
    </row>
    <row r="71" spans="3:9">
      <c r="F71">
        <v>2</v>
      </c>
      <c r="G71" t="s">
        <v>101</v>
      </c>
      <c r="H71">
        <v>17</v>
      </c>
      <c r="I71" t="s">
        <v>116</v>
      </c>
    </row>
    <row r="72" spans="3:9">
      <c r="F72">
        <v>3</v>
      </c>
      <c r="G72" t="s">
        <v>102</v>
      </c>
      <c r="H72">
        <v>18</v>
      </c>
      <c r="I72" t="s">
        <v>117</v>
      </c>
    </row>
    <row r="73" spans="3:9">
      <c r="F73">
        <v>4</v>
      </c>
      <c r="G73" t="s">
        <v>103</v>
      </c>
      <c r="H73">
        <v>19</v>
      </c>
      <c r="I73" t="s">
        <v>118</v>
      </c>
    </row>
    <row r="74" spans="3:9">
      <c r="F74">
        <v>5</v>
      </c>
      <c r="G74" t="s">
        <v>104</v>
      </c>
      <c r="H74">
        <v>20</v>
      </c>
      <c r="I74" t="s">
        <v>119</v>
      </c>
    </row>
    <row r="75" spans="3:9">
      <c r="F75">
        <v>6</v>
      </c>
      <c r="G75" t="s">
        <v>105</v>
      </c>
      <c r="H75">
        <v>21</v>
      </c>
      <c r="I75" t="s">
        <v>120</v>
      </c>
    </row>
    <row r="76" spans="3:9">
      <c r="F76">
        <v>7</v>
      </c>
      <c r="G76" t="s">
        <v>106</v>
      </c>
    </row>
    <row r="77" spans="3:9">
      <c r="F77">
        <v>8</v>
      </c>
      <c r="G77" t="s">
        <v>107</v>
      </c>
    </row>
    <row r="78" spans="3:9">
      <c r="F78">
        <v>9</v>
      </c>
      <c r="G78" t="s">
        <v>108</v>
      </c>
    </row>
    <row r="79" spans="3:9">
      <c r="F79">
        <v>10</v>
      </c>
      <c r="G79" t="s">
        <v>109</v>
      </c>
    </row>
    <row r="80" spans="3:9">
      <c r="F80">
        <v>11</v>
      </c>
      <c r="G80" t="s">
        <v>110</v>
      </c>
    </row>
    <row r="81" spans="3:12">
      <c r="F81">
        <v>12</v>
      </c>
      <c r="G81" t="s">
        <v>111</v>
      </c>
    </row>
    <row r="82" spans="3:12">
      <c r="F82">
        <v>13</v>
      </c>
      <c r="G82" t="s">
        <v>112</v>
      </c>
    </row>
    <row r="83" spans="3:12">
      <c r="F83">
        <v>14</v>
      </c>
      <c r="G83" t="s">
        <v>113</v>
      </c>
    </row>
    <row r="84" spans="3:12">
      <c r="F84">
        <v>15</v>
      </c>
      <c r="G84" t="s">
        <v>114</v>
      </c>
    </row>
    <row r="86" spans="3:12">
      <c r="F86" t="s">
        <v>63</v>
      </c>
      <c r="G86" t="s">
        <v>123</v>
      </c>
      <c r="H86" t="s">
        <v>124</v>
      </c>
      <c r="I86" t="s">
        <v>125</v>
      </c>
      <c r="J86" t="s">
        <v>126</v>
      </c>
      <c r="K86" t="s">
        <v>127</v>
      </c>
      <c r="L86" t="s">
        <v>128</v>
      </c>
    </row>
    <row r="87" spans="3:12">
      <c r="F87">
        <v>1</v>
      </c>
      <c r="G87">
        <v>609460</v>
      </c>
      <c r="H87">
        <v>250628</v>
      </c>
      <c r="I87">
        <v>1140000</v>
      </c>
      <c r="J87" s="41">
        <f>G87/(G87+H87+I87)</f>
        <v>0.30471659246993132</v>
      </c>
      <c r="K87" s="41">
        <f>H87/(G87+H87+I87)</f>
        <v>0.12530848642659723</v>
      </c>
      <c r="L87" s="41">
        <f>I87/(G87+H87+I87)</f>
        <v>0.56997492110347148</v>
      </c>
    </row>
    <row r="88" spans="3:12">
      <c r="F88">
        <v>2</v>
      </c>
      <c r="G88">
        <v>10715</v>
      </c>
      <c r="H88">
        <v>4027</v>
      </c>
      <c r="I88">
        <v>17857</v>
      </c>
      <c r="J88" s="41">
        <f t="shared" ref="J88:J107" si="0">G88/(G88+H88+I88)</f>
        <v>0.32869106414307186</v>
      </c>
      <c r="K88" s="41">
        <f t="shared" ref="K88:K107" si="1">H88/(G88+H88+I88)</f>
        <v>0.12353139666860946</v>
      </c>
      <c r="L88" s="41">
        <f t="shared" ref="L88:L107" si="2">I88/(G88+H88+I88)</f>
        <v>0.54777753918831862</v>
      </c>
    </row>
    <row r="89" spans="3:12">
      <c r="F89">
        <v>3</v>
      </c>
      <c r="G89">
        <v>379873</v>
      </c>
      <c r="H89">
        <v>115923</v>
      </c>
      <c r="I89">
        <v>568851</v>
      </c>
      <c r="J89" s="41">
        <f t="shared" si="0"/>
        <v>0.3568065283610436</v>
      </c>
      <c r="K89" s="41">
        <f t="shared" si="1"/>
        <v>0.10888397750615932</v>
      </c>
      <c r="L89" s="41">
        <f t="shared" si="2"/>
        <v>0.53430949413279705</v>
      </c>
    </row>
    <row r="90" spans="3:12">
      <c r="C90" t="s">
        <v>122</v>
      </c>
      <c r="F90">
        <v>4</v>
      </c>
      <c r="G90">
        <v>3147376</v>
      </c>
      <c r="H90">
        <v>900269</v>
      </c>
      <c r="I90">
        <v>4595293</v>
      </c>
      <c r="J90" s="41">
        <f t="shared" si="0"/>
        <v>0.36415579979863327</v>
      </c>
      <c r="K90" s="41">
        <f t="shared" si="1"/>
        <v>0.10416238089408948</v>
      </c>
      <c r="L90" s="41">
        <f t="shared" si="2"/>
        <v>0.5316818193072772</v>
      </c>
    </row>
    <row r="91" spans="3:12">
      <c r="C91" t="s">
        <v>121</v>
      </c>
      <c r="F91">
        <v>5</v>
      </c>
      <c r="G91">
        <v>38723</v>
      </c>
      <c r="H91">
        <v>19147</v>
      </c>
      <c r="I91">
        <v>77275</v>
      </c>
      <c r="J91" s="41">
        <f t="shared" si="0"/>
        <v>0.28652928336231454</v>
      </c>
      <c r="K91" s="41">
        <f t="shared" si="1"/>
        <v>0.14167745754559918</v>
      </c>
      <c r="L91" s="41">
        <f t="shared" si="2"/>
        <v>0.57179325909208623</v>
      </c>
    </row>
    <row r="92" spans="3:12">
      <c r="C92" t="s">
        <v>129</v>
      </c>
      <c r="F92">
        <v>6</v>
      </c>
      <c r="G92">
        <v>78394</v>
      </c>
      <c r="H92">
        <v>29599</v>
      </c>
      <c r="I92">
        <v>133756</v>
      </c>
      <c r="J92" s="41">
        <f t="shared" si="0"/>
        <v>0.32427848719126035</v>
      </c>
      <c r="K92" s="41">
        <f t="shared" si="1"/>
        <v>0.12243690770178987</v>
      </c>
      <c r="L92" s="41">
        <f t="shared" si="2"/>
        <v>0.55328460510694977</v>
      </c>
    </row>
    <row r="93" spans="3:12">
      <c r="C93" t="s">
        <v>130</v>
      </c>
      <c r="F93">
        <v>7</v>
      </c>
      <c r="G93">
        <v>855017</v>
      </c>
      <c r="H93">
        <v>267473</v>
      </c>
      <c r="I93">
        <v>1320235</v>
      </c>
      <c r="J93" s="41">
        <f t="shared" si="0"/>
        <v>0.35002589321352179</v>
      </c>
      <c r="K93" s="41">
        <f t="shared" si="1"/>
        <v>0.10949779447133837</v>
      </c>
      <c r="L93" s="41">
        <f t="shared" si="2"/>
        <v>0.54047631231513982</v>
      </c>
    </row>
    <row r="94" spans="3:12">
      <c r="C94" t="s">
        <v>131</v>
      </c>
      <c r="F94">
        <v>8</v>
      </c>
      <c r="G94">
        <v>25469</v>
      </c>
      <c r="H94">
        <v>10937</v>
      </c>
      <c r="I94">
        <v>51711</v>
      </c>
      <c r="J94" s="41">
        <f t="shared" si="0"/>
        <v>0.28903616782232711</v>
      </c>
      <c r="K94" s="41">
        <f t="shared" si="1"/>
        <v>0.12411906896512591</v>
      </c>
      <c r="L94" s="41">
        <f t="shared" si="2"/>
        <v>0.58684476321254697</v>
      </c>
    </row>
    <row r="95" spans="3:12">
      <c r="C95" t="s">
        <v>132</v>
      </c>
      <c r="F95">
        <v>9</v>
      </c>
      <c r="G95">
        <v>242580</v>
      </c>
      <c r="H95">
        <v>97266</v>
      </c>
      <c r="I95">
        <v>434720</v>
      </c>
      <c r="J95" s="41">
        <f t="shared" si="0"/>
        <v>0.31318183343962941</v>
      </c>
      <c r="K95" s="41">
        <f t="shared" si="1"/>
        <v>0.12557483803833372</v>
      </c>
      <c r="L95" s="41">
        <f t="shared" si="2"/>
        <v>0.56124332852203684</v>
      </c>
    </row>
    <row r="96" spans="3:12">
      <c r="F96">
        <v>10</v>
      </c>
      <c r="G96">
        <v>13834</v>
      </c>
      <c r="H96">
        <v>2869</v>
      </c>
      <c r="I96">
        <v>15468</v>
      </c>
      <c r="J96" s="41">
        <f t="shared" si="0"/>
        <v>0.4300146094308539</v>
      </c>
      <c r="K96" s="41">
        <f t="shared" si="1"/>
        <v>8.9179695999502664E-2</v>
      </c>
      <c r="L96" s="41">
        <f t="shared" si="2"/>
        <v>0.48080569456964345</v>
      </c>
    </row>
    <row r="97" spans="2:12">
      <c r="F97">
        <v>11</v>
      </c>
      <c r="G97">
        <v>123365</v>
      </c>
      <c r="H97">
        <v>50816</v>
      </c>
      <c r="I97">
        <v>225499</v>
      </c>
      <c r="J97" s="41">
        <f t="shared" si="0"/>
        <v>0.30865942754203363</v>
      </c>
      <c r="K97" s="41">
        <f t="shared" si="1"/>
        <v>0.12714171337069655</v>
      </c>
      <c r="L97" s="41">
        <f t="shared" si="2"/>
        <v>0.56419885908726986</v>
      </c>
    </row>
    <row r="98" spans="2:12">
      <c r="F98">
        <v>12</v>
      </c>
      <c r="G98">
        <v>202480</v>
      </c>
      <c r="H98">
        <v>76005</v>
      </c>
      <c r="I98">
        <v>359837</v>
      </c>
      <c r="J98" s="41">
        <f t="shared" si="0"/>
        <v>0.31720667625430427</v>
      </c>
      <c r="K98" s="41">
        <f t="shared" si="1"/>
        <v>0.11906999915403198</v>
      </c>
      <c r="L98" s="41">
        <f t="shared" si="2"/>
        <v>0.56372332459166374</v>
      </c>
    </row>
    <row r="99" spans="2:12">
      <c r="F99">
        <v>13</v>
      </c>
      <c r="G99">
        <v>560402</v>
      </c>
      <c r="H99">
        <v>201703</v>
      </c>
      <c r="I99">
        <v>922727</v>
      </c>
      <c r="J99" s="41">
        <f t="shared" si="0"/>
        <v>0.33261595221363316</v>
      </c>
      <c r="K99" s="41">
        <f t="shared" si="1"/>
        <v>0.11971698068412756</v>
      </c>
      <c r="L99" s="41">
        <f t="shared" si="2"/>
        <v>0.54766706710223922</v>
      </c>
    </row>
    <row r="100" spans="2:12">
      <c r="F100">
        <v>14</v>
      </c>
      <c r="G100">
        <v>221577</v>
      </c>
      <c r="H100">
        <v>72066</v>
      </c>
      <c r="I100">
        <v>343094</v>
      </c>
      <c r="J100" s="41">
        <f t="shared" si="0"/>
        <v>0.34798825888867774</v>
      </c>
      <c r="K100" s="41">
        <f t="shared" si="1"/>
        <v>0.11318016700772847</v>
      </c>
      <c r="L100" s="41">
        <f t="shared" si="2"/>
        <v>0.53883157410359384</v>
      </c>
    </row>
    <row r="101" spans="2:12">
      <c r="F101">
        <v>15</v>
      </c>
      <c r="G101">
        <v>294594</v>
      </c>
      <c r="H101">
        <v>122109</v>
      </c>
      <c r="I101">
        <v>537284</v>
      </c>
      <c r="J101" s="41">
        <f t="shared" si="0"/>
        <v>0.30880295014502296</v>
      </c>
      <c r="K101" s="41">
        <f t="shared" si="1"/>
        <v>0.12799859956162923</v>
      </c>
      <c r="L101" s="41">
        <f t="shared" si="2"/>
        <v>0.56319845029334781</v>
      </c>
    </row>
    <row r="102" spans="2:12">
      <c r="F102">
        <v>16</v>
      </c>
      <c r="G102">
        <v>1830707</v>
      </c>
      <c r="H102">
        <v>504120</v>
      </c>
      <c r="I102">
        <v>2596419</v>
      </c>
      <c r="J102" s="41">
        <f t="shared" si="0"/>
        <v>0.37124633409081598</v>
      </c>
      <c r="K102" s="41">
        <f t="shared" si="1"/>
        <v>0.10222974071867434</v>
      </c>
      <c r="L102" s="41">
        <f t="shared" si="2"/>
        <v>0.52652392519050961</v>
      </c>
    </row>
    <row r="103" spans="2:12">
      <c r="F103">
        <v>17</v>
      </c>
      <c r="G103">
        <v>196873</v>
      </c>
      <c r="H103">
        <v>86321</v>
      </c>
      <c r="I103">
        <v>374867</v>
      </c>
      <c r="J103" s="41">
        <f t="shared" si="0"/>
        <v>0.29917135341556483</v>
      </c>
      <c r="K103" s="41">
        <f t="shared" si="1"/>
        <v>0.13117476951224885</v>
      </c>
      <c r="L103" s="41">
        <f t="shared" si="2"/>
        <v>0.56965387707218629</v>
      </c>
    </row>
    <row r="104" spans="2:12">
      <c r="F104">
        <v>18</v>
      </c>
      <c r="G104">
        <v>167108</v>
      </c>
      <c r="H104">
        <v>30771</v>
      </c>
      <c r="I104">
        <v>196576</v>
      </c>
      <c r="J104" s="41">
        <f t="shared" si="0"/>
        <v>0.42364274758844483</v>
      </c>
      <c r="K104" s="41">
        <f t="shared" si="1"/>
        <v>7.8008898353424339E-2</v>
      </c>
      <c r="L104" s="41">
        <f t="shared" si="2"/>
        <v>0.49834835405813083</v>
      </c>
    </row>
    <row r="105" spans="2:12">
      <c r="F105">
        <v>19</v>
      </c>
      <c r="G105">
        <v>943150</v>
      </c>
      <c r="H105">
        <v>279962</v>
      </c>
      <c r="I105">
        <v>1410149</v>
      </c>
      <c r="J105" s="41">
        <f t="shared" si="0"/>
        <v>0.35816806613548752</v>
      </c>
      <c r="K105" s="41">
        <f t="shared" si="1"/>
        <v>0.10631760391393029</v>
      </c>
      <c r="L105" s="41">
        <f t="shared" si="2"/>
        <v>0.53551432995058224</v>
      </c>
    </row>
    <row r="106" spans="2:12">
      <c r="F106">
        <v>20</v>
      </c>
      <c r="G106">
        <v>324046</v>
      </c>
      <c r="H106">
        <v>106929</v>
      </c>
      <c r="I106">
        <v>521453</v>
      </c>
      <c r="J106" s="41">
        <f t="shared" si="0"/>
        <v>0.34023149256426732</v>
      </c>
      <c r="K106" s="41">
        <f t="shared" si="1"/>
        <v>0.11226990386674898</v>
      </c>
      <c r="L106" s="41">
        <f t="shared" si="2"/>
        <v>0.54749860356898372</v>
      </c>
    </row>
    <row r="107" spans="2:12">
      <c r="F107">
        <v>21</v>
      </c>
      <c r="G107">
        <v>18350</v>
      </c>
      <c r="H107">
        <v>8491</v>
      </c>
      <c r="I107">
        <v>33705</v>
      </c>
      <c r="J107" s="41">
        <f t="shared" si="0"/>
        <v>0.30307534766954053</v>
      </c>
      <c r="K107" s="41">
        <f t="shared" si="1"/>
        <v>0.14024047831400918</v>
      </c>
      <c r="L107" s="41">
        <f t="shared" si="2"/>
        <v>0.55668417401645032</v>
      </c>
    </row>
    <row r="110" spans="2:12" ht="21">
      <c r="B110" s="43" t="s">
        <v>133</v>
      </c>
    </row>
    <row r="133" spans="3:7">
      <c r="C133" t="s">
        <v>171</v>
      </c>
    </row>
    <row r="134" spans="3:7">
      <c r="C134" t="s">
        <v>172</v>
      </c>
    </row>
    <row r="135" spans="3:7">
      <c r="C135" t="s">
        <v>173</v>
      </c>
    </row>
    <row r="137" spans="3:7">
      <c r="G137" t="s">
        <v>170</v>
      </c>
    </row>
    <row r="158" spans="3:3">
      <c r="C158" t="s">
        <v>174</v>
      </c>
    </row>
    <row r="165" spans="3:11" ht="21">
      <c r="C165" s="43" t="s">
        <v>134</v>
      </c>
    </row>
    <row r="171" spans="3:11">
      <c r="G171" t="s">
        <v>139</v>
      </c>
      <c r="H171" t="s">
        <v>136</v>
      </c>
      <c r="I171" t="s">
        <v>182</v>
      </c>
      <c r="J171" t="s">
        <v>137</v>
      </c>
      <c r="K171" t="s">
        <v>138</v>
      </c>
    </row>
    <row r="172" spans="3:11">
      <c r="G172" t="s">
        <v>140</v>
      </c>
      <c r="H172">
        <v>49316</v>
      </c>
      <c r="I172">
        <v>27295</v>
      </c>
      <c r="J172">
        <v>418090</v>
      </c>
      <c r="K172">
        <v>92573</v>
      </c>
    </row>
    <row r="173" spans="3:11">
      <c r="G173" t="s">
        <v>141</v>
      </c>
      <c r="H173">
        <v>2528564</v>
      </c>
      <c r="I173">
        <v>1416786</v>
      </c>
      <c r="J173">
        <v>20770040</v>
      </c>
      <c r="K173">
        <v>4868760</v>
      </c>
    </row>
    <row r="174" spans="3:11">
      <c r="G174" t="s">
        <v>148</v>
      </c>
      <c r="H174">
        <f>H172+H173</f>
        <v>2577880</v>
      </c>
      <c r="I174">
        <f t="shared" ref="I174:K174" si="3">I172+I173</f>
        <v>1444081</v>
      </c>
      <c r="J174">
        <f t="shared" si="3"/>
        <v>21188130</v>
      </c>
      <c r="K174">
        <f t="shared" si="3"/>
        <v>4961333</v>
      </c>
    </row>
    <row r="177" spans="3:7">
      <c r="G177" t="s">
        <v>185</v>
      </c>
    </row>
    <row r="178" spans="3:7">
      <c r="G178" t="s">
        <v>186</v>
      </c>
    </row>
    <row r="179" spans="3:7">
      <c r="G179" t="s">
        <v>151</v>
      </c>
    </row>
    <row r="190" spans="3:7">
      <c r="C190" t="s">
        <v>143</v>
      </c>
    </row>
    <row r="191" spans="3:7">
      <c r="C191" t="s">
        <v>144</v>
      </c>
    </row>
    <row r="192" spans="3:7">
      <c r="C192" t="s">
        <v>145</v>
      </c>
    </row>
    <row r="193" spans="3:3">
      <c r="C193" t="s">
        <v>146</v>
      </c>
    </row>
    <row r="212" spans="3:3">
      <c r="C212" t="s">
        <v>142</v>
      </c>
    </row>
    <row r="215" spans="3:3">
      <c r="C215" t="s">
        <v>147</v>
      </c>
    </row>
    <row r="216" spans="3:3">
      <c r="C216" t="s">
        <v>149</v>
      </c>
    </row>
    <row r="217" spans="3:3">
      <c r="C217" t="s">
        <v>150</v>
      </c>
    </row>
    <row r="235" spans="3:3" ht="21">
      <c r="C235" s="43" t="s">
        <v>152</v>
      </c>
    </row>
    <row r="238" spans="3:3" ht="18.5">
      <c r="C238" s="42" t="s">
        <v>155</v>
      </c>
    </row>
    <row r="257" spans="3:7">
      <c r="C257" t="s">
        <v>153</v>
      </c>
    </row>
    <row r="259" spans="3:7">
      <c r="C259" t="s">
        <v>154</v>
      </c>
    </row>
    <row r="260" spans="3:7">
      <c r="C260" t="s">
        <v>156</v>
      </c>
      <c r="G260" t="s">
        <v>175</v>
      </c>
    </row>
    <row r="261" spans="3:7">
      <c r="C261" t="s">
        <v>157</v>
      </c>
      <c r="G261" t="s">
        <v>176</v>
      </c>
    </row>
    <row r="262" spans="3:7">
      <c r="G262" t="s">
        <v>194</v>
      </c>
    </row>
    <row r="265" spans="3:7">
      <c r="C265" t="s">
        <v>158</v>
      </c>
    </row>
    <row r="288" spans="3:3">
      <c r="C288" t="s">
        <v>161</v>
      </c>
    </row>
    <row r="289" spans="3:3">
      <c r="C289" t="s">
        <v>163</v>
      </c>
    </row>
    <row r="290" spans="3:3">
      <c r="C290" t="s">
        <v>162</v>
      </c>
    </row>
    <row r="291" spans="3:3">
      <c r="C291" t="s">
        <v>159</v>
      </c>
    </row>
    <row r="292" spans="3:3">
      <c r="C292" t="s">
        <v>160</v>
      </c>
    </row>
    <row r="296" spans="3:3" ht="21">
      <c r="C296" s="43" t="s">
        <v>177</v>
      </c>
    </row>
    <row r="298" spans="3:3">
      <c r="C298" t="s">
        <v>181</v>
      </c>
    </row>
    <row r="300" spans="3:3">
      <c r="C300" t="s">
        <v>190</v>
      </c>
    </row>
    <row r="301" spans="3:3">
      <c r="C301" t="s">
        <v>191</v>
      </c>
    </row>
    <row r="323" spans="3:3">
      <c r="C323" t="s">
        <v>195</v>
      </c>
    </row>
    <row r="325" spans="3:3">
      <c r="C325" t="s">
        <v>196</v>
      </c>
    </row>
    <row r="326" spans="3:3">
      <c r="C326" t="s">
        <v>206</v>
      </c>
    </row>
    <row r="327" spans="3:3">
      <c r="C327" t="s">
        <v>207</v>
      </c>
    </row>
    <row r="328" spans="3:3">
      <c r="C328" t="s">
        <v>208</v>
      </c>
    </row>
    <row r="329" spans="3:3">
      <c r="C329" t="s">
        <v>209</v>
      </c>
    </row>
  </sheetData>
  <hyperlinks>
    <hyperlink ref="Q1" location="'Title Page'!A1" display="Title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D5FD-CEF7-446C-B7F7-041FAECD1E16}">
  <dimension ref="A1:Y70"/>
  <sheetViews>
    <sheetView topLeftCell="K1" workbookViewId="0">
      <selection activeCell="V10" sqref="V10"/>
    </sheetView>
  </sheetViews>
  <sheetFormatPr defaultRowHeight="14.5"/>
  <cols>
    <col min="22" max="22" width="20.6328125" bestFit="1" customWidth="1"/>
    <col min="23" max="23" width="11.453125" bestFit="1" customWidth="1"/>
    <col min="24" max="24" width="10.90625" bestFit="1" customWidth="1"/>
    <col min="25" max="25" width="11.08984375" bestFit="1" customWidth="1"/>
  </cols>
  <sheetData>
    <row r="1" spans="1:25">
      <c r="A1" t="s">
        <v>183</v>
      </c>
      <c r="G1" t="s">
        <v>184</v>
      </c>
      <c r="L1" t="s">
        <v>189</v>
      </c>
      <c r="Q1" t="s">
        <v>193</v>
      </c>
      <c r="V1" t="s">
        <v>205</v>
      </c>
    </row>
    <row r="2" spans="1:25">
      <c r="A2" t="s">
        <v>135</v>
      </c>
      <c r="B2" t="s">
        <v>136</v>
      </c>
      <c r="C2" t="s">
        <v>166</v>
      </c>
      <c r="D2" t="s">
        <v>137</v>
      </c>
      <c r="E2" t="s">
        <v>138</v>
      </c>
      <c r="H2" t="s">
        <v>52</v>
      </c>
      <c r="I2" t="s">
        <v>52</v>
      </c>
      <c r="J2" t="s">
        <v>52</v>
      </c>
      <c r="M2" t="s">
        <v>68</v>
      </c>
      <c r="N2" t="s">
        <v>68</v>
      </c>
      <c r="O2" t="s">
        <v>68</v>
      </c>
      <c r="R2" t="s">
        <v>135</v>
      </c>
      <c r="S2" t="s">
        <v>135</v>
      </c>
      <c r="T2" t="s">
        <v>135</v>
      </c>
      <c r="W2" t="s">
        <v>197</v>
      </c>
      <c r="X2" t="s">
        <v>198</v>
      </c>
      <c r="Y2" t="s">
        <v>199</v>
      </c>
    </row>
    <row r="3" spans="1:25">
      <c r="A3">
        <v>18</v>
      </c>
      <c r="B3">
        <v>0</v>
      </c>
      <c r="C3">
        <v>350433</v>
      </c>
      <c r="D3">
        <v>0</v>
      </c>
      <c r="E3">
        <v>115961</v>
      </c>
      <c r="H3" t="s">
        <v>178</v>
      </c>
      <c r="I3" t="s">
        <v>179</v>
      </c>
      <c r="J3" t="s">
        <v>180</v>
      </c>
      <c r="M3" t="s">
        <v>178</v>
      </c>
      <c r="N3" t="s">
        <v>179</v>
      </c>
      <c r="O3" t="s">
        <v>180</v>
      </c>
      <c r="R3" t="s">
        <v>178</v>
      </c>
      <c r="S3" t="s">
        <v>179</v>
      </c>
      <c r="T3" t="s">
        <v>180</v>
      </c>
      <c r="V3" t="s">
        <v>200</v>
      </c>
      <c r="W3">
        <v>9115210</v>
      </c>
      <c r="X3">
        <v>2043891</v>
      </c>
      <c r="Y3">
        <v>8633606</v>
      </c>
    </row>
    <row r="4" spans="1:25">
      <c r="A4">
        <v>19</v>
      </c>
      <c r="B4">
        <v>0</v>
      </c>
      <c r="C4">
        <v>380751</v>
      </c>
      <c r="D4">
        <v>0</v>
      </c>
      <c r="E4">
        <v>102821</v>
      </c>
      <c r="G4" t="s">
        <v>135</v>
      </c>
      <c r="L4" t="s">
        <v>135</v>
      </c>
      <c r="Q4" t="s">
        <v>192</v>
      </c>
      <c r="V4" t="s">
        <v>201</v>
      </c>
      <c r="W4">
        <v>1122708</v>
      </c>
      <c r="X4">
        <v>319254</v>
      </c>
      <c r="Y4">
        <v>1066029</v>
      </c>
    </row>
    <row r="5" spans="1:25">
      <c r="A5">
        <v>20</v>
      </c>
      <c r="B5">
        <v>0</v>
      </c>
      <c r="C5">
        <v>350823</v>
      </c>
      <c r="D5">
        <v>0</v>
      </c>
      <c r="E5">
        <v>117059</v>
      </c>
      <c r="G5">
        <v>18</v>
      </c>
      <c r="H5">
        <v>1</v>
      </c>
      <c r="I5">
        <v>7.8047031274103604</v>
      </c>
      <c r="J5">
        <v>25</v>
      </c>
      <c r="L5">
        <v>18</v>
      </c>
      <c r="M5">
        <v>1</v>
      </c>
      <c r="N5">
        <v>9.9123530748680295</v>
      </c>
      <c r="O5">
        <v>30</v>
      </c>
      <c r="Q5">
        <v>1</v>
      </c>
      <c r="R5">
        <v>18</v>
      </c>
      <c r="S5">
        <v>49.555652458936699</v>
      </c>
      <c r="T5">
        <v>81</v>
      </c>
      <c r="V5" t="s">
        <v>125</v>
      </c>
      <c r="W5">
        <v>3047390</v>
      </c>
      <c r="X5">
        <v>757329</v>
      </c>
      <c r="Y5">
        <v>2849191</v>
      </c>
    </row>
    <row r="6" spans="1:25">
      <c r="A6">
        <v>21</v>
      </c>
      <c r="B6">
        <v>0</v>
      </c>
      <c r="C6">
        <v>362074</v>
      </c>
      <c r="D6">
        <v>0</v>
      </c>
      <c r="E6">
        <v>114647</v>
      </c>
      <c r="G6">
        <v>19</v>
      </c>
      <c r="H6">
        <v>1</v>
      </c>
      <c r="I6">
        <v>7.8066041676984099</v>
      </c>
      <c r="J6">
        <v>25</v>
      </c>
      <c r="L6">
        <v>19</v>
      </c>
      <c r="M6">
        <v>0</v>
      </c>
      <c r="N6">
        <v>9.4890254191723198</v>
      </c>
      <c r="O6">
        <v>30</v>
      </c>
      <c r="Q6">
        <v>2</v>
      </c>
      <c r="R6">
        <v>18</v>
      </c>
      <c r="S6">
        <v>49.121891366152902</v>
      </c>
      <c r="T6">
        <v>81</v>
      </c>
      <c r="V6" t="s">
        <v>202</v>
      </c>
      <c r="W6" s="41">
        <f>W3/(W3+W4+W5)</f>
        <v>0.68611205701817379</v>
      </c>
      <c r="X6" s="41">
        <f t="shared" ref="X6:Y6" si="0">X3/(X3+X4+X5)</f>
        <v>0.65499376056329905</v>
      </c>
      <c r="Y6" s="41">
        <f t="shared" si="0"/>
        <v>0.68800109269185816</v>
      </c>
    </row>
    <row r="7" spans="1:25">
      <c r="A7">
        <v>22</v>
      </c>
      <c r="B7">
        <v>0</v>
      </c>
      <c r="C7">
        <v>0</v>
      </c>
      <c r="D7">
        <v>352709</v>
      </c>
      <c r="E7">
        <v>125851</v>
      </c>
      <c r="G7">
        <v>20</v>
      </c>
      <c r="H7">
        <v>1</v>
      </c>
      <c r="I7">
        <v>7.7684412800102098</v>
      </c>
      <c r="J7">
        <v>25</v>
      </c>
      <c r="L7">
        <v>20</v>
      </c>
      <c r="M7">
        <v>0</v>
      </c>
      <c r="N7">
        <v>9.8428001077194605</v>
      </c>
      <c r="O7">
        <v>30</v>
      </c>
      <c r="Q7">
        <v>3</v>
      </c>
      <c r="R7">
        <v>18</v>
      </c>
      <c r="S7">
        <v>49.467372639333298</v>
      </c>
      <c r="T7">
        <v>81</v>
      </c>
      <c r="V7" t="s">
        <v>203</v>
      </c>
      <c r="W7" s="41">
        <f>W4/(W4+W3+W5)</f>
        <v>8.4507487519295751E-2</v>
      </c>
      <c r="X7" s="41">
        <f t="shared" ref="X7:Y7" si="1">X4/(X4+X3+X5)</f>
        <v>0.10230945683251967</v>
      </c>
      <c r="Y7" s="41">
        <f t="shared" si="1"/>
        <v>8.4950496564379807E-2</v>
      </c>
    </row>
    <row r="8" spans="1:25">
      <c r="A8">
        <v>23</v>
      </c>
      <c r="B8">
        <v>0</v>
      </c>
      <c r="C8">
        <v>0</v>
      </c>
      <c r="D8">
        <v>362204</v>
      </c>
      <c r="E8">
        <v>118698</v>
      </c>
      <c r="G8">
        <v>21</v>
      </c>
      <c r="H8">
        <v>1</v>
      </c>
      <c r="I8">
        <v>7.7791275631039003</v>
      </c>
      <c r="J8">
        <v>25</v>
      </c>
      <c r="L8">
        <v>21</v>
      </c>
      <c r="M8">
        <v>0</v>
      </c>
      <c r="N8">
        <v>9.6531828889434195</v>
      </c>
      <c r="O8">
        <v>30</v>
      </c>
      <c r="Q8">
        <v>4</v>
      </c>
      <c r="R8">
        <v>18</v>
      </c>
      <c r="S8">
        <v>49.479337002581502</v>
      </c>
      <c r="T8">
        <v>81</v>
      </c>
      <c r="V8" t="s">
        <v>204</v>
      </c>
      <c r="W8" s="41">
        <f>W5/(W3+W4+W5)</f>
        <v>0.2293804554625305</v>
      </c>
      <c r="X8" s="41">
        <f t="shared" ref="X8:Y8" si="2">X5/(X3+X4+X5)</f>
        <v>0.24269678260418129</v>
      </c>
      <c r="Y8" s="41">
        <f t="shared" si="2"/>
        <v>0.227048410743762</v>
      </c>
    </row>
    <row r="9" spans="1:25">
      <c r="A9">
        <v>24</v>
      </c>
      <c r="B9">
        <v>0</v>
      </c>
      <c r="C9">
        <v>0</v>
      </c>
      <c r="D9">
        <v>365187</v>
      </c>
      <c r="E9">
        <v>107985</v>
      </c>
      <c r="G9">
        <v>22</v>
      </c>
      <c r="H9">
        <v>1</v>
      </c>
      <c r="I9">
        <v>7.7839927354624399</v>
      </c>
      <c r="J9">
        <v>25</v>
      </c>
      <c r="L9">
        <v>22</v>
      </c>
      <c r="M9">
        <v>1</v>
      </c>
      <c r="N9">
        <v>9.5381185222333595</v>
      </c>
      <c r="O9">
        <v>30</v>
      </c>
      <c r="Q9">
        <v>5</v>
      </c>
      <c r="R9">
        <v>18</v>
      </c>
      <c r="S9">
        <v>48.914947733444102</v>
      </c>
      <c r="T9">
        <v>81</v>
      </c>
    </row>
    <row r="10" spans="1:25">
      <c r="A10">
        <v>25</v>
      </c>
      <c r="B10">
        <v>0</v>
      </c>
      <c r="C10">
        <v>0</v>
      </c>
      <c r="D10">
        <v>312076</v>
      </c>
      <c r="E10">
        <v>124816</v>
      </c>
      <c r="G10">
        <v>23</v>
      </c>
      <c r="H10">
        <v>1</v>
      </c>
      <c r="I10">
        <v>7.7854232705163904</v>
      </c>
      <c r="J10">
        <v>25</v>
      </c>
      <c r="L10">
        <v>23</v>
      </c>
      <c r="M10">
        <v>0</v>
      </c>
      <c r="N10">
        <v>9.3973668231781105</v>
      </c>
      <c r="O10">
        <v>30</v>
      </c>
      <c r="Q10">
        <v>6</v>
      </c>
      <c r="R10">
        <v>18</v>
      </c>
      <c r="S10">
        <v>49.294678395960098</v>
      </c>
      <c r="T10">
        <v>81</v>
      </c>
    </row>
    <row r="11" spans="1:25">
      <c r="A11">
        <v>26</v>
      </c>
      <c r="B11">
        <v>0</v>
      </c>
      <c r="C11">
        <v>0</v>
      </c>
      <c r="D11">
        <v>363833</v>
      </c>
      <c r="E11">
        <v>112716</v>
      </c>
      <c r="G11">
        <v>24</v>
      </c>
      <c r="H11">
        <v>1</v>
      </c>
      <c r="I11">
        <v>7.7982925514463401</v>
      </c>
      <c r="J11">
        <v>25</v>
      </c>
      <c r="L11">
        <v>24</v>
      </c>
      <c r="M11">
        <v>1</v>
      </c>
      <c r="N11">
        <v>9.8353209826447792</v>
      </c>
      <c r="O11">
        <v>30</v>
      </c>
      <c r="Q11">
        <v>7</v>
      </c>
      <c r="R11">
        <v>18</v>
      </c>
      <c r="S11">
        <v>49.620244723183703</v>
      </c>
      <c r="T11">
        <v>81</v>
      </c>
    </row>
    <row r="12" spans="1:25">
      <c r="A12">
        <v>27</v>
      </c>
      <c r="B12">
        <v>0</v>
      </c>
      <c r="C12">
        <v>0</v>
      </c>
      <c r="D12">
        <v>348344</v>
      </c>
      <c r="E12">
        <v>141149</v>
      </c>
      <c r="G12">
        <v>25</v>
      </c>
      <c r="H12">
        <v>1</v>
      </c>
      <c r="I12">
        <v>7.7384683531830101</v>
      </c>
      <c r="J12">
        <v>25</v>
      </c>
      <c r="L12">
        <v>25</v>
      </c>
      <c r="M12">
        <v>1</v>
      </c>
      <c r="N12">
        <v>9.8686197046409596</v>
      </c>
      <c r="O12">
        <v>30</v>
      </c>
      <c r="Q12">
        <v>8</v>
      </c>
      <c r="R12">
        <v>18</v>
      </c>
      <c r="S12">
        <v>49.387739514495401</v>
      </c>
      <c r="T12">
        <v>81</v>
      </c>
    </row>
    <row r="13" spans="1:25">
      <c r="A13">
        <v>28</v>
      </c>
      <c r="B13">
        <v>0</v>
      </c>
      <c r="C13">
        <v>0</v>
      </c>
      <c r="D13">
        <v>351563</v>
      </c>
      <c r="E13">
        <v>101485</v>
      </c>
      <c r="G13">
        <v>26</v>
      </c>
      <c r="H13">
        <v>1</v>
      </c>
      <c r="I13">
        <v>7.7758181032067197</v>
      </c>
      <c r="J13">
        <v>25</v>
      </c>
      <c r="L13">
        <v>26</v>
      </c>
      <c r="M13">
        <v>0</v>
      </c>
      <c r="N13">
        <v>9.7271497789314392</v>
      </c>
      <c r="O13">
        <v>30</v>
      </c>
      <c r="Q13">
        <v>9</v>
      </c>
      <c r="R13">
        <v>18</v>
      </c>
      <c r="S13">
        <v>49.434232646301801</v>
      </c>
      <c r="T13">
        <v>81</v>
      </c>
    </row>
    <row r="14" spans="1:25">
      <c r="A14">
        <v>29</v>
      </c>
      <c r="B14">
        <v>0</v>
      </c>
      <c r="C14">
        <v>0</v>
      </c>
      <c r="D14">
        <v>358739</v>
      </c>
      <c r="E14">
        <v>126924</v>
      </c>
      <c r="G14">
        <v>27</v>
      </c>
      <c r="H14">
        <v>1</v>
      </c>
      <c r="I14">
        <v>7.7874354065194904</v>
      </c>
      <c r="J14">
        <v>25</v>
      </c>
      <c r="L14">
        <v>27</v>
      </c>
      <c r="M14">
        <v>0</v>
      </c>
      <c r="N14">
        <v>9.6099341563617795</v>
      </c>
      <c r="O14">
        <v>30</v>
      </c>
      <c r="Q14">
        <v>10</v>
      </c>
      <c r="R14">
        <v>18</v>
      </c>
      <c r="S14">
        <v>49.357540878779503</v>
      </c>
      <c r="T14">
        <v>81</v>
      </c>
    </row>
    <row r="15" spans="1:25">
      <c r="A15">
        <v>30</v>
      </c>
      <c r="B15">
        <v>0</v>
      </c>
      <c r="C15">
        <v>0</v>
      </c>
      <c r="D15">
        <v>352169</v>
      </c>
      <c r="E15">
        <v>122391</v>
      </c>
      <c r="G15">
        <v>28</v>
      </c>
      <c r="H15">
        <v>1</v>
      </c>
      <c r="I15">
        <v>7.7717422787357</v>
      </c>
      <c r="J15">
        <v>25</v>
      </c>
      <c r="L15">
        <v>28</v>
      </c>
      <c r="M15">
        <v>1</v>
      </c>
      <c r="N15">
        <v>9.7780135879641801</v>
      </c>
      <c r="O15">
        <v>30</v>
      </c>
      <c r="Q15">
        <v>11</v>
      </c>
      <c r="R15">
        <v>18</v>
      </c>
      <c r="S15">
        <v>49.446752969230701</v>
      </c>
      <c r="T15">
        <v>81</v>
      </c>
    </row>
    <row r="16" spans="1:25">
      <c r="A16">
        <v>31</v>
      </c>
      <c r="B16">
        <v>0</v>
      </c>
      <c r="C16">
        <v>0</v>
      </c>
      <c r="D16">
        <v>366459</v>
      </c>
      <c r="E16">
        <v>126990</v>
      </c>
      <c r="G16">
        <v>29</v>
      </c>
      <c r="H16">
        <v>1</v>
      </c>
      <c r="I16">
        <v>7.7705332633139896</v>
      </c>
      <c r="J16">
        <v>25</v>
      </c>
      <c r="L16">
        <v>29</v>
      </c>
      <c r="M16">
        <v>0</v>
      </c>
      <c r="N16">
        <v>9.7350354052089596</v>
      </c>
      <c r="O16">
        <v>30</v>
      </c>
      <c r="Q16">
        <v>12</v>
      </c>
      <c r="R16">
        <v>18</v>
      </c>
      <c r="S16">
        <v>49.576604054418802</v>
      </c>
      <c r="T16">
        <v>81</v>
      </c>
    </row>
    <row r="17" spans="1:20">
      <c r="A17">
        <v>32</v>
      </c>
      <c r="B17">
        <v>0</v>
      </c>
      <c r="C17">
        <v>0</v>
      </c>
      <c r="D17">
        <v>352310</v>
      </c>
      <c r="E17">
        <v>109795</v>
      </c>
      <c r="G17">
        <v>30</v>
      </c>
      <c r="H17">
        <v>1</v>
      </c>
      <c r="I17">
        <v>7.7705638626305698</v>
      </c>
      <c r="J17">
        <v>25</v>
      </c>
      <c r="L17">
        <v>30</v>
      </c>
      <c r="M17">
        <v>0</v>
      </c>
      <c r="N17">
        <v>10.0428575944032</v>
      </c>
      <c r="O17">
        <v>30</v>
      </c>
      <c r="Q17">
        <v>13</v>
      </c>
      <c r="R17">
        <v>18</v>
      </c>
      <c r="S17">
        <v>49.485023503071901</v>
      </c>
      <c r="T17">
        <v>81</v>
      </c>
    </row>
    <row r="18" spans="1:20">
      <c r="A18">
        <v>33</v>
      </c>
      <c r="B18">
        <v>0</v>
      </c>
      <c r="C18">
        <v>0</v>
      </c>
      <c r="D18">
        <v>339927</v>
      </c>
      <c r="E18">
        <v>119337</v>
      </c>
      <c r="G18">
        <v>31</v>
      </c>
      <c r="H18">
        <v>1</v>
      </c>
      <c r="I18">
        <v>7.8037462680191299</v>
      </c>
      <c r="J18">
        <v>25</v>
      </c>
      <c r="L18">
        <v>31</v>
      </c>
      <c r="M18">
        <v>1</v>
      </c>
      <c r="N18">
        <v>9.47758734945252</v>
      </c>
      <c r="O18">
        <v>30</v>
      </c>
      <c r="Q18">
        <v>14</v>
      </c>
      <c r="R18">
        <v>18</v>
      </c>
      <c r="S18">
        <v>49.365044481412298</v>
      </c>
      <c r="T18">
        <v>81</v>
      </c>
    </row>
    <row r="19" spans="1:20">
      <c r="A19">
        <v>34</v>
      </c>
      <c r="B19">
        <v>0</v>
      </c>
      <c r="C19">
        <v>0</v>
      </c>
      <c r="D19">
        <v>351931</v>
      </c>
      <c r="E19">
        <v>120739</v>
      </c>
      <c r="G19">
        <v>32</v>
      </c>
      <c r="H19">
        <v>1</v>
      </c>
      <c r="I19">
        <v>7.7952071249220101</v>
      </c>
      <c r="J19">
        <v>25</v>
      </c>
      <c r="L19">
        <v>32</v>
      </c>
      <c r="M19">
        <v>0</v>
      </c>
      <c r="N19">
        <v>10.032986009673101</v>
      </c>
      <c r="O19">
        <v>30</v>
      </c>
      <c r="Q19">
        <v>15</v>
      </c>
      <c r="R19">
        <v>18</v>
      </c>
      <c r="S19">
        <v>49.413555034871202</v>
      </c>
      <c r="T19">
        <v>81</v>
      </c>
    </row>
    <row r="20" spans="1:20">
      <c r="A20">
        <v>35</v>
      </c>
      <c r="B20">
        <v>0</v>
      </c>
      <c r="C20">
        <v>0</v>
      </c>
      <c r="D20">
        <v>374047</v>
      </c>
      <c r="E20">
        <v>111217</v>
      </c>
      <c r="G20">
        <v>33</v>
      </c>
      <c r="H20">
        <v>1</v>
      </c>
      <c r="I20">
        <v>7.7957360534298399</v>
      </c>
      <c r="J20">
        <v>25</v>
      </c>
      <c r="L20">
        <v>33</v>
      </c>
      <c r="M20">
        <v>0</v>
      </c>
      <c r="N20">
        <v>9.6706611012402401</v>
      </c>
      <c r="O20">
        <v>30</v>
      </c>
      <c r="Q20">
        <v>16</v>
      </c>
      <c r="R20">
        <v>18</v>
      </c>
      <c r="S20">
        <v>49.406490628166097</v>
      </c>
      <c r="T20">
        <v>81</v>
      </c>
    </row>
    <row r="21" spans="1:20">
      <c r="A21">
        <v>36</v>
      </c>
      <c r="B21">
        <v>0</v>
      </c>
      <c r="C21">
        <v>0</v>
      </c>
      <c r="D21">
        <v>338134</v>
      </c>
      <c r="E21">
        <v>111275</v>
      </c>
      <c r="G21">
        <v>34</v>
      </c>
      <c r="H21">
        <v>1</v>
      </c>
      <c r="I21">
        <v>7.79006881054024</v>
      </c>
      <c r="J21">
        <v>25</v>
      </c>
      <c r="L21">
        <v>34</v>
      </c>
      <c r="M21">
        <v>1</v>
      </c>
      <c r="N21">
        <v>9.4900511985105798</v>
      </c>
      <c r="O21">
        <v>30</v>
      </c>
      <c r="Q21">
        <v>17</v>
      </c>
      <c r="R21">
        <v>18</v>
      </c>
      <c r="S21">
        <v>49.5619958867454</v>
      </c>
      <c r="T21">
        <v>81</v>
      </c>
    </row>
    <row r="22" spans="1:20">
      <c r="A22">
        <v>37</v>
      </c>
      <c r="B22">
        <v>0</v>
      </c>
      <c r="C22">
        <v>0</v>
      </c>
      <c r="D22">
        <v>364174</v>
      </c>
      <c r="E22">
        <v>109697</v>
      </c>
      <c r="G22">
        <v>35</v>
      </c>
      <c r="H22">
        <v>1</v>
      </c>
      <c r="I22">
        <v>7.7695034028437702</v>
      </c>
      <c r="J22">
        <v>25</v>
      </c>
      <c r="L22">
        <v>35</v>
      </c>
      <c r="M22">
        <v>0</v>
      </c>
      <c r="N22">
        <v>9.8397727834745599</v>
      </c>
      <c r="O22">
        <v>30</v>
      </c>
      <c r="Q22">
        <v>18</v>
      </c>
      <c r="R22">
        <v>18</v>
      </c>
      <c r="S22">
        <v>49.309745798454799</v>
      </c>
      <c r="T22">
        <v>81</v>
      </c>
    </row>
    <row r="23" spans="1:20">
      <c r="A23">
        <v>38</v>
      </c>
      <c r="B23">
        <v>0</v>
      </c>
      <c r="C23">
        <v>0</v>
      </c>
      <c r="D23">
        <v>358989</v>
      </c>
      <c r="E23">
        <v>121365</v>
      </c>
      <c r="G23">
        <v>36</v>
      </c>
      <c r="H23">
        <v>1</v>
      </c>
      <c r="I23">
        <v>7.7829704517005203</v>
      </c>
      <c r="J23">
        <v>25</v>
      </c>
      <c r="L23">
        <v>36</v>
      </c>
      <c r="M23">
        <v>1</v>
      </c>
      <c r="N23">
        <v>9.7218146499068698</v>
      </c>
      <c r="O23">
        <v>30</v>
      </c>
      <c r="Q23">
        <v>19</v>
      </c>
      <c r="R23">
        <v>18</v>
      </c>
      <c r="S23">
        <v>49.444368664912403</v>
      </c>
      <c r="T23">
        <v>81</v>
      </c>
    </row>
    <row r="24" spans="1:20">
      <c r="A24">
        <v>39</v>
      </c>
      <c r="B24">
        <v>0</v>
      </c>
      <c r="C24">
        <v>0</v>
      </c>
      <c r="D24">
        <v>346211</v>
      </c>
      <c r="E24">
        <v>126516</v>
      </c>
      <c r="G24">
        <v>37</v>
      </c>
      <c r="H24">
        <v>1</v>
      </c>
      <c r="I24">
        <v>7.7935551887717702</v>
      </c>
      <c r="J24">
        <v>25</v>
      </c>
      <c r="L24">
        <v>37</v>
      </c>
      <c r="M24">
        <v>0</v>
      </c>
      <c r="N24">
        <v>9.6100552682058993</v>
      </c>
      <c r="O24">
        <v>30</v>
      </c>
      <c r="Q24">
        <v>20</v>
      </c>
      <c r="R24">
        <v>18</v>
      </c>
      <c r="S24">
        <v>49.485725678646197</v>
      </c>
      <c r="T24">
        <v>81</v>
      </c>
    </row>
    <row r="25" spans="1:20">
      <c r="A25">
        <v>40</v>
      </c>
      <c r="B25">
        <v>0</v>
      </c>
      <c r="C25">
        <v>0</v>
      </c>
      <c r="D25">
        <v>353827</v>
      </c>
      <c r="E25">
        <v>117016</v>
      </c>
      <c r="G25">
        <v>38</v>
      </c>
      <c r="H25">
        <v>1</v>
      </c>
      <c r="I25">
        <v>7.7818009760871201</v>
      </c>
      <c r="J25">
        <v>25</v>
      </c>
      <c r="L25">
        <v>38</v>
      </c>
      <c r="M25">
        <v>0</v>
      </c>
      <c r="N25">
        <v>9.4435166564658495</v>
      </c>
      <c r="O25">
        <v>30</v>
      </c>
      <c r="Q25">
        <v>21</v>
      </c>
      <c r="R25">
        <v>18</v>
      </c>
      <c r="S25">
        <v>49.130058681504899</v>
      </c>
      <c r="T25">
        <v>81</v>
      </c>
    </row>
    <row r="26" spans="1:20">
      <c r="A26">
        <v>41</v>
      </c>
      <c r="B26">
        <v>0</v>
      </c>
      <c r="C26">
        <v>0</v>
      </c>
      <c r="D26">
        <v>322079</v>
      </c>
      <c r="E26">
        <v>117190</v>
      </c>
      <c r="G26">
        <v>39</v>
      </c>
      <c r="H26">
        <v>1</v>
      </c>
      <c r="I26">
        <v>7.7853442895532998</v>
      </c>
      <c r="J26">
        <v>25</v>
      </c>
      <c r="L26">
        <v>39</v>
      </c>
      <c r="M26">
        <v>0</v>
      </c>
      <c r="N26">
        <v>9.6588845147410591</v>
      </c>
      <c r="O26">
        <v>30</v>
      </c>
    </row>
    <row r="27" spans="1:20">
      <c r="A27">
        <v>42</v>
      </c>
      <c r="B27">
        <v>0</v>
      </c>
      <c r="C27">
        <v>0</v>
      </c>
      <c r="D27">
        <v>358390</v>
      </c>
      <c r="E27">
        <v>115251</v>
      </c>
      <c r="G27">
        <v>40</v>
      </c>
      <c r="H27">
        <v>1</v>
      </c>
      <c r="I27">
        <v>7.80107912217031</v>
      </c>
      <c r="J27">
        <v>25</v>
      </c>
      <c r="L27">
        <v>40</v>
      </c>
      <c r="M27">
        <v>0</v>
      </c>
      <c r="N27">
        <v>9.7303549166070198</v>
      </c>
      <c r="O27">
        <v>30</v>
      </c>
    </row>
    <row r="28" spans="1:20">
      <c r="A28">
        <v>43</v>
      </c>
      <c r="B28">
        <v>0</v>
      </c>
      <c r="C28">
        <v>0</v>
      </c>
      <c r="D28">
        <v>361547</v>
      </c>
      <c r="E28">
        <v>124569</v>
      </c>
      <c r="G28">
        <v>41</v>
      </c>
      <c r="H28">
        <v>1</v>
      </c>
      <c r="I28">
        <v>7.7907825445485601</v>
      </c>
      <c r="J28">
        <v>25</v>
      </c>
      <c r="L28">
        <v>41</v>
      </c>
      <c r="M28">
        <v>0</v>
      </c>
      <c r="N28">
        <v>9.7641695635248507</v>
      </c>
      <c r="O28">
        <v>30</v>
      </c>
    </row>
    <row r="29" spans="1:20">
      <c r="A29">
        <v>44</v>
      </c>
      <c r="B29">
        <v>0</v>
      </c>
      <c r="C29">
        <v>0</v>
      </c>
      <c r="D29">
        <v>364851</v>
      </c>
      <c r="E29">
        <v>116592</v>
      </c>
      <c r="G29">
        <v>42</v>
      </c>
      <c r="H29">
        <v>1</v>
      </c>
      <c r="I29">
        <v>7.8084209259385098</v>
      </c>
      <c r="J29">
        <v>25</v>
      </c>
      <c r="L29">
        <v>42</v>
      </c>
      <c r="M29">
        <v>0</v>
      </c>
      <c r="N29">
        <v>9.64333007488794</v>
      </c>
      <c r="O29">
        <v>30</v>
      </c>
    </row>
    <row r="30" spans="1:20">
      <c r="A30">
        <v>45</v>
      </c>
      <c r="B30">
        <v>0</v>
      </c>
      <c r="C30">
        <v>0</v>
      </c>
      <c r="D30">
        <v>359089</v>
      </c>
      <c r="E30">
        <v>115990</v>
      </c>
      <c r="G30">
        <v>43</v>
      </c>
      <c r="H30">
        <v>1</v>
      </c>
      <c r="I30">
        <v>7.7847719454155602</v>
      </c>
      <c r="J30">
        <v>25</v>
      </c>
      <c r="L30">
        <v>43</v>
      </c>
      <c r="M30">
        <v>1</v>
      </c>
      <c r="N30">
        <v>9.6022245719128705</v>
      </c>
      <c r="O30">
        <v>30</v>
      </c>
    </row>
    <row r="31" spans="1:20">
      <c r="A31">
        <v>46</v>
      </c>
      <c r="B31">
        <v>0</v>
      </c>
      <c r="C31">
        <v>0</v>
      </c>
      <c r="D31">
        <v>336990</v>
      </c>
      <c r="E31">
        <v>122708</v>
      </c>
      <c r="G31">
        <v>44</v>
      </c>
      <c r="H31">
        <v>1</v>
      </c>
      <c r="I31">
        <v>7.8192585975859101</v>
      </c>
      <c r="J31">
        <v>25</v>
      </c>
      <c r="L31">
        <v>44</v>
      </c>
      <c r="M31">
        <v>0</v>
      </c>
      <c r="N31">
        <v>9.7394748703377108</v>
      </c>
      <c r="O31">
        <v>30</v>
      </c>
    </row>
    <row r="32" spans="1:20">
      <c r="A32">
        <v>47</v>
      </c>
      <c r="B32">
        <v>0</v>
      </c>
      <c r="C32">
        <v>0</v>
      </c>
      <c r="D32">
        <v>369145</v>
      </c>
      <c r="E32">
        <v>111160</v>
      </c>
      <c r="G32">
        <v>45</v>
      </c>
      <c r="H32">
        <v>1</v>
      </c>
      <c r="I32">
        <v>7.78589903941063</v>
      </c>
      <c r="J32">
        <v>25</v>
      </c>
      <c r="L32">
        <v>45</v>
      </c>
      <c r="M32">
        <v>0</v>
      </c>
      <c r="N32">
        <v>9.8018434828733696</v>
      </c>
      <c r="O32">
        <v>30</v>
      </c>
    </row>
    <row r="33" spans="1:15">
      <c r="A33">
        <v>48</v>
      </c>
      <c r="B33">
        <v>0</v>
      </c>
      <c r="C33">
        <v>0</v>
      </c>
      <c r="D33">
        <v>379534</v>
      </c>
      <c r="E33">
        <v>113656</v>
      </c>
      <c r="G33">
        <v>46</v>
      </c>
      <c r="H33">
        <v>1</v>
      </c>
      <c r="I33">
        <v>7.8049644063053103</v>
      </c>
      <c r="J33">
        <v>25</v>
      </c>
      <c r="L33">
        <v>46</v>
      </c>
      <c r="M33">
        <v>0</v>
      </c>
      <c r="N33">
        <v>9.8919877832838008</v>
      </c>
      <c r="O33">
        <v>30</v>
      </c>
    </row>
    <row r="34" spans="1:15">
      <c r="A34">
        <v>49</v>
      </c>
      <c r="B34">
        <v>0</v>
      </c>
      <c r="C34">
        <v>0</v>
      </c>
      <c r="D34">
        <v>367878</v>
      </c>
      <c r="E34">
        <v>127923</v>
      </c>
      <c r="G34">
        <v>47</v>
      </c>
      <c r="H34">
        <v>1</v>
      </c>
      <c r="I34">
        <v>7.8005024612872598</v>
      </c>
      <c r="J34">
        <v>25</v>
      </c>
      <c r="L34">
        <v>47</v>
      </c>
      <c r="M34">
        <v>0</v>
      </c>
      <c r="N34">
        <v>9.7834615504731293</v>
      </c>
      <c r="O34">
        <v>30</v>
      </c>
    </row>
    <row r="35" spans="1:15">
      <c r="A35">
        <v>50</v>
      </c>
      <c r="B35">
        <v>0</v>
      </c>
      <c r="C35">
        <v>0</v>
      </c>
      <c r="D35">
        <v>354839</v>
      </c>
      <c r="E35">
        <v>101405</v>
      </c>
      <c r="G35">
        <v>48</v>
      </c>
      <c r="H35">
        <v>1</v>
      </c>
      <c r="I35">
        <v>7.8205800222635702</v>
      </c>
      <c r="J35">
        <v>25</v>
      </c>
      <c r="L35">
        <v>48</v>
      </c>
      <c r="M35">
        <v>0</v>
      </c>
      <c r="N35">
        <v>9.5214471096332005</v>
      </c>
      <c r="O35">
        <v>30</v>
      </c>
    </row>
    <row r="36" spans="1:15">
      <c r="A36">
        <v>51</v>
      </c>
      <c r="B36">
        <v>0</v>
      </c>
      <c r="C36">
        <v>0</v>
      </c>
      <c r="D36">
        <v>361841</v>
      </c>
      <c r="E36">
        <v>117853</v>
      </c>
      <c r="G36">
        <v>49</v>
      </c>
      <c r="H36">
        <v>1</v>
      </c>
      <c r="I36">
        <v>7.76571059113276</v>
      </c>
      <c r="J36">
        <v>25</v>
      </c>
      <c r="L36">
        <v>49</v>
      </c>
      <c r="M36">
        <v>0</v>
      </c>
      <c r="N36">
        <v>9.6342665706603992</v>
      </c>
      <c r="O36">
        <v>30</v>
      </c>
    </row>
    <row r="37" spans="1:15">
      <c r="A37">
        <v>52</v>
      </c>
      <c r="B37">
        <v>0</v>
      </c>
      <c r="C37">
        <v>0</v>
      </c>
      <c r="D37">
        <v>344891</v>
      </c>
      <c r="E37">
        <v>123117</v>
      </c>
      <c r="G37">
        <v>50</v>
      </c>
      <c r="H37">
        <v>1</v>
      </c>
      <c r="I37">
        <v>7.81995822126704</v>
      </c>
      <c r="J37">
        <v>25</v>
      </c>
      <c r="L37">
        <v>50</v>
      </c>
      <c r="M37">
        <v>0</v>
      </c>
      <c r="N37">
        <v>9.7005538702974707</v>
      </c>
      <c r="O37">
        <v>30</v>
      </c>
    </row>
    <row r="38" spans="1:15">
      <c r="A38">
        <v>53</v>
      </c>
      <c r="B38">
        <v>0</v>
      </c>
      <c r="C38">
        <v>0</v>
      </c>
      <c r="D38">
        <v>346273</v>
      </c>
      <c r="E38">
        <v>119919</v>
      </c>
      <c r="G38">
        <v>51</v>
      </c>
      <c r="H38">
        <v>1</v>
      </c>
      <c r="I38">
        <v>7.7908948377921101</v>
      </c>
      <c r="J38">
        <v>25</v>
      </c>
      <c r="L38">
        <v>51</v>
      </c>
      <c r="M38">
        <v>0</v>
      </c>
      <c r="N38">
        <v>9.6994354734476502</v>
      </c>
      <c r="O38">
        <v>30</v>
      </c>
    </row>
    <row r="39" spans="1:15">
      <c r="A39">
        <v>54</v>
      </c>
      <c r="B39">
        <v>0</v>
      </c>
      <c r="C39">
        <v>0</v>
      </c>
      <c r="D39">
        <v>371090</v>
      </c>
      <c r="E39">
        <v>114529</v>
      </c>
      <c r="G39">
        <v>52</v>
      </c>
      <c r="H39">
        <v>1</v>
      </c>
      <c r="I39">
        <v>7.7549309108289597</v>
      </c>
      <c r="J39">
        <v>25</v>
      </c>
      <c r="L39">
        <v>52</v>
      </c>
      <c r="M39">
        <v>0</v>
      </c>
      <c r="N39">
        <v>9.5600726910651108</v>
      </c>
      <c r="O39">
        <v>30</v>
      </c>
    </row>
    <row r="40" spans="1:15">
      <c r="A40">
        <v>55</v>
      </c>
      <c r="B40">
        <v>0</v>
      </c>
      <c r="C40">
        <v>0</v>
      </c>
      <c r="D40">
        <v>353661</v>
      </c>
      <c r="E40">
        <v>125292</v>
      </c>
      <c r="G40">
        <v>53</v>
      </c>
      <c r="H40">
        <v>1</v>
      </c>
      <c r="I40">
        <v>7.7538617995175096</v>
      </c>
      <c r="J40">
        <v>25</v>
      </c>
      <c r="L40">
        <v>53</v>
      </c>
      <c r="M40">
        <v>0</v>
      </c>
      <c r="N40">
        <v>9.7960207382365994</v>
      </c>
      <c r="O40">
        <v>30</v>
      </c>
    </row>
    <row r="41" spans="1:15">
      <c r="A41">
        <v>56</v>
      </c>
      <c r="B41">
        <v>0</v>
      </c>
      <c r="C41">
        <v>0</v>
      </c>
      <c r="D41">
        <v>373383</v>
      </c>
      <c r="E41">
        <v>113156</v>
      </c>
      <c r="G41">
        <v>54</v>
      </c>
      <c r="H41">
        <v>1</v>
      </c>
      <c r="I41">
        <v>7.7814718705634096</v>
      </c>
      <c r="J41">
        <v>25</v>
      </c>
      <c r="L41">
        <v>54</v>
      </c>
      <c r="M41">
        <v>0</v>
      </c>
      <c r="N41">
        <v>9.7746216684273008</v>
      </c>
      <c r="O41">
        <v>30</v>
      </c>
    </row>
    <row r="42" spans="1:15">
      <c r="A42">
        <v>57</v>
      </c>
      <c r="B42">
        <v>0</v>
      </c>
      <c r="C42">
        <v>0</v>
      </c>
      <c r="D42">
        <v>342367</v>
      </c>
      <c r="E42">
        <v>118958</v>
      </c>
      <c r="G42">
        <v>55</v>
      </c>
      <c r="H42">
        <v>1</v>
      </c>
      <c r="I42">
        <v>7.7581283658042999</v>
      </c>
      <c r="J42">
        <v>25</v>
      </c>
      <c r="L42">
        <v>55</v>
      </c>
      <c r="M42">
        <v>1</v>
      </c>
      <c r="N42">
        <v>9.9383039671951092</v>
      </c>
      <c r="O42">
        <v>30</v>
      </c>
    </row>
    <row r="43" spans="1:15">
      <c r="A43">
        <v>58</v>
      </c>
      <c r="B43">
        <v>0</v>
      </c>
      <c r="C43">
        <v>0</v>
      </c>
      <c r="D43">
        <v>337661</v>
      </c>
      <c r="E43">
        <v>130281</v>
      </c>
      <c r="G43">
        <v>56</v>
      </c>
      <c r="H43">
        <v>1</v>
      </c>
      <c r="I43">
        <v>7.8003445518224499</v>
      </c>
      <c r="J43">
        <v>25</v>
      </c>
      <c r="L43">
        <v>56</v>
      </c>
      <c r="M43">
        <v>0</v>
      </c>
      <c r="N43">
        <v>9.7614024774992298</v>
      </c>
      <c r="O43">
        <v>30</v>
      </c>
    </row>
    <row r="44" spans="1:15">
      <c r="A44">
        <v>59</v>
      </c>
      <c r="B44">
        <v>0</v>
      </c>
      <c r="C44">
        <v>0</v>
      </c>
      <c r="D44">
        <v>341883</v>
      </c>
      <c r="E44">
        <v>125334</v>
      </c>
      <c r="G44">
        <v>57</v>
      </c>
      <c r="H44">
        <v>1</v>
      </c>
      <c r="I44">
        <v>7.7945082463008601</v>
      </c>
      <c r="J44">
        <v>25</v>
      </c>
      <c r="L44">
        <v>57</v>
      </c>
      <c r="M44">
        <v>0</v>
      </c>
      <c r="N44">
        <v>9.7471240448707501</v>
      </c>
      <c r="O44">
        <v>30</v>
      </c>
    </row>
    <row r="45" spans="1:15">
      <c r="A45">
        <v>60</v>
      </c>
      <c r="B45">
        <v>109238</v>
      </c>
      <c r="C45">
        <v>0</v>
      </c>
      <c r="D45">
        <v>341044</v>
      </c>
      <c r="E45">
        <v>0</v>
      </c>
      <c r="G45">
        <v>58</v>
      </c>
      <c r="H45">
        <v>1</v>
      </c>
      <c r="I45">
        <v>7.80172902039752</v>
      </c>
      <c r="J45">
        <v>25</v>
      </c>
      <c r="L45">
        <v>58</v>
      </c>
      <c r="M45">
        <v>1</v>
      </c>
      <c r="N45">
        <v>9.6475375153330898</v>
      </c>
      <c r="O45">
        <v>30</v>
      </c>
    </row>
    <row r="46" spans="1:15">
      <c r="A46">
        <v>61</v>
      </c>
      <c r="B46">
        <v>125479</v>
      </c>
      <c r="C46">
        <v>0</v>
      </c>
      <c r="D46">
        <v>326237</v>
      </c>
      <c r="E46">
        <v>0</v>
      </c>
      <c r="G46">
        <v>59</v>
      </c>
      <c r="H46">
        <v>1</v>
      </c>
      <c r="I46">
        <v>7.7919772988039098</v>
      </c>
      <c r="J46">
        <v>25</v>
      </c>
      <c r="L46">
        <v>59</v>
      </c>
      <c r="M46">
        <v>0</v>
      </c>
      <c r="N46">
        <v>9.7023460190874893</v>
      </c>
      <c r="O46">
        <v>30</v>
      </c>
    </row>
    <row r="47" spans="1:15">
      <c r="A47">
        <v>62</v>
      </c>
      <c r="B47">
        <v>115224</v>
      </c>
      <c r="C47">
        <v>0</v>
      </c>
      <c r="D47">
        <v>345649</v>
      </c>
      <c r="E47">
        <v>0</v>
      </c>
      <c r="G47">
        <v>60</v>
      </c>
      <c r="H47">
        <v>1</v>
      </c>
      <c r="I47">
        <v>7.7784065796145798</v>
      </c>
      <c r="J47">
        <v>25</v>
      </c>
      <c r="L47">
        <v>60</v>
      </c>
      <c r="M47">
        <v>0</v>
      </c>
      <c r="N47">
        <v>9.8945827281570207</v>
      </c>
      <c r="O47">
        <v>30</v>
      </c>
    </row>
    <row r="48" spans="1:15">
      <c r="A48">
        <v>63</v>
      </c>
      <c r="B48">
        <v>126587</v>
      </c>
      <c r="C48">
        <v>0</v>
      </c>
      <c r="D48">
        <v>334914</v>
      </c>
      <c r="E48">
        <v>0</v>
      </c>
      <c r="G48">
        <v>61</v>
      </c>
      <c r="H48">
        <v>1</v>
      </c>
      <c r="I48">
        <v>7.8219623923128401</v>
      </c>
      <c r="J48">
        <v>25</v>
      </c>
      <c r="L48">
        <v>61</v>
      </c>
      <c r="M48">
        <v>0</v>
      </c>
      <c r="N48">
        <v>9.7060808118375199</v>
      </c>
      <c r="O48">
        <v>30</v>
      </c>
    </row>
    <row r="49" spans="1:15">
      <c r="A49">
        <v>64</v>
      </c>
      <c r="B49">
        <v>130172</v>
      </c>
      <c r="C49">
        <v>0</v>
      </c>
      <c r="D49">
        <v>361516</v>
      </c>
      <c r="E49">
        <v>0</v>
      </c>
      <c r="G49">
        <v>62</v>
      </c>
      <c r="H49">
        <v>1</v>
      </c>
      <c r="I49">
        <v>7.7854276711245198</v>
      </c>
      <c r="J49">
        <v>25</v>
      </c>
      <c r="L49">
        <v>62</v>
      </c>
      <c r="M49">
        <v>0</v>
      </c>
      <c r="N49">
        <v>9.9607516604357293</v>
      </c>
      <c r="O49">
        <v>30</v>
      </c>
    </row>
    <row r="50" spans="1:15">
      <c r="A50">
        <v>65</v>
      </c>
      <c r="B50">
        <v>112550</v>
      </c>
      <c r="C50">
        <v>0</v>
      </c>
      <c r="D50">
        <v>340780</v>
      </c>
      <c r="E50">
        <v>0</v>
      </c>
      <c r="G50">
        <v>63</v>
      </c>
      <c r="H50">
        <v>1</v>
      </c>
      <c r="I50">
        <v>7.8103444688832298</v>
      </c>
      <c r="J50">
        <v>25</v>
      </c>
      <c r="L50">
        <v>63</v>
      </c>
      <c r="M50">
        <v>0</v>
      </c>
      <c r="N50">
        <v>9.7768119679047203</v>
      </c>
      <c r="O50">
        <v>30</v>
      </c>
    </row>
    <row r="51" spans="1:15">
      <c r="A51">
        <v>66</v>
      </c>
      <c r="B51">
        <v>103464</v>
      </c>
      <c r="C51">
        <v>0</v>
      </c>
      <c r="D51">
        <v>339130</v>
      </c>
      <c r="E51">
        <v>0</v>
      </c>
      <c r="G51">
        <v>64</v>
      </c>
      <c r="H51">
        <v>1</v>
      </c>
      <c r="I51">
        <v>7.7620043167872996</v>
      </c>
      <c r="J51">
        <v>25</v>
      </c>
      <c r="L51">
        <v>64</v>
      </c>
      <c r="M51">
        <v>0</v>
      </c>
      <c r="N51">
        <v>9.5007342054310797</v>
      </c>
      <c r="O51">
        <v>30</v>
      </c>
    </row>
    <row r="52" spans="1:15">
      <c r="A52">
        <v>67</v>
      </c>
      <c r="B52">
        <v>121919</v>
      </c>
      <c r="C52">
        <v>0</v>
      </c>
      <c r="D52">
        <v>338119</v>
      </c>
      <c r="E52">
        <v>0</v>
      </c>
      <c r="G52">
        <v>65</v>
      </c>
      <c r="H52">
        <v>1</v>
      </c>
      <c r="I52">
        <v>7.8353899577934101</v>
      </c>
      <c r="J52">
        <v>25</v>
      </c>
      <c r="L52">
        <v>65</v>
      </c>
      <c r="M52">
        <v>0</v>
      </c>
      <c r="N52">
        <v>9.6492257296009498</v>
      </c>
      <c r="O52">
        <v>30</v>
      </c>
    </row>
    <row r="53" spans="1:15">
      <c r="A53">
        <v>68</v>
      </c>
      <c r="B53">
        <v>115530</v>
      </c>
      <c r="C53">
        <v>0</v>
      </c>
      <c r="D53">
        <v>372354</v>
      </c>
      <c r="E53">
        <v>0</v>
      </c>
      <c r="G53">
        <v>66</v>
      </c>
      <c r="H53">
        <v>1</v>
      </c>
      <c r="I53">
        <v>7.8305588574251699</v>
      </c>
      <c r="J53">
        <v>25</v>
      </c>
      <c r="L53">
        <v>66</v>
      </c>
      <c r="M53">
        <v>0</v>
      </c>
      <c r="N53">
        <v>9.7455184661337402</v>
      </c>
      <c r="O53">
        <v>30</v>
      </c>
    </row>
    <row r="54" spans="1:15">
      <c r="A54">
        <v>69</v>
      </c>
      <c r="B54">
        <v>112360</v>
      </c>
      <c r="C54">
        <v>0</v>
      </c>
      <c r="D54">
        <v>367668</v>
      </c>
      <c r="E54">
        <v>0</v>
      </c>
      <c r="G54">
        <v>67</v>
      </c>
      <c r="H54">
        <v>1</v>
      </c>
      <c r="I54">
        <v>7.77852485710868</v>
      </c>
      <c r="J54">
        <v>25</v>
      </c>
      <c r="L54">
        <v>67</v>
      </c>
      <c r="M54">
        <v>1</v>
      </c>
      <c r="N54">
        <v>9.7973536968685195</v>
      </c>
      <c r="O54">
        <v>30</v>
      </c>
    </row>
    <row r="55" spans="1:15">
      <c r="A55">
        <v>70</v>
      </c>
      <c r="B55">
        <v>114015</v>
      </c>
      <c r="C55">
        <v>0</v>
      </c>
      <c r="D55">
        <v>354133</v>
      </c>
      <c r="E55">
        <v>0</v>
      </c>
      <c r="G55">
        <v>68</v>
      </c>
      <c r="H55">
        <v>1</v>
      </c>
      <c r="I55">
        <v>7.7776820708741496</v>
      </c>
      <c r="J55">
        <v>25</v>
      </c>
      <c r="L55">
        <v>68</v>
      </c>
      <c r="M55">
        <v>0</v>
      </c>
      <c r="N55">
        <v>9.5793918226463592</v>
      </c>
      <c r="O55">
        <v>30</v>
      </c>
    </row>
    <row r="56" spans="1:15">
      <c r="A56">
        <v>71</v>
      </c>
      <c r="B56">
        <v>116821</v>
      </c>
      <c r="C56">
        <v>0</v>
      </c>
      <c r="D56">
        <v>333594</v>
      </c>
      <c r="E56">
        <v>0</v>
      </c>
      <c r="G56">
        <v>69</v>
      </c>
      <c r="H56">
        <v>1</v>
      </c>
      <c r="I56">
        <v>7.81538812518765</v>
      </c>
      <c r="J56">
        <v>25</v>
      </c>
      <c r="L56">
        <v>69</v>
      </c>
      <c r="M56">
        <v>0</v>
      </c>
      <c r="N56">
        <v>9.4240221403751399</v>
      </c>
      <c r="O56">
        <v>30</v>
      </c>
    </row>
    <row r="57" spans="1:15">
      <c r="A57">
        <v>72</v>
      </c>
      <c r="B57">
        <v>112453</v>
      </c>
      <c r="C57">
        <v>0</v>
      </c>
      <c r="D57">
        <v>355196</v>
      </c>
      <c r="E57">
        <v>0</v>
      </c>
      <c r="G57">
        <v>70</v>
      </c>
      <c r="H57">
        <v>1</v>
      </c>
      <c r="I57">
        <v>7.7824729514900799</v>
      </c>
      <c r="J57">
        <v>25</v>
      </c>
      <c r="L57">
        <v>70</v>
      </c>
      <c r="M57">
        <v>0</v>
      </c>
      <c r="N57">
        <v>9.7463366285875406</v>
      </c>
      <c r="O57">
        <v>30</v>
      </c>
    </row>
    <row r="58" spans="1:15">
      <c r="A58">
        <v>73</v>
      </c>
      <c r="B58">
        <v>123642</v>
      </c>
      <c r="C58">
        <v>0</v>
      </c>
      <c r="D58">
        <v>364172</v>
      </c>
      <c r="E58">
        <v>0</v>
      </c>
      <c r="G58">
        <v>71</v>
      </c>
      <c r="H58">
        <v>1</v>
      </c>
      <c r="I58">
        <v>7.8020869924334502</v>
      </c>
      <c r="J58">
        <v>25</v>
      </c>
      <c r="L58">
        <v>71</v>
      </c>
      <c r="M58">
        <v>1</v>
      </c>
      <c r="N58">
        <v>9.7075885572194505</v>
      </c>
      <c r="O58">
        <v>30</v>
      </c>
    </row>
    <row r="59" spans="1:15">
      <c r="A59">
        <v>74</v>
      </c>
      <c r="B59">
        <v>111729</v>
      </c>
      <c r="C59">
        <v>0</v>
      </c>
      <c r="D59">
        <v>352267</v>
      </c>
      <c r="E59">
        <v>0</v>
      </c>
      <c r="G59">
        <v>72</v>
      </c>
      <c r="H59">
        <v>1</v>
      </c>
      <c r="I59">
        <v>7.8086344552626699</v>
      </c>
      <c r="J59">
        <v>25</v>
      </c>
      <c r="L59">
        <v>72</v>
      </c>
      <c r="M59">
        <v>0</v>
      </c>
      <c r="N59">
        <v>9.8211682265972993</v>
      </c>
      <c r="O59">
        <v>30</v>
      </c>
    </row>
    <row r="60" spans="1:15">
      <c r="A60">
        <v>75</v>
      </c>
      <c r="B60">
        <v>120074</v>
      </c>
      <c r="C60">
        <v>0</v>
      </c>
      <c r="D60">
        <v>366106</v>
      </c>
      <c r="E60">
        <v>0</v>
      </c>
      <c r="G60">
        <v>73</v>
      </c>
      <c r="H60">
        <v>1</v>
      </c>
      <c r="I60">
        <v>7.7937471040935602</v>
      </c>
      <c r="J60">
        <v>25</v>
      </c>
      <c r="L60">
        <v>73</v>
      </c>
      <c r="M60">
        <v>0</v>
      </c>
      <c r="N60">
        <v>9.6023853353942208</v>
      </c>
      <c r="O60">
        <v>30</v>
      </c>
    </row>
    <row r="61" spans="1:15">
      <c r="A61">
        <v>76</v>
      </c>
      <c r="B61">
        <v>108761</v>
      </c>
      <c r="C61">
        <v>0</v>
      </c>
      <c r="D61">
        <v>356146</v>
      </c>
      <c r="E61">
        <v>0</v>
      </c>
      <c r="G61">
        <v>74</v>
      </c>
      <c r="H61">
        <v>1</v>
      </c>
      <c r="I61">
        <v>7.8018137300313697</v>
      </c>
      <c r="J61">
        <v>25</v>
      </c>
      <c r="L61">
        <v>74</v>
      </c>
      <c r="M61">
        <v>0</v>
      </c>
      <c r="N61">
        <v>9.7290569315252693</v>
      </c>
      <c r="O61">
        <v>30</v>
      </c>
    </row>
    <row r="62" spans="1:15">
      <c r="A62">
        <v>77</v>
      </c>
      <c r="B62">
        <v>111490</v>
      </c>
      <c r="C62">
        <v>0</v>
      </c>
      <c r="D62">
        <v>353472</v>
      </c>
      <c r="E62">
        <v>0</v>
      </c>
      <c r="G62">
        <v>75</v>
      </c>
      <c r="H62">
        <v>1</v>
      </c>
      <c r="I62">
        <v>7.7851133951024698</v>
      </c>
      <c r="J62">
        <v>25</v>
      </c>
      <c r="L62">
        <v>75</v>
      </c>
      <c r="M62">
        <v>0</v>
      </c>
      <c r="N62">
        <v>9.5561705541157593</v>
      </c>
      <c r="O62">
        <v>30</v>
      </c>
    </row>
    <row r="63" spans="1:15">
      <c r="A63">
        <v>78</v>
      </c>
      <c r="B63">
        <v>120600</v>
      </c>
      <c r="C63">
        <v>0</v>
      </c>
      <c r="D63">
        <v>339886</v>
      </c>
      <c r="E63">
        <v>0</v>
      </c>
      <c r="G63">
        <v>76</v>
      </c>
      <c r="H63">
        <v>1</v>
      </c>
      <c r="I63">
        <v>7.7795332205951704</v>
      </c>
      <c r="J63">
        <v>25</v>
      </c>
      <c r="L63">
        <v>76</v>
      </c>
      <c r="M63">
        <v>0</v>
      </c>
      <c r="N63">
        <v>9.7128253607710793</v>
      </c>
      <c r="O63">
        <v>30</v>
      </c>
    </row>
    <row r="64" spans="1:15">
      <c r="A64">
        <v>79</v>
      </c>
      <c r="B64">
        <v>115897</v>
      </c>
      <c r="C64">
        <v>0</v>
      </c>
      <c r="D64">
        <v>379415</v>
      </c>
      <c r="E64">
        <v>0</v>
      </c>
      <c r="G64">
        <v>77</v>
      </c>
      <c r="H64">
        <v>1</v>
      </c>
      <c r="I64">
        <v>7.75545856037213</v>
      </c>
      <c r="J64">
        <v>25</v>
      </c>
      <c r="L64">
        <v>77</v>
      </c>
      <c r="M64">
        <v>0</v>
      </c>
      <c r="N64">
        <v>9.7260077167596499</v>
      </c>
      <c r="O64">
        <v>30</v>
      </c>
    </row>
    <row r="65" spans="1:15">
      <c r="A65">
        <v>80</v>
      </c>
      <c r="B65">
        <v>114906</v>
      </c>
      <c r="C65">
        <v>0</v>
      </c>
      <c r="D65">
        <v>367527</v>
      </c>
      <c r="E65">
        <v>0</v>
      </c>
      <c r="G65">
        <v>78</v>
      </c>
      <c r="H65">
        <v>1</v>
      </c>
      <c r="I65">
        <v>7.8086301979798396</v>
      </c>
      <c r="J65">
        <v>25</v>
      </c>
      <c r="L65">
        <v>78</v>
      </c>
      <c r="M65">
        <v>0.5</v>
      </c>
      <c r="N65">
        <v>9.8867164256893805</v>
      </c>
      <c r="O65">
        <v>30</v>
      </c>
    </row>
    <row r="66" spans="1:15">
      <c r="A66">
        <v>81</v>
      </c>
      <c r="B66">
        <v>134969</v>
      </c>
      <c r="C66">
        <v>0</v>
      </c>
      <c r="D66">
        <v>338580</v>
      </c>
      <c r="E66">
        <v>0</v>
      </c>
      <c r="G66">
        <v>79</v>
      </c>
      <c r="H66">
        <v>1</v>
      </c>
      <c r="I66">
        <v>7.7770236763548004</v>
      </c>
      <c r="J66">
        <v>25</v>
      </c>
      <c r="L66">
        <v>79</v>
      </c>
      <c r="M66">
        <v>0</v>
      </c>
      <c r="N66">
        <v>9.61679708951125</v>
      </c>
      <c r="O66">
        <v>30</v>
      </c>
    </row>
    <row r="67" spans="1:15">
      <c r="G67">
        <v>80</v>
      </c>
      <c r="H67">
        <v>1</v>
      </c>
      <c r="I67">
        <v>7.8013222681288896</v>
      </c>
      <c r="J67">
        <v>25</v>
      </c>
      <c r="L67">
        <v>80</v>
      </c>
      <c r="M67">
        <v>0</v>
      </c>
      <c r="N67">
        <v>9.6732644740305904</v>
      </c>
      <c r="O67">
        <v>30</v>
      </c>
    </row>
    <row r="68" spans="1:15">
      <c r="G68">
        <v>81</v>
      </c>
      <c r="H68">
        <v>1</v>
      </c>
      <c r="I68">
        <v>7.8033330728572601</v>
      </c>
      <c r="J68">
        <v>25</v>
      </c>
      <c r="L68">
        <v>81</v>
      </c>
      <c r="M68">
        <v>0</v>
      </c>
      <c r="N68">
        <v>9.76240156773639</v>
      </c>
      <c r="O68">
        <v>30</v>
      </c>
    </row>
    <row r="69" spans="1:15">
      <c r="M69" t="s">
        <v>178</v>
      </c>
      <c r="N69">
        <f>MIN(N5:N68)</f>
        <v>9.3973668231781105</v>
      </c>
      <c r="O69" t="s">
        <v>187</v>
      </c>
    </row>
    <row r="70" spans="1:15">
      <c r="M70" t="s">
        <v>180</v>
      </c>
      <c r="N70">
        <f>MAX(N5:N68)</f>
        <v>10.0428575944032</v>
      </c>
      <c r="O70"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18179</cp:lastModifiedBy>
  <dcterms:created xsi:type="dcterms:W3CDTF">2020-03-05T18:09:11Z</dcterms:created>
  <dcterms:modified xsi:type="dcterms:W3CDTF">2021-08-15T14:28:46Z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