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brookhavenlab-my.sharepoint.com/personal/wdaniels_bnl_gov/Documents/Daniels, William intern HPR station/"/>
    </mc:Choice>
  </mc:AlternateContent>
  <xr:revisionPtr revIDLastSave="166" documentId="11_F25DC773A252ABDACC1048A599DB461A5BDE58E7" xr6:coauthVersionLast="46" xr6:coauthVersionMax="46" xr10:uidLastSave="{5AF78A03-2F4A-439F-AA61-54073B00E610}"/>
  <bookViews>
    <workbookView xWindow="-20520" yWindow="-120" windowWidth="206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27" i="1"/>
  <c r="B26" i="1"/>
  <c r="B24" i="1"/>
  <c r="B25" i="1" s="1"/>
  <c r="B23" i="1"/>
  <c r="B22" i="1"/>
  <c r="B21" i="1"/>
</calcChain>
</file>

<file path=xl/sharedStrings.xml><?xml version="1.0" encoding="utf-8"?>
<sst xmlns="http://schemas.openxmlformats.org/spreadsheetml/2006/main" count="54" uniqueCount="31">
  <si>
    <t>height</t>
  </si>
  <si>
    <t>in</t>
  </si>
  <si>
    <t>shaftDiam</t>
  </si>
  <si>
    <t>shaftSpace</t>
  </si>
  <si>
    <t>stageSpace</t>
  </si>
  <si>
    <t>stageAngle</t>
  </si>
  <si>
    <t>deg</t>
  </si>
  <si>
    <t>baseWidth</t>
  </si>
  <si>
    <t>baseDepth</t>
  </si>
  <si>
    <t>actuHieght</t>
  </si>
  <si>
    <t>mm</t>
  </si>
  <si>
    <t>groundActu</t>
  </si>
  <si>
    <t>stockHeight</t>
  </si>
  <si>
    <t>stockWidth</t>
  </si>
  <si>
    <t>stockRad</t>
  </si>
  <si>
    <t>stockGuage</t>
  </si>
  <si>
    <t>capThickness</t>
  </si>
  <si>
    <t>rad</t>
  </si>
  <si>
    <t>sup1Len</t>
  </si>
  <si>
    <t>sup1Ang</t>
  </si>
  <si>
    <t>sup2Len</t>
  </si>
  <si>
    <t>sup2Ang</t>
  </si>
  <si>
    <t>supVertLen</t>
  </si>
  <si>
    <t>supSideLen</t>
  </si>
  <si>
    <t>supSideAng</t>
  </si>
  <si>
    <t>bearingDiam</t>
  </si>
  <si>
    <t>FlangeDiam</t>
  </si>
  <si>
    <t>FlangeDepth</t>
  </si>
  <si>
    <t>smallFilet</t>
  </si>
  <si>
    <t>thickness</t>
  </si>
  <si>
    <t>ringDiam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</si>
</sst>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zoomScale="104" zoomScaleNormal="104" workbookViewId="0">
      <selection activeCell="E27" sqref="E27"/>
    </sheetView>
  </sheetViews>
  <sheetFormatPr defaultRowHeight="15" x14ac:dyDescent="0.25"/>
  <cols>
    <col min="1" max="1" width="14.140625" bestFit="1" customWidth="1"/>
  </cols>
  <sheetData>
    <row r="1" spans="1:3" x14ac:dyDescent="0.25">
      <c r="A1" t="s">
        <v>0</v>
      </c>
      <c r="B1">
        <v>8</v>
      </c>
      <c r="C1" t="s">
        <v>1</v>
      </c>
    </row>
    <row r="2" spans="1:3" x14ac:dyDescent="0.25">
      <c r="A2" t="s">
        <v>29</v>
      </c>
      <c r="B2">
        <v>0.5</v>
      </c>
      <c r="C2" t="s">
        <v>1</v>
      </c>
    </row>
    <row r="3" spans="1:3" x14ac:dyDescent="0.25">
      <c r="A3" t="s">
        <v>2</v>
      </c>
      <c r="B3">
        <v>0.25</v>
      </c>
      <c r="C3" t="s">
        <v>1</v>
      </c>
    </row>
    <row r="4" spans="1:3" x14ac:dyDescent="0.25">
      <c r="A4" t="s">
        <v>3</v>
      </c>
      <c r="B4">
        <v>6.25E-2</v>
      </c>
      <c r="C4" t="s">
        <v>1</v>
      </c>
    </row>
    <row r="5" spans="1:3" x14ac:dyDescent="0.25">
      <c r="A5" t="s">
        <v>4</v>
      </c>
      <c r="B5">
        <v>0.1</v>
      </c>
      <c r="C5" t="s">
        <v>1</v>
      </c>
    </row>
    <row r="6" spans="1:3" x14ac:dyDescent="0.25">
      <c r="A6" t="s">
        <v>5</v>
      </c>
      <c r="B6">
        <v>15</v>
      </c>
      <c r="C6" t="s">
        <v>6</v>
      </c>
    </row>
    <row r="7" spans="1:3" x14ac:dyDescent="0.25">
      <c r="A7" t="s">
        <v>25</v>
      </c>
      <c r="B7">
        <v>0.376</v>
      </c>
      <c r="C7" t="s">
        <v>1</v>
      </c>
    </row>
    <row r="8" spans="1:3" x14ac:dyDescent="0.25">
      <c r="A8" t="s">
        <v>26</v>
      </c>
      <c r="B8">
        <v>0.5</v>
      </c>
      <c r="C8" t="s">
        <v>1</v>
      </c>
    </row>
    <row r="9" spans="1:3" x14ac:dyDescent="0.25">
      <c r="A9" t="s">
        <v>27</v>
      </c>
      <c r="B9">
        <v>6.25E-2</v>
      </c>
      <c r="C9" t="s">
        <v>1</v>
      </c>
    </row>
    <row r="10" spans="1:3" x14ac:dyDescent="0.25">
      <c r="A10" t="s">
        <v>28</v>
      </c>
      <c r="B10">
        <v>1.5625E-2</v>
      </c>
      <c r="C10" t="s">
        <v>1</v>
      </c>
    </row>
    <row r="11" spans="1:3" x14ac:dyDescent="0.25">
      <c r="A11" t="s">
        <v>30</v>
      </c>
      <c r="B11">
        <f>(B2 * TAN(RADIANS(90 - B6))) + (B2 / (COS(RADIANS(90 - B6))))</f>
        <v>3.7978770563625757</v>
      </c>
      <c r="C11" t="s">
        <v>1</v>
      </c>
    </row>
    <row r="12" spans="1:3" x14ac:dyDescent="0.25">
      <c r="A12" t="s">
        <v>12</v>
      </c>
      <c r="B12">
        <v>2</v>
      </c>
      <c r="C12" t="s">
        <v>1</v>
      </c>
    </row>
    <row r="13" spans="1:3" x14ac:dyDescent="0.25">
      <c r="A13" t="s">
        <v>13</v>
      </c>
      <c r="B13">
        <v>3</v>
      </c>
      <c r="C13" t="s">
        <v>1</v>
      </c>
    </row>
    <row r="14" spans="1:3" x14ac:dyDescent="0.25">
      <c r="A14" t="s">
        <v>14</v>
      </c>
      <c r="B14">
        <v>0.375</v>
      </c>
      <c r="C14" t="s">
        <v>1</v>
      </c>
    </row>
    <row r="15" spans="1:3" x14ac:dyDescent="0.25">
      <c r="A15" t="s">
        <v>15</v>
      </c>
      <c r="B15">
        <v>0.125</v>
      </c>
      <c r="C15" t="s">
        <v>1</v>
      </c>
    </row>
    <row r="16" spans="1:3" x14ac:dyDescent="0.25">
      <c r="A16" t="s">
        <v>9</v>
      </c>
      <c r="B16">
        <v>1800</v>
      </c>
      <c r="C16" t="s">
        <v>10</v>
      </c>
    </row>
    <row r="17" spans="1:3" x14ac:dyDescent="0.25">
      <c r="A17" t="s">
        <v>11</v>
      </c>
      <c r="B17">
        <v>12</v>
      </c>
      <c r="C17" t="s">
        <v>1</v>
      </c>
    </row>
    <row r="18" spans="1:3" x14ac:dyDescent="0.25">
      <c r="A18" t="s">
        <v>7</v>
      </c>
      <c r="B18">
        <v>42</v>
      </c>
      <c r="C18" t="s">
        <v>1</v>
      </c>
    </row>
    <row r="19" spans="1:3" x14ac:dyDescent="0.25">
      <c r="A19" t="s">
        <v>8</v>
      </c>
      <c r="B19">
        <v>10</v>
      </c>
      <c r="C19" t="s">
        <v>1</v>
      </c>
    </row>
    <row r="20" spans="1:3" x14ac:dyDescent="0.25">
      <c r="A20" t="s">
        <v>16</v>
      </c>
      <c r="B20">
        <v>0.125</v>
      </c>
      <c r="C20" t="s">
        <v>1</v>
      </c>
    </row>
    <row r="21" spans="1:3" x14ac:dyDescent="0.25">
      <c r="A21" t="s">
        <v>18</v>
      </c>
      <c r="B21">
        <f>SQRT(POWER(B19, 2) + POWER((B17+12), 2))</f>
        <v>26</v>
      </c>
      <c r="C21" t="s">
        <v>1</v>
      </c>
    </row>
    <row r="22" spans="1:3" x14ac:dyDescent="0.25">
      <c r="A22" t="s">
        <v>19</v>
      </c>
      <c r="B22">
        <f>ATAN(B19/(B17+12))</f>
        <v>0.39479111969976155</v>
      </c>
      <c r="C22" t="s">
        <v>17</v>
      </c>
    </row>
    <row r="23" spans="1:3" x14ac:dyDescent="0.25">
      <c r="A23" t="s">
        <v>20</v>
      </c>
      <c r="B23">
        <f>SQRT(POWER((B19 + B13 -0.25), 2) + POWER((B17 - B12 + (B16/25.4)), 2))</f>
        <v>81.865104767939783</v>
      </c>
      <c r="C23" t="s">
        <v>1</v>
      </c>
    </row>
    <row r="24" spans="1:3" x14ac:dyDescent="0.25">
      <c r="A24" t="s">
        <v>21</v>
      </c>
      <c r="B24">
        <f>ATAN((B19 + B13 - 0.25)/(B17 - B12 + (B16/25.4)))</f>
        <v>0.15638061343323359</v>
      </c>
      <c r="C24" t="s">
        <v>17</v>
      </c>
    </row>
    <row r="25" spans="1:3" x14ac:dyDescent="0.25">
      <c r="A25" t="s">
        <v>22</v>
      </c>
      <c r="B25">
        <f>(B17 - B12 + (B16/25.4)) - (12 + B17) - (B13/SIN(B24))</f>
        <v>37.603764139827042</v>
      </c>
      <c r="C25" t="s">
        <v>1</v>
      </c>
    </row>
    <row r="26" spans="1:3" x14ac:dyDescent="0.25">
      <c r="A26" t="s">
        <v>23</v>
      </c>
      <c r="B26">
        <f>SQRT(POWER(((B18/2) - (B12/2)), 2) + POWER(((B17 - B12 + (B16/25.4)) - (12 + B17)), 2))</f>
        <v>60.280660874912037</v>
      </c>
      <c r="C26" t="s">
        <v>1</v>
      </c>
    </row>
    <row r="27" spans="1:3" x14ac:dyDescent="0.25">
      <c r="A27" t="s">
        <v>24</v>
      </c>
      <c r="B27">
        <f>ATAN(((B18/2) - (B12/2))/((B17 - B12 + (B16/25.4)) - (12 + B17)))</f>
        <v>0.33819127735386501</v>
      </c>
      <c r="C2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Daniels, William (STUDENT)</cp:lastModifiedBy>
  <dcterms:created xsi:type="dcterms:W3CDTF">2015-06-05T18:17:20Z</dcterms:created>
  <dcterms:modified xsi:type="dcterms:W3CDTF">2021-03-30T17:56:34Z</dcterms:modified>
</cp:coreProperties>
</file>